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계약\★ 2025년도 계약\6월\2.2025.6. 과천시민회관 상상하랑 조성공사(체육)_윤승현_\2.공고\"/>
    </mc:Choice>
  </mc:AlternateContent>
  <bookViews>
    <workbookView xWindow="1200" yWindow="0" windowWidth="26565" windowHeight="15135" tabRatio="890"/>
  </bookViews>
  <sheets>
    <sheet name="총괄갑지" sheetId="11" r:id="rId1"/>
    <sheet name="원가(공종별)" sheetId="12" r:id="rId2"/>
    <sheet name="직접공사비(전체)" sheetId="13" r:id="rId3"/>
    <sheet name="공종별집계표(건축)" sheetId="24" r:id="rId4"/>
    <sheet name="공종별내역서(건축)" sheetId="25" r:id="rId5"/>
    <sheet name="공종별집계표(기계)" sheetId="14" r:id="rId6"/>
    <sheet name="공종별내역서(기계)" sheetId="15" r:id="rId7"/>
  </sheets>
  <externalReferences>
    <externalReference r:id="rId8"/>
    <externalReference r:id="rId9"/>
  </externalReferences>
  <definedNames>
    <definedName name="__IntlFixup" hidden="1">TRUE</definedName>
    <definedName name="_EE1" localSheetId="1" hidden="1">{#N/A,#N/A,FALSE,"단가표지"}</definedName>
    <definedName name="_EE1" localSheetId="2" hidden="1">{#N/A,#N/A,FALSE,"단가표지"}</definedName>
    <definedName name="_EE1" hidden="1">{#N/A,#N/A,FALSE,"단가표지"}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Parse_Out" hidden="1">#REF!</definedName>
    <definedName name="_QQ1" localSheetId="1" hidden="1">{#N/A,#N/A,FALSE,"단가표지"}</definedName>
    <definedName name="_QQ1" localSheetId="2" hidden="1">{#N/A,#N/A,FALSE,"단가표지"}</definedName>
    <definedName name="_QQ1" hidden="1">{#N/A,#N/A,FALSE,"단가표지"}</definedName>
    <definedName name="_QW1" localSheetId="1" hidden="1">{#N/A,#N/A,FALSE,"단가표지"}</definedName>
    <definedName name="_QW1" localSheetId="2" hidden="1">{#N/A,#N/A,FALSE,"단가표지"}</definedName>
    <definedName name="_QW1" hidden="1">{#N/A,#N/A,FALSE,"단가표지"}</definedName>
    <definedName name="_Regression_Int" hidden="1">1</definedName>
    <definedName name="_Sort" hidden="1">'[1]8.PILE  (돌출)'!#REF!</definedName>
    <definedName name="_SS1" localSheetId="1" hidden="1">{#N/A,#N/A,FALSE,"운반시간"}</definedName>
    <definedName name="_SS1" localSheetId="2" hidden="1">{#N/A,#N/A,FALSE,"운반시간"}</definedName>
    <definedName name="_SS1" hidden="1">{#N/A,#N/A,FALSE,"운반시간"}</definedName>
    <definedName name="ee" localSheetId="1" hidden="1">{#N/A,#N/A,FALSE,"단가표지"}</definedName>
    <definedName name="ee" localSheetId="2" hidden="1">{#N/A,#N/A,FALSE,"단가표지"}</definedName>
    <definedName name="ee" hidden="1">{#N/A,#N/A,FALSE,"단가표지"}</definedName>
    <definedName name="_xlnm.Print_Area" localSheetId="4">'공종별내역서(건축)'!$A$1:$N$501</definedName>
    <definedName name="_xlnm.Print_Area" localSheetId="6">'공종별내역서(기계)'!$A$1:$M$315</definedName>
    <definedName name="_xlnm.Print_Area" localSheetId="3">'공종별집계표(건축)'!$A$1:$M$28</definedName>
    <definedName name="_xlnm.Print_Area" localSheetId="5">'공종별집계표(기계)'!$A$1:$M$27</definedName>
    <definedName name="_xlnm.Print_Area" localSheetId="1">'원가(공종별)'!$A$1:$I$42</definedName>
    <definedName name="_xlnm.Print_Area" localSheetId="2">'직접공사비(전체)'!$A$1:$O$16</definedName>
    <definedName name="_xlnm.Print_Area" localSheetId="0">총괄갑지!$A$1:$L$18</definedName>
    <definedName name="_xlnm.Print_Titles" localSheetId="4">'공종별내역서(건축)'!$1:$3</definedName>
    <definedName name="_xlnm.Print_Titles" localSheetId="6">'공종별내역서(기계)'!$1:$3</definedName>
    <definedName name="_xlnm.Print_Titles" localSheetId="3">'공종별집계표(건축)'!$1:$4</definedName>
    <definedName name="_xlnm.Print_Titles" localSheetId="5">'공종별집계표(기계)'!$1:$4</definedName>
    <definedName name="qq" localSheetId="1" hidden="1">{#N/A,#N/A,FALSE,"단가표지"}</definedName>
    <definedName name="qq" localSheetId="2" hidden="1">{#N/A,#N/A,FALSE,"단가표지"}</definedName>
    <definedName name="qq" hidden="1">{#N/A,#N/A,FALSE,"단가표지"}</definedName>
    <definedName name="qw" localSheetId="1" hidden="1">{#N/A,#N/A,FALSE,"단가표지"}</definedName>
    <definedName name="qw" localSheetId="2" hidden="1">{#N/A,#N/A,FALSE,"단가표지"}</definedName>
    <definedName name="qw" hidden="1">{#N/A,#N/A,FALSE,"단가표지"}</definedName>
    <definedName name="ss" localSheetId="1" hidden="1">{#N/A,#N/A,FALSE,"운반시간"}</definedName>
    <definedName name="ss" localSheetId="2" hidden="1">{#N/A,#N/A,FALSE,"운반시간"}</definedName>
    <definedName name="ss" hidden="1">{#N/A,#N/A,FALSE,"운반시간"}</definedName>
    <definedName name="wm.조골재1" localSheetId="1" hidden="1">{#N/A,#N/A,FALSE,"조골재"}</definedName>
    <definedName name="wm.조골재1" localSheetId="2" hidden="1">{#N/A,#N/A,FALSE,"조골재"}</definedName>
    <definedName name="wm.조골재1" hidden="1">{#N/A,#N/A,FALSE,"조골재"}</definedName>
    <definedName name="wrn.2번." localSheetId="1" hidden="1">{#N/A,#N/A,FALSE,"2~8번"}</definedName>
    <definedName name="wrn.2번." localSheetId="2" hidden="1">{#N/A,#N/A,FALSE,"2~8번"}</definedName>
    <definedName name="wrn.2번." hidden="1">{#N/A,#N/A,FALSE,"2~8번"}</definedName>
    <definedName name="wrn.골재소요량." localSheetId="1" hidden="1">{#N/A,#N/A,FALSE,"골재소요량";#N/A,#N/A,FALSE,"골재소요량"}</definedName>
    <definedName name="wrn.골재소요량." localSheetId="2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1" hidden="1">{#N/A,#N/A,FALSE,"구조2"}</definedName>
    <definedName name="wrn.구조2." localSheetId="2" hidden="1">{#N/A,#N/A,FALSE,"구조2"}</definedName>
    <definedName name="wrn.구조2." hidden="1">{#N/A,#N/A,FALSE,"구조2"}</definedName>
    <definedName name="wrn.단가표지." localSheetId="1" hidden="1">{#N/A,#N/A,FALSE,"단가표지"}</definedName>
    <definedName name="wrn.단가표지." localSheetId="2" hidden="1">{#N/A,#N/A,FALSE,"단가표지"}</definedName>
    <definedName name="wrn.단가표지." hidden="1">{#N/A,#N/A,FALSE,"단가표지"}</definedName>
    <definedName name="wrn.배수1." localSheetId="1" hidden="1">{#N/A,#N/A,FALSE,"배수1"}</definedName>
    <definedName name="wrn.배수1." localSheetId="2" hidden="1">{#N/A,#N/A,FALSE,"배수1"}</definedName>
    <definedName name="wrn.배수1." hidden="1">{#N/A,#N/A,FALSE,"배수1"}</definedName>
    <definedName name="wrn.배수2." localSheetId="1" hidden="1">{#N/A,#N/A,FALSE,"배수2"}</definedName>
    <definedName name="wrn.배수2." localSheetId="2" hidden="1">{#N/A,#N/A,FALSE,"배수2"}</definedName>
    <definedName name="wrn.배수2." hidden="1">{#N/A,#N/A,FALSE,"배수2"}</definedName>
    <definedName name="wrn.부대1." localSheetId="1" hidden="1">{#N/A,#N/A,FALSE,"부대1"}</definedName>
    <definedName name="wrn.부대1." localSheetId="2" hidden="1">{#N/A,#N/A,FALSE,"부대1"}</definedName>
    <definedName name="wrn.부대1." hidden="1">{#N/A,#N/A,FALSE,"부대1"}</definedName>
    <definedName name="wrn.부대2." localSheetId="1" hidden="1">{#N/A,#N/A,FALSE,"부대2"}</definedName>
    <definedName name="wrn.부대2." localSheetId="2" hidden="1">{#N/A,#N/A,FALSE,"부대2"}</definedName>
    <definedName name="wrn.부대2." hidden="1">{#N/A,#N/A,FALSE,"부대2"}</definedName>
    <definedName name="wrn.속도." localSheetId="1" hidden="1">{#N/A,#N/A,FALSE,"속도"}</definedName>
    <definedName name="wrn.속도." localSheetId="2" hidden="1">{#N/A,#N/A,FALSE,"속도"}</definedName>
    <definedName name="wrn.속도." hidden="1">{#N/A,#N/A,FALSE,"속도"}</definedName>
    <definedName name="wrn.운반시간." localSheetId="1" hidden="1">{#N/A,#N/A,FALSE,"운반시간"}</definedName>
    <definedName name="wrn.운반시간." localSheetId="2" hidden="1">{#N/A,#N/A,FALSE,"운반시간"}</definedName>
    <definedName name="wrn.운반시간." hidden="1">{#N/A,#N/A,FALSE,"운반시간"}</definedName>
    <definedName name="wrn.이정표." localSheetId="1" hidden="1">{#N/A,#N/A,FALSE,"이정표"}</definedName>
    <definedName name="wrn.이정표." localSheetId="2" hidden="1">{#N/A,#N/A,FALSE,"이정표"}</definedName>
    <definedName name="wrn.이정표." hidden="1">{#N/A,#N/A,FALSE,"이정표"}</definedName>
    <definedName name="wrn.조골재." localSheetId="1" hidden="1">{#N/A,#N/A,FALSE,"조골재"}</definedName>
    <definedName name="wrn.조골재." localSheetId="2" hidden="1">{#N/A,#N/A,FALSE,"조골재"}</definedName>
    <definedName name="wrn.조골재." hidden="1">{#N/A,#N/A,FALSE,"조골재"}</definedName>
    <definedName name="wrn.토공1." localSheetId="1" hidden="1">{#N/A,#N/A,FALSE,"구조1"}</definedName>
    <definedName name="wrn.토공1." localSheetId="2" hidden="1">{#N/A,#N/A,FALSE,"구조1"}</definedName>
    <definedName name="wrn.토공1." hidden="1">{#N/A,#N/A,FALSE,"구조1"}</definedName>
    <definedName name="wrn.토공2." localSheetId="1" hidden="1">{#N/A,#N/A,FALSE,"토공2"}</definedName>
    <definedName name="wrn.토공2." localSheetId="2" hidden="1">{#N/A,#N/A,FALSE,"토공2"}</definedName>
    <definedName name="wrn.토공2." hidden="1">{#N/A,#N/A,FALSE,"토공2"}</definedName>
    <definedName name="wrn.통신지." localSheetId="1" hidden="1">{#N/A,#N/A,FALSE,"기안지";#N/A,#N/A,FALSE,"통신지"}</definedName>
    <definedName name="wrn.통신지." localSheetId="2" hidden="1">{#N/A,#N/A,FALSE,"기안지";#N/A,#N/A,FALSE,"통신지"}</definedName>
    <definedName name="wrn.통신지." hidden="1">{#N/A,#N/A,FALSE,"기안지";#N/A,#N/A,FALSE,"통신지"}</definedName>
    <definedName name="wrn.포장1." localSheetId="1" hidden="1">{#N/A,#N/A,FALSE,"포장1";#N/A,#N/A,FALSE,"포장1"}</definedName>
    <definedName name="wrn.포장1." localSheetId="2" hidden="1">{#N/A,#N/A,FALSE,"포장1";#N/A,#N/A,FALSE,"포장1"}</definedName>
    <definedName name="wrn.포장1." hidden="1">{#N/A,#N/A,FALSE,"포장1";#N/A,#N/A,FALSE,"포장1"}</definedName>
    <definedName name="wrn.포장2." localSheetId="1" hidden="1">{#N/A,#N/A,FALSE,"포장2"}</definedName>
    <definedName name="wrn.포장2." localSheetId="2" hidden="1">{#N/A,#N/A,FALSE,"포장2"}</definedName>
    <definedName name="wrn.포장2." hidden="1">{#N/A,#N/A,FALSE,"포장2"}</definedName>
    <definedName name="wrn.표지목차." localSheetId="1" hidden="1">{#N/A,#N/A,FALSE,"표지목차"}</definedName>
    <definedName name="wrn.표지목차." localSheetId="2" hidden="1">{#N/A,#N/A,FALSE,"표지목차"}</definedName>
    <definedName name="wrn.표지목차." hidden="1">{#N/A,#N/A,FALSE,"표지목차"}</definedName>
    <definedName name="wrn.혼합골재." localSheetId="1" hidden="1">{#N/A,#N/A,FALSE,"혼합골재"}</definedName>
    <definedName name="wrn.혼합골재." localSheetId="2" hidden="1">{#N/A,#N/A,FALSE,"혼합골재"}</definedName>
    <definedName name="wrn.혼합골재." hidden="1">{#N/A,#N/A,FALSE,"혼합골재"}</definedName>
    <definedName name="ㄹ" localSheetId="1" hidden="1">{#N/A,#N/A,FALSE,"운반시간"}</definedName>
    <definedName name="ㄹ" localSheetId="2" hidden="1">{#N/A,#N/A,FALSE,"운반시간"}</definedName>
    <definedName name="ㄹ" hidden="1">{#N/A,#N/A,FALSE,"운반시간"}</definedName>
    <definedName name="터파기" localSheetId="1" hidden="1">{#N/A,#N/A,FALSE,"운반시간"}</definedName>
    <definedName name="터파기" localSheetId="2" hidden="1">{#N/A,#N/A,FALSE,"운반시간"}</definedName>
    <definedName name="터파기" hidden="1">{#N/A,#N/A,FALSE,"운반시간"}</definedName>
    <definedName name="토목견적" localSheetId="1" hidden="1">{#N/A,#N/A,FALSE,"골재소요량";#N/A,#N/A,FALSE,"골재소요량"}</definedName>
    <definedName name="토목견적" localSheetId="2" hidden="1">{#N/A,#N/A,FALSE,"골재소요량";#N/A,#N/A,FALSE,"골재소요량"}</definedName>
    <definedName name="토목견적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localSheetId="2" hidden="1">{#N/A,#N/A,FALSE,"골재소요량";#N/A,#N/A,FALSE,"골재소요량"}</definedName>
    <definedName name="토목설계" hidden="1">{#N/A,#N/A,FALSE,"골재소요량";#N/A,#N/A,FALSE,"골재소요량"}</definedName>
    <definedName name="토목실행" localSheetId="1" hidden="1">{#N/A,#N/A,FALSE,"골재소요량";#N/A,#N/A,FALSE,"골재소요량"}</definedName>
    <definedName name="토목실행" localSheetId="2" hidden="1">{#N/A,#N/A,FALSE,"골재소요량";#N/A,#N/A,FALSE,"골재소요량"}</definedName>
    <definedName name="토목실행" hidden="1">{#N/A,#N/A,FALSE,"골재소요량";#N/A,#N/A,FALSE,"골재소요량"}</definedName>
    <definedName name="ㅣㅑㅑ" localSheetId="1" hidden="1">{#N/A,#N/A,FALSE,"단가표지"}</definedName>
    <definedName name="ㅣㅑㅑ" localSheetId="2" hidden="1">{#N/A,#N/A,FALSE,"단가표지"}</definedName>
    <definedName name="ㅣㅑㅑ" hidden="1">{#N/A,#N/A,FALSE,"단가표지"}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4" l="1"/>
  <c r="J21" i="24" s="1"/>
  <c r="E10" i="24" l="1"/>
  <c r="F10" i="24" s="1"/>
  <c r="E21" i="24"/>
  <c r="I10" i="24"/>
  <c r="J10" i="24" s="1"/>
  <c r="E24" i="24"/>
  <c r="F24" i="24" s="1"/>
  <c r="G10" i="24"/>
  <c r="H10" i="24" s="1"/>
  <c r="I24" i="24"/>
  <c r="J24" i="24" s="1"/>
  <c r="I23" i="24"/>
  <c r="J23" i="24" s="1"/>
  <c r="G24" i="24"/>
  <c r="G21" i="24"/>
  <c r="H21" i="24" s="1"/>
  <c r="I7" i="24"/>
  <c r="J7" i="24" s="1"/>
  <c r="I6" i="24" s="1"/>
  <c r="J6" i="24" s="1"/>
  <c r="L10" i="24" l="1"/>
  <c r="K10" i="24"/>
  <c r="I12" i="24"/>
  <c r="J12" i="24" s="1"/>
  <c r="G12" i="24"/>
  <c r="H12" i="24" s="1"/>
  <c r="I22" i="24"/>
  <c r="J22" i="24" s="1"/>
  <c r="H24" i="24"/>
  <c r="L24" i="24" s="1"/>
  <c r="K24" i="24"/>
  <c r="E23" i="24"/>
  <c r="I26" i="24"/>
  <c r="J26" i="24" s="1"/>
  <c r="I25" i="24" s="1"/>
  <c r="J25" i="24" s="1"/>
  <c r="G23" i="24"/>
  <c r="H23" i="24" s="1"/>
  <c r="G22" i="24" s="1"/>
  <c r="H22" i="24" s="1"/>
  <c r="G26" i="24"/>
  <c r="H26" i="24" s="1"/>
  <c r="G25" i="24" s="1"/>
  <c r="H25" i="24" s="1"/>
  <c r="K21" i="24"/>
  <c r="F21" i="24"/>
  <c r="L21" i="24" s="1"/>
  <c r="G18" i="24" l="1"/>
  <c r="H18" i="24" s="1"/>
  <c r="G16" i="24"/>
  <c r="H16" i="24" s="1"/>
  <c r="G14" i="24"/>
  <c r="H14" i="24" s="1"/>
  <c r="G13" i="24"/>
  <c r="H13" i="24" s="1"/>
  <c r="F23" i="24"/>
  <c r="K23" i="24"/>
  <c r="A3" i="13"/>
  <c r="I20" i="24" l="1"/>
  <c r="J20" i="24" s="1"/>
  <c r="I13" i="24"/>
  <c r="J13" i="24" s="1"/>
  <c r="L23" i="24"/>
  <c r="E22" i="24"/>
  <c r="G9" i="24"/>
  <c r="H9" i="24" s="1"/>
  <c r="G8" i="24" s="1"/>
  <c r="H8" i="24" s="1"/>
  <c r="G7" i="14"/>
  <c r="H7" i="14" s="1"/>
  <c r="G17" i="24" l="1"/>
  <c r="H17" i="24" s="1"/>
  <c r="E7" i="24"/>
  <c r="F7" i="24" s="1"/>
  <c r="E6" i="24" s="1"/>
  <c r="K22" i="24"/>
  <c r="F22" i="24"/>
  <c r="L22" i="24" s="1"/>
  <c r="G13" i="14"/>
  <c r="H13" i="14" s="1"/>
  <c r="I13" i="14"/>
  <c r="J13" i="14" s="1"/>
  <c r="I7" i="14"/>
  <c r="J7" i="14" s="1"/>
  <c r="I14" i="14"/>
  <c r="J14" i="14" s="1"/>
  <c r="G14" i="14"/>
  <c r="H14" i="14" s="1"/>
  <c r="I15" i="14"/>
  <c r="J15" i="14" s="1"/>
  <c r="I12" i="14"/>
  <c r="J12" i="14" s="1"/>
  <c r="G17" i="14"/>
  <c r="H17" i="14" s="1"/>
  <c r="G16" i="14" s="1"/>
  <c r="H16" i="14" s="1"/>
  <c r="I17" i="14"/>
  <c r="J17" i="14" s="1"/>
  <c r="I16" i="14" s="1"/>
  <c r="J16" i="14" s="1"/>
  <c r="E17" i="14"/>
  <c r="I9" i="14"/>
  <c r="J9" i="14" s="1"/>
  <c r="E7" i="14"/>
  <c r="T22" i="24" l="1"/>
  <c r="D28" i="12"/>
  <c r="F28" i="12" s="1"/>
  <c r="F6" i="24"/>
  <c r="G19" i="24"/>
  <c r="H19" i="24" s="1"/>
  <c r="E12" i="24"/>
  <c r="G7" i="24"/>
  <c r="G11" i="14"/>
  <c r="H11" i="14" s="1"/>
  <c r="I10" i="14"/>
  <c r="J10" i="14" s="1"/>
  <c r="G10" i="14"/>
  <c r="H10" i="14" s="1"/>
  <c r="G15" i="14"/>
  <c r="H15" i="14" s="1"/>
  <c r="F7" i="14"/>
  <c r="L7" i="14" s="1"/>
  <c r="K7" i="14"/>
  <c r="G9" i="14"/>
  <c r="H9" i="14" s="1"/>
  <c r="K17" i="14"/>
  <c r="F17" i="14"/>
  <c r="E34" i="12" s="1"/>
  <c r="G12" i="14"/>
  <c r="H12" i="14" s="1"/>
  <c r="E13" i="14"/>
  <c r="I11" i="14"/>
  <c r="J11" i="14" s="1"/>
  <c r="K12" i="24" l="1"/>
  <c r="F12" i="24"/>
  <c r="I14" i="24"/>
  <c r="J14" i="24" s="1"/>
  <c r="I18" i="24"/>
  <c r="J18" i="24" s="1"/>
  <c r="H7" i="24"/>
  <c r="K7" i="24"/>
  <c r="I8" i="14"/>
  <c r="J8" i="14" s="1"/>
  <c r="I6" i="14" s="1"/>
  <c r="J6" i="14" s="1"/>
  <c r="I5" i="14" s="1"/>
  <c r="J5" i="14" s="1"/>
  <c r="J27" i="14" s="1"/>
  <c r="G8" i="14"/>
  <c r="H8" i="14" s="1"/>
  <c r="F13" i="14"/>
  <c r="L13" i="14" s="1"/>
  <c r="K13" i="14"/>
  <c r="E9" i="14"/>
  <c r="E16" i="14"/>
  <c r="L17" i="14"/>
  <c r="G6" i="14"/>
  <c r="H6" i="14" s="1"/>
  <c r="G5" i="14" s="1"/>
  <c r="H5" i="14" s="1"/>
  <c r="H27" i="14" s="1"/>
  <c r="L12" i="24" l="1"/>
  <c r="I19" i="24"/>
  <c r="J19" i="24" s="1"/>
  <c r="G6" i="24"/>
  <c r="L7" i="24"/>
  <c r="E9" i="12"/>
  <c r="D7" i="13"/>
  <c r="E12" i="12"/>
  <c r="E7" i="13"/>
  <c r="K16" i="14"/>
  <c r="F16" i="14"/>
  <c r="F9" i="14"/>
  <c r="K9" i="14"/>
  <c r="H6" i="24" l="1"/>
  <c r="K6" i="24"/>
  <c r="L16" i="14"/>
  <c r="T16" i="14" s="1"/>
  <c r="J7" i="13"/>
  <c r="L9" i="14"/>
  <c r="L6" i="24" l="1"/>
  <c r="E13" i="24"/>
  <c r="E16" i="24"/>
  <c r="E18" i="24"/>
  <c r="E10" i="14" l="1"/>
  <c r="F10" i="14" s="1"/>
  <c r="F18" i="24"/>
  <c r="L18" i="24" s="1"/>
  <c r="K18" i="24"/>
  <c r="K13" i="24"/>
  <c r="F13" i="24"/>
  <c r="F16" i="24"/>
  <c r="I16" i="24"/>
  <c r="J16" i="24" s="1"/>
  <c r="E9" i="24"/>
  <c r="E11" i="14"/>
  <c r="E14" i="14"/>
  <c r="K10" i="14" l="1"/>
  <c r="E20" i="24"/>
  <c r="F20" i="24" s="1"/>
  <c r="K16" i="24"/>
  <c r="L16" i="24"/>
  <c r="I17" i="24"/>
  <c r="J17" i="24" s="1"/>
  <c r="I9" i="24"/>
  <c r="J9" i="24" s="1"/>
  <c r="I8" i="24" s="1"/>
  <c r="J8" i="24" s="1"/>
  <c r="I15" i="24"/>
  <c r="J15" i="24" s="1"/>
  <c r="L13" i="24"/>
  <c r="F9" i="24"/>
  <c r="G20" i="24"/>
  <c r="H20" i="24" s="1"/>
  <c r="E15" i="14"/>
  <c r="K15" i="14" s="1"/>
  <c r="L10" i="14"/>
  <c r="F14" i="14"/>
  <c r="L14" i="14" s="1"/>
  <c r="K14" i="14"/>
  <c r="F11" i="14"/>
  <c r="L11" i="14" s="1"/>
  <c r="K11" i="14"/>
  <c r="M7" i="13"/>
  <c r="F12" i="13"/>
  <c r="G16" i="13"/>
  <c r="H16" i="13"/>
  <c r="I16" i="13"/>
  <c r="K16" i="13"/>
  <c r="L16" i="13"/>
  <c r="D5" i="12"/>
  <c r="E5" i="12"/>
  <c r="E16" i="12"/>
  <c r="E10" i="12"/>
  <c r="E11" i="12" s="1"/>
  <c r="E18" i="12"/>
  <c r="F30" i="12"/>
  <c r="E35" i="12"/>
  <c r="E7" i="11"/>
  <c r="D36" i="12"/>
  <c r="D41" i="12" s="1"/>
  <c r="F37" i="12"/>
  <c r="F38" i="12"/>
  <c r="F39" i="12"/>
  <c r="F40" i="12"/>
  <c r="E41" i="12"/>
  <c r="F7" i="11" s="1"/>
  <c r="B4" i="11"/>
  <c r="G6" i="11"/>
  <c r="G8" i="11" s="1"/>
  <c r="G13" i="11" s="1"/>
  <c r="H8" i="11"/>
  <c r="H13" i="11" s="1"/>
  <c r="I8" i="11"/>
  <c r="I13" i="11"/>
  <c r="I11" i="24" l="1"/>
  <c r="J11" i="24" s="1"/>
  <c r="I5" i="24" s="1"/>
  <c r="J5" i="24" s="1"/>
  <c r="L20" i="24"/>
  <c r="E8" i="24"/>
  <c r="L9" i="24"/>
  <c r="K9" i="24"/>
  <c r="K20" i="24"/>
  <c r="F41" i="12"/>
  <c r="F6" i="11"/>
  <c r="D7" i="11"/>
  <c r="F36" i="12"/>
  <c r="E15" i="12"/>
  <c r="E17" i="12" s="1"/>
  <c r="F33" i="12"/>
  <c r="F15" i="14"/>
  <c r="L15" i="14" s="1"/>
  <c r="E8" i="14"/>
  <c r="E14" i="12"/>
  <c r="E13" i="12"/>
  <c r="D6" i="11"/>
  <c r="F8" i="11"/>
  <c r="F13" i="11" s="1"/>
  <c r="J28" i="24" l="1"/>
  <c r="E6" i="13"/>
  <c r="D12" i="12" s="1"/>
  <c r="F8" i="24"/>
  <c r="K8" i="24"/>
  <c r="E14" i="24"/>
  <c r="E26" i="24"/>
  <c r="G15" i="24"/>
  <c r="H15" i="24" s="1"/>
  <c r="G11" i="24" s="1"/>
  <c r="H11" i="24" s="1"/>
  <c r="G5" i="24" s="1"/>
  <c r="H5" i="24" s="1"/>
  <c r="D8" i="11"/>
  <c r="D13" i="11" s="1"/>
  <c r="F8" i="14"/>
  <c r="K8" i="14"/>
  <c r="H28" i="24" l="1"/>
  <c r="D6" i="13"/>
  <c r="D9" i="12" s="1"/>
  <c r="K14" i="24"/>
  <c r="F14" i="24"/>
  <c r="E19" i="24"/>
  <c r="F26" i="24"/>
  <c r="K26" i="24"/>
  <c r="E15" i="24"/>
  <c r="L8" i="24"/>
  <c r="E12" i="14"/>
  <c r="L8" i="14"/>
  <c r="F15" i="24" l="1"/>
  <c r="L15" i="24" s="1"/>
  <c r="K15" i="24"/>
  <c r="L26" i="24"/>
  <c r="E25" i="24"/>
  <c r="E17" i="24"/>
  <c r="F19" i="24"/>
  <c r="L19" i="24" s="1"/>
  <c r="K19" i="24"/>
  <c r="L14" i="24"/>
  <c r="F12" i="14"/>
  <c r="K12" i="14"/>
  <c r="K17" i="24" l="1"/>
  <c r="F17" i="24"/>
  <c r="K25" i="24"/>
  <c r="F25" i="24"/>
  <c r="L25" i="24" s="1"/>
  <c r="L12" i="14"/>
  <c r="E6" i="14"/>
  <c r="T25" i="24" l="1"/>
  <c r="J6" i="13"/>
  <c r="D34" i="12" s="1"/>
  <c r="L17" i="24"/>
  <c r="E11" i="24"/>
  <c r="K6" i="14"/>
  <c r="F6" i="14"/>
  <c r="K11" i="24" l="1"/>
  <c r="F11" i="24"/>
  <c r="E5" i="14"/>
  <c r="L6" i="14"/>
  <c r="L11" i="24" l="1"/>
  <c r="E5" i="24"/>
  <c r="K5" i="14"/>
  <c r="F5" i="14"/>
  <c r="K5" i="24" l="1"/>
  <c r="F5" i="24"/>
  <c r="C6" i="13" s="1"/>
  <c r="D6" i="12" s="1"/>
  <c r="L5" i="14"/>
  <c r="L27" i="14" s="1"/>
  <c r="F27" i="14"/>
  <c r="L5" i="24" l="1"/>
  <c r="L28" i="24" s="1"/>
  <c r="F28" i="24"/>
  <c r="E6" i="12"/>
  <c r="E8" i="12" s="1"/>
  <c r="C7" i="13"/>
  <c r="F7" i="13" s="1"/>
  <c r="N7" i="13" s="1"/>
  <c r="D16" i="13"/>
  <c r="E22" i="12" l="1"/>
  <c r="E21" i="12"/>
  <c r="E20" i="12"/>
  <c r="E19" i="12"/>
  <c r="E23" i="12"/>
  <c r="D18" i="12"/>
  <c r="F18" i="12" s="1"/>
  <c r="D16" i="12"/>
  <c r="F16" i="12" s="1"/>
  <c r="D10" i="12"/>
  <c r="F10" i="12" s="1"/>
  <c r="F9" i="12"/>
  <c r="D15" i="12"/>
  <c r="E24" i="12" l="1"/>
  <c r="E25" i="12" s="1"/>
  <c r="D11" i="12"/>
  <c r="D13" i="12" s="1"/>
  <c r="F13" i="12" s="1"/>
  <c r="F15" i="12"/>
  <c r="D17" i="12"/>
  <c r="F17" i="12" s="1"/>
  <c r="E26" i="12" l="1"/>
  <c r="E27" i="12" s="1"/>
  <c r="D14" i="12"/>
  <c r="F14" i="12" s="1"/>
  <c r="F11" i="12"/>
  <c r="E29" i="12" l="1"/>
  <c r="E31" i="12" s="1"/>
  <c r="E32" i="12" s="1"/>
  <c r="F12" i="12"/>
  <c r="E16" i="13"/>
  <c r="E42" i="12" l="1"/>
  <c r="C7" i="11"/>
  <c r="J7" i="11" s="1"/>
  <c r="F6" i="13"/>
  <c r="C16" i="13" l="1"/>
  <c r="F6" i="12"/>
  <c r="D8" i="12"/>
  <c r="D19" i="12" s="1"/>
  <c r="F16" i="13"/>
  <c r="F8" i="12" l="1"/>
  <c r="D20" i="12"/>
  <c r="F20" i="12" s="1"/>
  <c r="D23" i="12"/>
  <c r="F23" i="12" s="1"/>
  <c r="D22" i="12"/>
  <c r="F22" i="12" s="1"/>
  <c r="D21" i="12"/>
  <c r="F21" i="12" s="1"/>
  <c r="F19" i="12" l="1"/>
  <c r="D24" i="12"/>
  <c r="F24" i="12" l="1"/>
  <c r="D25" i="12"/>
  <c r="F25" i="12" l="1"/>
  <c r="D26" i="12"/>
  <c r="F26" i="12" l="1"/>
  <c r="D27" i="12"/>
  <c r="F27" i="12" l="1"/>
  <c r="D29" i="12"/>
  <c r="D31" i="12" l="1"/>
  <c r="D32" i="12" s="1"/>
  <c r="C6" i="11" s="1"/>
  <c r="F29" i="12"/>
  <c r="F31" i="12" l="1"/>
  <c r="F32" i="12"/>
  <c r="C8" i="11"/>
  <c r="C13" i="11" l="1"/>
  <c r="M6" i="13" l="1"/>
  <c r="J16" i="13"/>
  <c r="E6" i="11"/>
  <c r="F34" i="12"/>
  <c r="D35" i="12"/>
  <c r="F35" i="12" l="1"/>
  <c r="D42" i="12"/>
  <c r="F42" i="12" s="1"/>
  <c r="J6" i="11"/>
  <c r="E8" i="11"/>
  <c r="M16" i="13"/>
  <c r="N16" i="13" s="1"/>
  <c r="O7" i="13" s="1"/>
  <c r="N6" i="13"/>
  <c r="O6" i="13" l="1"/>
  <c r="J8" i="11"/>
  <c r="J13" i="11" s="1"/>
  <c r="E13" i="11"/>
</calcChain>
</file>

<file path=xl/sharedStrings.xml><?xml version="1.0" encoding="utf-8"?>
<sst xmlns="http://schemas.openxmlformats.org/spreadsheetml/2006/main" count="6130" uniqueCount="1518">
  <si>
    <t>공 종 별 집 계 표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</si>
  <si>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</si>
  <si>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</si>
  <si>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</si>
  <si>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</si>
  <si>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</si>
  <si>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</si>
  <si>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</si>
  <si>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</si>
  <si>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</si>
  <si>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</si>
  <si>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</si>
  <si>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</si>
  <si>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</si>
  <si>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</si>
  <si>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</si>
  <si>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</si>
  <si>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</si>
  <si>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</si>
  <si>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</si>
  <si>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</si>
  <si>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</si>
  <si>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</si>
  <si>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</si>
  <si>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</si>
  <si>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</si>
  <si>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</si>
  <si>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</si>
  <si>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</si>
  <si>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</si>
  <si>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</si>
  <si>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</si>
  <si>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</si>
  <si>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</si>
  <si>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</si>
  <si>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</si>
  <si>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</si>
  <si>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</si>
  <si>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</si>
  <si>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</si>
  <si>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</si>
  <si>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</si>
  <si>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</si>
  <si>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</si>
  <si>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</si>
  <si>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</si>
  <si>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</si>
  <si>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</si>
  <si>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</si>
  <si>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</si>
  <si>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과천시민회관상상하랑실시설계용역</t>
  </si>
  <si>
    <t/>
  </si>
  <si>
    <t>01</t>
  </si>
  <si>
    <t>0101  00. 공통가설공사</t>
  </si>
  <si>
    <t>0101</t>
  </si>
  <si>
    <t>010101  공통 가설 공사</t>
  </si>
  <si>
    <t>010101</t>
  </si>
  <si>
    <t>개소</t>
  </si>
  <si>
    <t>T</t>
  </si>
  <si>
    <t>F</t>
  </si>
  <si>
    <t>동</t>
  </si>
  <si>
    <t>건축물 현장정리</t>
  </si>
  <si>
    <t>M2</t>
  </si>
  <si>
    <t>준공청소</t>
  </si>
  <si>
    <t>[ 합           계 ]</t>
  </si>
  <si>
    <t>TOTAL</t>
  </si>
  <si>
    <t>0102  01. 철거공사</t>
  </si>
  <si>
    <t>0102</t>
  </si>
  <si>
    <t>010201  철  거  공  사</t>
  </si>
  <si>
    <t>010201</t>
  </si>
  <si>
    <t>콘크리트구조물 헐기(소형장비)</t>
  </si>
  <si>
    <t>전기식, 철근</t>
  </si>
  <si>
    <t>M3</t>
  </si>
  <si>
    <t>기존천정재 철거</t>
  </si>
  <si>
    <t>열경화성</t>
  </si>
  <si>
    <t>경량천장철골틀 해체</t>
  </si>
  <si>
    <t>T9.5*2겹 천장재 포함</t>
  </si>
  <si>
    <t>커텐박스 철거</t>
  </si>
  <si>
    <t>150*150, 기준</t>
  </si>
  <si>
    <t>M</t>
  </si>
  <si>
    <t>조적벽 해체</t>
  </si>
  <si>
    <t>H=3.6m 이하</t>
  </si>
  <si>
    <t>화장실칸막이 철거</t>
  </si>
  <si>
    <t>인테리어보드 철거</t>
  </si>
  <si>
    <t>벽체</t>
  </si>
  <si>
    <t>데코타일 철거</t>
  </si>
  <si>
    <t>바닥(바탕포함)</t>
  </si>
  <si>
    <t>타일 해체</t>
  </si>
  <si>
    <t>벽(바탕포함)</t>
  </si>
  <si>
    <t>유리 철거</t>
  </si>
  <si>
    <t>철재문 철거</t>
  </si>
  <si>
    <t>스텐프레임 창호 철거</t>
  </si>
  <si>
    <t>창대석 철거</t>
  </si>
  <si>
    <t>재료분리대 철거</t>
  </si>
  <si>
    <t>철판 철거</t>
  </si>
  <si>
    <t>보일러 철거</t>
  </si>
  <si>
    <t>대변기 철거</t>
  </si>
  <si>
    <t>소변기 철거</t>
  </si>
  <si>
    <t>세면대 철거</t>
  </si>
  <si>
    <t>L3000</t>
  </si>
  <si>
    <t>싱크대 철거</t>
  </si>
  <si>
    <t>L900</t>
  </si>
  <si>
    <t>010202  작 업 부 산 물</t>
  </si>
  <si>
    <t>010202</t>
  </si>
  <si>
    <t>철강설</t>
  </si>
  <si>
    <t>철강설, 고철, 작업설부산물</t>
  </si>
  <si>
    <t>kg</t>
  </si>
  <si>
    <t>수집상차도</t>
  </si>
  <si>
    <t>철강설, 스텐레스, 작업설부산물</t>
  </si>
  <si>
    <t>0103  02. 건축공사</t>
  </si>
  <si>
    <t>0103</t>
  </si>
  <si>
    <t>010301  가  설  공  사</t>
  </si>
  <si>
    <t>010301</t>
  </si>
  <si>
    <t>강관 조립말비계(이동식)설치 및 해체</t>
  </si>
  <si>
    <t>높이 2m, 3개월</t>
  </si>
  <si>
    <t>대</t>
  </si>
  <si>
    <t>건축물보양</t>
  </si>
  <si>
    <t>보양지 붙이기</t>
  </si>
  <si>
    <t>010302  조  적  공  사</t>
  </si>
  <si>
    <t>010302</t>
  </si>
  <si>
    <t>콘크리트벽돌</t>
  </si>
  <si>
    <t>190*57*90mm</t>
  </si>
  <si>
    <t>매</t>
  </si>
  <si>
    <t>0.5B 벽돌공간쌓기</t>
  </si>
  <si>
    <t>3.6m 이하</t>
  </si>
  <si>
    <t>1.0B 벽돌쌓기</t>
  </si>
  <si>
    <t>벽돌운반</t>
  </si>
  <si>
    <t>인력, 1층</t>
  </si>
  <si>
    <t>천매</t>
  </si>
  <si>
    <t>010303  돌 및 타일공사</t>
  </si>
  <si>
    <t>010303</t>
  </si>
  <si>
    <t>화강석붙임(습식, 물갈기)</t>
  </si>
  <si>
    <t>창대, 포천석 250*30mm, 모르타르 30mm</t>
  </si>
  <si>
    <t>세라믹타일</t>
  </si>
  <si>
    <t>벽, 200*400</t>
  </si>
  <si>
    <t>바닥, 200*200</t>
  </si>
  <si>
    <t>바탕 고르기</t>
  </si>
  <si>
    <t>벽, 12mm</t>
  </si>
  <si>
    <t>타일 붙임 / 접착 붙이기</t>
  </si>
  <si>
    <t>벽면, 타일규격(m2), 0.11∼0.20 이하</t>
  </si>
  <si>
    <t>타일 압착 붙이기(바탕 24mm+압 5mm)</t>
  </si>
  <si>
    <t>010304  목공사및수장공사</t>
  </si>
  <si>
    <t>010304</t>
  </si>
  <si>
    <t>경량철골천장틀(M-BAR)</t>
  </si>
  <si>
    <t>1M 이상, 텍스설치 포함</t>
  </si>
  <si>
    <t>1M 이상, 석고보드 2겹설치 포함</t>
  </si>
  <si>
    <t>천장점검구 설치</t>
  </si>
  <si>
    <t>AL 백색, 450*450mm</t>
  </si>
  <si>
    <t>불연천장재</t>
  </si>
  <si>
    <t>무석면텍스</t>
  </si>
  <si>
    <t>석고보드</t>
  </si>
  <si>
    <t>평보드, 9.5*900*2400mm(㎡)</t>
  </si>
  <si>
    <t>DMC 불연 금속천장재 설치</t>
  </si>
  <si>
    <t>300*600*0.4T, DMC 불연 금속천장재 크립바시스템</t>
  </si>
  <si>
    <t>AL몰딩 설치</t>
  </si>
  <si>
    <t>W형, 15*15*15*15*1.0mm</t>
  </si>
  <si>
    <t>AL몰딩 설치 / DMC천장재</t>
  </si>
  <si>
    <t>ㄷ형, 15*15*1.0mm</t>
  </si>
  <si>
    <t>T:8</t>
  </si>
  <si>
    <t>비닐타일 깔기</t>
  </si>
  <si>
    <t>3*450*450mm, 데코타일</t>
  </si>
  <si>
    <t>타일카펫 깔기(바탕처리포함)</t>
  </si>
  <si>
    <t>방염카펫타일</t>
  </si>
  <si>
    <t>걸레받이 설치</t>
  </si>
  <si>
    <t>T9 MDF위 방염시트, H=100</t>
  </si>
  <si>
    <t>방염필름 부착</t>
  </si>
  <si>
    <t>분전함면</t>
  </si>
  <si>
    <t>건식벽체 설치</t>
  </si>
  <si>
    <t>THK100,  석고보드9.5*2겹+STUD65, 양면</t>
  </si>
  <si>
    <t>트러스 설치</t>
  </si>
  <si>
    <t>벽, 아연도각관, ㅁ-30*30*1.4</t>
  </si>
  <si>
    <t>석고판 설치</t>
  </si>
  <si>
    <t>벽, T9.5*석고*2PLY</t>
  </si>
  <si>
    <t>벽, T9.5*방수석고*2PLY</t>
  </si>
  <si>
    <t>벽, T5*차음시트, 23409351</t>
  </si>
  <si>
    <t>천장마구리 설치 / A-435</t>
  </si>
  <si>
    <t>GB 9.5T 2겹 + ㅁ-40*40 각파이프 포함</t>
  </si>
  <si>
    <t>방염 템바보드 벽붙임</t>
  </si>
  <si>
    <t>벽, T20</t>
  </si>
  <si>
    <t>화장실칸막이</t>
  </si>
  <si>
    <t>소변기칸막이</t>
  </si>
  <si>
    <t>450*1150, 8t 불투명 강화유리</t>
  </si>
  <si>
    <t>장식몰딩 설치 / A-421</t>
  </si>
  <si>
    <t>ㅁ-300*100, ㅁ-30*30 각재 + 9t MDF위 수성페인트</t>
  </si>
  <si>
    <t>ㅁ-100*100, ㅁ-30*69 각재 + 4t 합판 + 12t 자작나무</t>
  </si>
  <si>
    <t>W:100, 12t 자작나무</t>
  </si>
  <si>
    <t>W:100, 12t 자작나무 2겹</t>
  </si>
  <si>
    <t>장식벽 설치 / 기둥</t>
  </si>
  <si>
    <t>12t 자작나무</t>
  </si>
  <si>
    <t>1850*1400*H:2380, ㅁ-30*69 각재 + 4t 합판 + 12t 자작나무 + 바니쉬 칠</t>
  </si>
  <si>
    <t>장식몰딩 설치 / A-452</t>
  </si>
  <si>
    <t>W:120, 9t MDF위 방염시트마감</t>
  </si>
  <si>
    <t>단열재 접착제 붙이기</t>
  </si>
  <si>
    <t>벽, 50mm, 경질우레탄보드</t>
  </si>
  <si>
    <t>단열재 슬래브 위 깔기</t>
  </si>
  <si>
    <t>바닥, 50mm, 경질우레탄보드</t>
  </si>
  <si>
    <t>차음시트 붙이기</t>
  </si>
  <si>
    <t>천장, 5mm 차음시트</t>
  </si>
  <si>
    <t>벽, 5mm 차음시트</t>
  </si>
  <si>
    <t>안내데스크에어콘설치건축마감공사</t>
  </si>
  <si>
    <t>에어콘설치건축마감공사</t>
  </si>
  <si>
    <t>체육관 천장배관 테이프마감공사</t>
  </si>
  <si>
    <t>배관 테이프마감공사</t>
  </si>
  <si>
    <t>1.상상하랑전면장식벽사인제작</t>
  </si>
  <si>
    <t>.아크릴 10mm레이져가공도장(높이180)</t>
  </si>
  <si>
    <t>14자 기준</t>
  </si>
  <si>
    <t>식</t>
  </si>
  <si>
    <t>2.상상하랑출입문사인</t>
  </si>
  <si>
    <t>.인테리어필름컷팅부착(상상하랑,영문)</t>
  </si>
  <si>
    <t>조</t>
  </si>
  <si>
    <t>3.화장실사인</t>
  </si>
  <si>
    <t>화장실사인(M.W)아크릴3mm레이져가공도장</t>
  </si>
  <si>
    <t>.TOILET안내사인(아크릴3mm레이져가공)</t>
  </si>
  <si>
    <t>1.체육관안내사인 복도벽화</t>
  </si>
  <si>
    <t>.쉬트지컷팅후 수성페인트마감</t>
  </si>
  <si>
    <t>.하랑체육관 아크릴레이져가공-3mm</t>
  </si>
  <si>
    <t>2.다목적교실-1출입문사인-1</t>
  </si>
  <si>
    <t>.상상1 인테리어쉬트컷팅부착</t>
  </si>
  <si>
    <t>1.다목적교실-2 출입문사인</t>
  </si>
  <si>
    <t>.인테리어필름컷팅부착</t>
  </si>
  <si>
    <t>2.홀사인제작</t>
  </si>
  <si>
    <t>.상상하랑 아크릴10mm레이져가공도장-325높이</t>
  </si>
  <si>
    <t>.게시판위아크릴3mm레이져가공</t>
  </si>
  <si>
    <t>.화이트보드부착(1000-900)</t>
  </si>
  <si>
    <t>3.창고 서버실출입문-인테리어쉬트컷팅</t>
  </si>
  <si>
    <t>4.실내체육관출입문 -인테리어쉬트컷</t>
  </si>
  <si>
    <t>1.전면템바보드수지체널문자제작</t>
  </si>
  <si>
    <t>.상상하랑수지체널문자(325-325)조명-라인</t>
  </si>
  <si>
    <t>자</t>
  </si>
  <si>
    <t>2.실내체육관사인-1</t>
  </si>
  <si>
    <t>.쉬트지컷팅부착 화공도색</t>
  </si>
  <si>
    <t>3.실내체육관사인-2</t>
  </si>
  <si>
    <t>.쉬트지컷팅후 화공도색</t>
  </si>
  <si>
    <t>인</t>
  </si>
  <si>
    <t>010305  방  수  공  사</t>
  </si>
  <si>
    <t>010305</t>
  </si>
  <si>
    <t>폴리우레아방수</t>
  </si>
  <si>
    <t>바닥, 바탕처리포함</t>
  </si>
  <si>
    <t>시멘트 액체방수</t>
  </si>
  <si>
    <t>바닥</t>
  </si>
  <si>
    <t>코너주위보강방수 / 화장실</t>
  </si>
  <si>
    <t>바닥+벽, W:300</t>
  </si>
  <si>
    <t>보호모르타르 / 바닥</t>
  </si>
  <si>
    <t>콘크리트면, 50mm</t>
  </si>
  <si>
    <t>수밀코킹(실리콘)</t>
  </si>
  <si>
    <t>삼각, 5mm이하, 방균용</t>
  </si>
  <si>
    <t>10㎜*10㎜, 창호주위</t>
  </si>
  <si>
    <t>010306  금  속  공  사</t>
  </si>
  <si>
    <t>010306</t>
  </si>
  <si>
    <t>타일벽코너가드 / 화장실</t>
  </si>
  <si>
    <t>스테인리스 10T*W:180</t>
  </si>
  <si>
    <t>스테인리스재료분리대</t>
  </si>
  <si>
    <t>바닥, W25*H20*1.5t</t>
  </si>
  <si>
    <t>갈바벽체 설치 / 사무실</t>
  </si>
  <si>
    <t>W:100*1.6t 갈바절곡 + ㅁ-100*50 각파이프틀</t>
  </si>
  <si>
    <t>갈바장식몰딩 설치</t>
  </si>
  <si>
    <t>W:100+H:300*1.6t 갈바절곡 + ㅁ-30*30 각파이프틀</t>
  </si>
  <si>
    <t>천정속 보강틀 설치</t>
  </si>
  <si>
    <t>H:1500, ㅁ-50*50 각파이프</t>
  </si>
  <si>
    <t>조명레일설치</t>
  </si>
  <si>
    <t>안전망 설치 / A-435</t>
  </si>
  <si>
    <t>7380*3000, ㅁ-100*50*2.3 각파이프(도장有) + 2.4 안전망 + 후크아이볼트</t>
  </si>
  <si>
    <t>010307  미  장  공  사</t>
  </si>
  <si>
    <t>010307</t>
  </si>
  <si>
    <t>모르타르 바름</t>
  </si>
  <si>
    <t>내벽, 18mm, 3.6m 이하</t>
  </si>
  <si>
    <t>표면 마무리</t>
  </si>
  <si>
    <t>기계마감</t>
  </si>
  <si>
    <t>셀프레벨링</t>
  </si>
  <si>
    <t>T=10mm</t>
  </si>
  <si>
    <t>창호주위 모르타르 충전</t>
  </si>
  <si>
    <t>창호주위 발포우레탄 충전</t>
  </si>
  <si>
    <t>010308  창호 및 유리공사</t>
  </si>
  <si>
    <t>010308</t>
  </si>
  <si>
    <t>FSD_01 / 60분 방화문</t>
  </si>
  <si>
    <t>0.950 x 2.100 = 1.995</t>
  </si>
  <si>
    <t>EA</t>
  </si>
  <si>
    <t>FSD_02 / 60분 방화문</t>
  </si>
  <si>
    <t>0.600 x 1.500 = 0.900</t>
  </si>
  <si>
    <t>FSD_03 / 60분 방화문</t>
  </si>
  <si>
    <t>0.600 x 0.750 = 0.450</t>
  </si>
  <si>
    <t>SSD_01 / 40*100*1.2t SST</t>
  </si>
  <si>
    <t>3.000 x 2.400 = 5.230</t>
  </si>
  <si>
    <t>SSD_02 / 40*100*1.2t SST</t>
  </si>
  <si>
    <t>SSD_03 / 40*100*1.2t SST</t>
  </si>
  <si>
    <t>1.800 x 2.400 = 4.320</t>
  </si>
  <si>
    <t>SSD_04 / 40*100*1.2t SST</t>
  </si>
  <si>
    <t>1.550 x 2.400 = 3.720</t>
  </si>
  <si>
    <t>SSD_05 / 40*100*1.2t SST</t>
  </si>
  <si>
    <t>1.500 x 2.400 = 3.600</t>
  </si>
  <si>
    <t>SSD_06 / 40*100*1.2t SST</t>
  </si>
  <si>
    <t>1.030 x 2.400 = 2.472</t>
  </si>
  <si>
    <t>SSD_07 / 100*45 노브이컷</t>
  </si>
  <si>
    <t>0.800 x 2.400 = 1.920</t>
  </si>
  <si>
    <t>SW_01 / 40*100*1.2t SST</t>
  </si>
  <si>
    <t>5.390 x 0.900 = 4.851</t>
  </si>
  <si>
    <t>WW_01 / 6t MDF</t>
  </si>
  <si>
    <t>0.750 x 0.750 = 0.562</t>
  </si>
  <si>
    <t>WD_01 / 키즈도어, 손끼임방지고무포함</t>
  </si>
  <si>
    <t>AW_01 / 암대,손잡이 보수</t>
  </si>
  <si>
    <t>7.250 x 3.000 = 21.750</t>
  </si>
  <si>
    <t>점검구 설치 / 서버실</t>
  </si>
  <si>
    <t>135 X 95 = 0.013</t>
  </si>
  <si>
    <t>강화유리도어설치 / 힌지고정</t>
  </si>
  <si>
    <t>T12* 900*2100, 손보호, 손잡이포함</t>
  </si>
  <si>
    <t>T12*1000*2100, 손보호, 손잡이포함</t>
  </si>
  <si>
    <t>T12* 550*2100, 손보호, 손잡이포함</t>
  </si>
  <si>
    <t>T12*1000*2100, 손잡이포함</t>
  </si>
  <si>
    <t>도어클로저</t>
  </si>
  <si>
    <t>고급방화, 60∼85kg</t>
  </si>
  <si>
    <t>도어체크 설치</t>
  </si>
  <si>
    <t>재료비 별도</t>
  </si>
  <si>
    <t>플로어힌지</t>
  </si>
  <si>
    <t>강화유리문(K-8300)</t>
  </si>
  <si>
    <t>플로어힌지 설치</t>
  </si>
  <si>
    <t>도어핸들</t>
  </si>
  <si>
    <t>도어록 설치 / 일반도어록 목재창호</t>
  </si>
  <si>
    <t>도어록 설치 / 일반도어록 강재창호</t>
  </si>
  <si>
    <t>도어힌지</t>
  </si>
  <si>
    <t>개</t>
  </si>
  <si>
    <t>피벗힌지</t>
  </si>
  <si>
    <t>방화문용</t>
  </si>
  <si>
    <t>강화유리</t>
  </si>
  <si>
    <t>강화유리, 투명, 12mm</t>
  </si>
  <si>
    <t>창호유리설치 / 판유리</t>
  </si>
  <si>
    <t>유리두께 12mm 이하</t>
  </si>
  <si>
    <t>유리주위 코킹</t>
  </si>
  <si>
    <t>5*5, 실리콘</t>
  </si>
  <si>
    <t>불투명시트지 부착</t>
  </si>
  <si>
    <t>유리면</t>
  </si>
  <si>
    <t>거울설치 / 다목적교실</t>
  </si>
  <si>
    <t>5mm, 틀 포함</t>
  </si>
  <si>
    <t>거울설치 / 세면대</t>
  </si>
  <si>
    <t>010309  칠    공    사</t>
  </si>
  <si>
    <t>010309</t>
  </si>
  <si>
    <t>바탕만들기+수성페인트 롤러칠+퍼티 및 연마</t>
  </si>
  <si>
    <t>내부 3회, con'c·mortar면, 친환경</t>
  </si>
  <si>
    <t>바탕만들기+수성페인트 롤러칠</t>
  </si>
  <si>
    <t>내부 3회, G.B.면 올퍼티, 친환경</t>
  </si>
  <si>
    <t>내천장 3회, con'c·mortar면, 친환경</t>
  </si>
  <si>
    <t>내천장 3회, G.B.면 올퍼티, 친환경</t>
  </si>
  <si>
    <t>바탕만들기+걸레받이용 페인트칠</t>
  </si>
  <si>
    <t>붓칠 2회, con'c·mortar면</t>
  </si>
  <si>
    <t>유성페인트 롤러칠</t>
  </si>
  <si>
    <t>철재면, 3회</t>
  </si>
  <si>
    <t>바니쉬 칠</t>
  </si>
  <si>
    <t>목재면 2회</t>
  </si>
  <si>
    <t>010310</t>
  </si>
  <si>
    <t>3640*540*240, 붙박이장 및 공틀도어</t>
  </si>
  <si>
    <t>1800*260*915, 인조대리석 상판 포함</t>
  </si>
  <si>
    <t>3000*450*650, 인조대리석 상판 포함</t>
  </si>
  <si>
    <t>모래</t>
  </si>
  <si>
    <t>도착도</t>
  </si>
  <si>
    <t>시멘트</t>
  </si>
  <si>
    <t>건재상</t>
  </si>
  <si>
    <t>포</t>
  </si>
  <si>
    <t>0104  03. 건설폐기물</t>
  </si>
  <si>
    <t>0104</t>
  </si>
  <si>
    <t>6</t>
  </si>
  <si>
    <t>010401  건설폐기물처리비</t>
  </si>
  <si>
    <t>010401</t>
  </si>
  <si>
    <t>철거공사시 발생 폐기물</t>
  </si>
  <si>
    <t>폐콘크리트</t>
  </si>
  <si>
    <t>이물질이 없는 순수한 폐콘크리트</t>
  </si>
  <si>
    <t>TON</t>
  </si>
  <si>
    <t>건설폐재류</t>
  </si>
  <si>
    <t>가연성이 제거된 재활용이 가능한 혼합물</t>
  </si>
  <si>
    <t>폐합성수지</t>
  </si>
  <si>
    <t>폐석고</t>
  </si>
  <si>
    <t>건설폐재류 상차비</t>
  </si>
  <si>
    <t>건설폐재류 운반비</t>
  </si>
  <si>
    <t>24톤 덤프트럭, 30km</t>
  </si>
  <si>
    <t>010402  건설폐기물처리비</t>
  </si>
  <si>
    <t>010402</t>
  </si>
  <si>
    <t>신설공사시 발생 폐기물</t>
  </si>
  <si>
    <t>폐목재류</t>
  </si>
  <si>
    <t>혼합건설폐기물</t>
  </si>
  <si>
    <t>건설폐재류에 가연성 5% 이하 혼합</t>
  </si>
  <si>
    <t>일반공사 직종</t>
  </si>
  <si>
    <t>보통인부</t>
  </si>
  <si>
    <t>공구손료</t>
  </si>
  <si>
    <t>㎡</t>
  </si>
  <si>
    <t>주재료비의 3%</t>
  </si>
  <si>
    <t>인력품의 3%</t>
  </si>
  <si>
    <t>m</t>
  </si>
  <si>
    <t>거울</t>
  </si>
  <si>
    <t>내선전공</t>
  </si>
  <si>
    <t>SET</t>
  </si>
  <si>
    <t>일체형세면대</t>
  </si>
  <si>
    <t>위생공</t>
  </si>
  <si>
    <t>900*600*1650, BLACK</t>
  </si>
  <si>
    <t>900*600*900, BLACK</t>
  </si>
  <si>
    <t>6090*800*2400</t>
  </si>
  <si>
    <t>총       공       사       비</t>
    <phoneticPr fontId="1" type="noConversion"/>
  </si>
  <si>
    <t>(단위 : 원)</t>
    <phoneticPr fontId="1" type="noConversion"/>
  </si>
  <si>
    <t>공   사   별</t>
    <phoneticPr fontId="1" type="noConversion"/>
  </si>
  <si>
    <t>도급공사금액</t>
    <phoneticPr fontId="1" type="noConversion"/>
  </si>
  <si>
    <t>도급자관급</t>
    <phoneticPr fontId="1" type="noConversion"/>
  </si>
  <si>
    <t>관급자관급</t>
    <phoneticPr fontId="1" type="noConversion"/>
  </si>
  <si>
    <t>분담금 공사</t>
    <phoneticPr fontId="1" type="noConversion"/>
  </si>
  <si>
    <t>한전 수탁분담금</t>
    <phoneticPr fontId="1" type="noConversion"/>
  </si>
  <si>
    <t>사용전검사비</t>
    <phoneticPr fontId="1" type="noConversion"/>
  </si>
  <si>
    <t>각종인증비</t>
    <phoneticPr fontId="1" type="noConversion"/>
  </si>
  <si>
    <t>합   계</t>
    <phoneticPr fontId="1" type="noConversion"/>
  </si>
  <si>
    <t>비   고</t>
    <phoneticPr fontId="1" type="noConversion"/>
  </si>
  <si>
    <t>건  축  공  사</t>
    <phoneticPr fontId="1" type="noConversion"/>
  </si>
  <si>
    <t>기계 설비 공사</t>
    <phoneticPr fontId="1" type="noConversion"/>
  </si>
  <si>
    <t>소     계</t>
    <phoneticPr fontId="1" type="noConversion"/>
  </si>
  <si>
    <t>합     계</t>
    <phoneticPr fontId="1" type="noConversion"/>
  </si>
  <si>
    <t xml:space="preserve"> </t>
    <phoneticPr fontId="1" type="noConversion"/>
  </si>
  <si>
    <t>■ 공사개요</t>
    <phoneticPr fontId="1" type="noConversion"/>
  </si>
  <si>
    <t xml:space="preserve">     면     적   :   346.954 m2 (104.954평)</t>
    <phoneticPr fontId="1" type="noConversion"/>
  </si>
  <si>
    <t xml:space="preserve">     규     모   :   지상 1층 (철거 및 신설)</t>
    <phoneticPr fontId="1" type="noConversion"/>
  </si>
  <si>
    <t>천단위 절삭</t>
    <phoneticPr fontId="1" type="noConversion"/>
  </si>
  <si>
    <t>[ 총     공      사     비 ]</t>
    <phoneticPr fontId="18" type="noConversion"/>
  </si>
  <si>
    <t>[  소 계  ]</t>
    <phoneticPr fontId="1" type="noConversion"/>
  </si>
  <si>
    <t xml:space="preserve"> 부가가치세 포함</t>
    <phoneticPr fontId="1" type="noConversion"/>
  </si>
  <si>
    <t>한전및사용전검사비</t>
  </si>
  <si>
    <t>지역난방분담금</t>
  </si>
  <si>
    <t>가스분담금</t>
  </si>
  <si>
    <t>하수도원인자부담금</t>
  </si>
  <si>
    <t>상수도분담금</t>
  </si>
  <si>
    <t>분담금</t>
    <phoneticPr fontId="1" type="noConversion"/>
  </si>
  <si>
    <t>관급자 관급</t>
    <phoneticPr fontId="1" type="noConversion"/>
  </si>
  <si>
    <t>도급자 관급</t>
    <phoneticPr fontId="1" type="noConversion"/>
  </si>
  <si>
    <t>관급자재비</t>
    <phoneticPr fontId="1" type="noConversion"/>
  </si>
  <si>
    <t>(5)+TAB외+부가세</t>
    <phoneticPr fontId="18" type="noConversion"/>
  </si>
  <si>
    <t>[ 도  급  공  사  비 ]</t>
    <phoneticPr fontId="18" type="noConversion"/>
  </si>
  <si>
    <t>((5)+TAB외)*%</t>
    <phoneticPr fontId="1" type="noConversion"/>
  </si>
  <si>
    <t>부  가  가  치  세</t>
    <phoneticPr fontId="18" type="noConversion"/>
  </si>
  <si>
    <t>(공급가액)*%</t>
    <phoneticPr fontId="18" type="noConversion"/>
  </si>
  <si>
    <t>소방사업자 손해배상보험</t>
    <phoneticPr fontId="18" type="noConversion"/>
  </si>
  <si>
    <t>(재+노+경)+일반관리비+이윤</t>
    <phoneticPr fontId="18" type="noConversion"/>
  </si>
  <si>
    <t>(5)  공  급  가  액</t>
    <phoneticPr fontId="18" type="noConversion"/>
  </si>
  <si>
    <t>(노무비+경비+일반관리비)*%</t>
    <phoneticPr fontId="18" type="noConversion"/>
  </si>
  <si>
    <t>이              윤</t>
    <phoneticPr fontId="18" type="noConversion"/>
  </si>
  <si>
    <t>(재+노+경)*%</t>
    <phoneticPr fontId="1" type="noConversion"/>
  </si>
  <si>
    <t>일  반  관  리  비</t>
    <phoneticPr fontId="18" type="noConversion"/>
  </si>
  <si>
    <t>(4) 소           계</t>
    <phoneticPr fontId="18" type="noConversion"/>
  </si>
  <si>
    <t>(3) 소           계</t>
    <phoneticPr fontId="18" type="noConversion"/>
  </si>
  <si>
    <t>(재료비+직노+산출경비)*%</t>
    <phoneticPr fontId="18" type="noConversion"/>
  </si>
  <si>
    <t>건설기계대여대금지급보증서발급수수료</t>
    <phoneticPr fontId="1" type="noConversion"/>
  </si>
  <si>
    <t>건설하도급대금 지급보증서 발급수수료</t>
    <phoneticPr fontId="18" type="noConversion"/>
  </si>
  <si>
    <t>환 경 보 전 비</t>
    <phoneticPr fontId="18" type="noConversion"/>
  </si>
  <si>
    <t>(재료비+노무비)*%</t>
    <phoneticPr fontId="18" type="noConversion"/>
  </si>
  <si>
    <t>기  타  경  비</t>
    <phoneticPr fontId="18" type="noConversion"/>
  </si>
  <si>
    <t>(재료비+직노)*%</t>
    <phoneticPr fontId="18" type="noConversion"/>
  </si>
  <si>
    <t>산업안전보건관리비</t>
    <phoneticPr fontId="18" type="noConversion"/>
  </si>
  <si>
    <t>(직접노무비)*%</t>
    <phoneticPr fontId="18" type="noConversion"/>
  </si>
  <si>
    <t>퇴직공제부금비</t>
    <phoneticPr fontId="18" type="noConversion"/>
  </si>
  <si>
    <t>(건강보험료)*%</t>
    <phoneticPr fontId="1" type="noConversion"/>
  </si>
  <si>
    <t>노인장기요양보험료</t>
    <phoneticPr fontId="1" type="noConversion"/>
  </si>
  <si>
    <t>연 금 보 험 료</t>
    <phoneticPr fontId="18" type="noConversion"/>
  </si>
  <si>
    <t>건 강 보 험 료</t>
    <phoneticPr fontId="18" type="noConversion"/>
  </si>
  <si>
    <t>(노무비)*%</t>
    <phoneticPr fontId="18" type="noConversion"/>
  </si>
  <si>
    <t>고 용 보 험 료</t>
    <phoneticPr fontId="18" type="noConversion"/>
  </si>
  <si>
    <t>산 재 보 험 료</t>
    <phoneticPr fontId="18" type="noConversion"/>
  </si>
  <si>
    <t>산  출  경  비</t>
    <phoneticPr fontId="18" type="noConversion"/>
  </si>
  <si>
    <t>경비</t>
    <phoneticPr fontId="18" type="noConversion"/>
  </si>
  <si>
    <t>(2) 소            계</t>
    <phoneticPr fontId="18" type="noConversion"/>
  </si>
  <si>
    <t>간  접  노  무  비</t>
    <phoneticPr fontId="18" type="noConversion"/>
  </si>
  <si>
    <t>직  접  노  무  비</t>
    <phoneticPr fontId="18" type="noConversion"/>
  </si>
  <si>
    <t>노
무
비</t>
    <phoneticPr fontId="18" type="noConversion"/>
  </si>
  <si>
    <t>(1) 소            계</t>
    <phoneticPr fontId="18" type="noConversion"/>
  </si>
  <si>
    <t>직  접  재  료  비</t>
    <phoneticPr fontId="18" type="noConversion"/>
  </si>
  <si>
    <t>재
료
비</t>
    <phoneticPr fontId="18" type="noConversion"/>
  </si>
  <si>
    <t>공
사
원
가
계
산
서</t>
    <phoneticPr fontId="18" type="noConversion"/>
  </si>
  <si>
    <t>기계</t>
    <phoneticPr fontId="1" type="noConversion"/>
  </si>
  <si>
    <t>건설공사</t>
    <phoneticPr fontId="1" type="noConversion"/>
  </si>
  <si>
    <t>소계</t>
    <phoneticPr fontId="1" type="noConversion"/>
  </si>
  <si>
    <t>구   성   비</t>
    <phoneticPr fontId="1" type="noConversion"/>
  </si>
  <si>
    <t>비                  목</t>
    <phoneticPr fontId="18" type="noConversion"/>
  </si>
  <si>
    <t>공 사 원 가 계 산 서</t>
    <phoneticPr fontId="18" type="noConversion"/>
  </si>
  <si>
    <t>합 계 금 액</t>
    <phoneticPr fontId="18" type="noConversion"/>
  </si>
  <si>
    <t>기계공사</t>
    <phoneticPr fontId="1" type="noConversion"/>
  </si>
  <si>
    <t>건축공사</t>
    <phoneticPr fontId="1" type="noConversion"/>
  </si>
  <si>
    <t>공사비①+
분담금②</t>
    <phoneticPr fontId="1" type="noConversion"/>
  </si>
  <si>
    <t>분담금공사</t>
    <phoneticPr fontId="1" type="noConversion"/>
  </si>
  <si>
    <t>한전 인입비</t>
    <phoneticPr fontId="1" type="noConversion"/>
  </si>
  <si>
    <t>미확정설계공정(PS)</t>
    <phoneticPr fontId="1" type="noConversion"/>
  </si>
  <si>
    <t>T.A.B 공사</t>
    <phoneticPr fontId="1" type="noConversion"/>
  </si>
  <si>
    <t>소  계</t>
    <phoneticPr fontId="1" type="noConversion"/>
  </si>
  <si>
    <t>경비</t>
    <phoneticPr fontId="1" type="noConversion"/>
  </si>
  <si>
    <t>노무비</t>
    <phoneticPr fontId="1" type="noConversion"/>
  </si>
  <si>
    <t>재료비</t>
    <phoneticPr fontId="1" type="noConversion"/>
  </si>
  <si>
    <t>비  고</t>
    <phoneticPr fontId="18" type="noConversion"/>
  </si>
  <si>
    <t>합  계 ③</t>
    <phoneticPr fontId="1" type="noConversion"/>
  </si>
  <si>
    <t>직접공사비 ①</t>
    <phoneticPr fontId="1" type="noConversion"/>
  </si>
  <si>
    <t>분  야</t>
    <phoneticPr fontId="18" type="noConversion"/>
  </si>
  <si>
    <t>구분</t>
    <phoneticPr fontId="18" type="noConversion"/>
  </si>
  <si>
    <t>(단위: 원)</t>
    <phoneticPr fontId="18" type="noConversion"/>
  </si>
  <si>
    <t>직 접  공  사  비   총  괄  표</t>
    <phoneticPr fontId="18" type="noConversion"/>
  </si>
  <si>
    <t>010201  냉난방기설치공사</t>
  </si>
  <si>
    <t>3</t>
  </si>
  <si>
    <t>0102  관급자재</t>
  </si>
  <si>
    <t>010106</t>
  </si>
  <si>
    <t>010106  철거공사</t>
  </si>
  <si>
    <t>010105</t>
  </si>
  <si>
    <t>010105  공기순환기설치공사</t>
  </si>
  <si>
    <t>010104</t>
  </si>
  <si>
    <t>010104  에어콘설치공사</t>
  </si>
  <si>
    <t>010103</t>
  </si>
  <si>
    <t>010103  환기덕트공사</t>
  </si>
  <si>
    <t>010102</t>
  </si>
  <si>
    <t>01010203</t>
  </si>
  <si>
    <t>01010203  오배수배관공사</t>
  </si>
  <si>
    <t>01010202</t>
  </si>
  <si>
    <t>01010202  급수급탕배관공사</t>
  </si>
  <si>
    <t>01010201</t>
  </si>
  <si>
    <t>01010201  위생기구설치공사</t>
  </si>
  <si>
    <t>010102  위생배관공사</t>
  </si>
  <si>
    <t>010101  장비설치공사</t>
  </si>
  <si>
    <t>0101  기계설비공사</t>
  </si>
  <si>
    <t>01  과천시민회관상상하랑실시 기계설비공사</t>
  </si>
  <si>
    <t>010201506F7233576EC86E7292B7910ACED0852F01B9</t>
  </si>
  <si>
    <t>506F7233576EC86E7292B7910ACED0852F01B9</t>
  </si>
  <si>
    <t>0.54%</t>
  </si>
  <si>
    <t>조달수수료</t>
  </si>
  <si>
    <t>010201504AB2C3AE6460687C37B8A1DAF7401EA55BD2</t>
  </si>
  <si>
    <t>504AB2C3AE6460687C37B8A1DAF7401EA55BD2</t>
  </si>
  <si>
    <t>25099654</t>
  </si>
  <si>
    <t>중앙제어용중계기</t>
  </si>
  <si>
    <t>010201504AB2C3AE6460687C37B8A1DAF7401EA55BD3</t>
  </si>
  <si>
    <t>504AB2C3AE6460687C37B8A1DAF7401EA55BD3</t>
  </si>
  <si>
    <t>21624130</t>
  </si>
  <si>
    <t>장비사용</t>
  </si>
  <si>
    <t>실외기설치용크레인</t>
  </si>
  <si>
    <t>010201504AB2C3AE6460687C37B8A1DAF7401EA55BD4</t>
  </si>
  <si>
    <t>504AB2C3AE6460687C37B8A1DAF7401EA55BD4</t>
  </si>
  <si>
    <t>20373322</t>
  </si>
  <si>
    <t>평균 Ø32㎜</t>
  </si>
  <si>
    <t>PVC 드레인공사</t>
  </si>
  <si>
    <t>010201504AB2C3AE6460687C37B8A1DAF7401EA55BD5</t>
  </si>
  <si>
    <t>504AB2C3AE6460687C37B8A1DAF7401EA55BD5</t>
  </si>
  <si>
    <t>20373320</t>
  </si>
  <si>
    <t>냉난방기용함석냉매배관설치</t>
  </si>
  <si>
    <t>010201504AB2C3AE6460687C37B8A1DAF7401EA55BD6</t>
  </si>
  <si>
    <t>504AB2C3AE6460687C37B8A1DAF7401EA55BD6</t>
  </si>
  <si>
    <t>20912089</t>
  </si>
  <si>
    <t>노출배관 트레이설치</t>
  </si>
  <si>
    <t>010201504AB2C3AE6460687C37B8A1DAF7401EA55BD7</t>
  </si>
  <si>
    <t>504AB2C3AE6460687C37B8A1DAF7401EA55BD7</t>
  </si>
  <si>
    <t>10061688</t>
  </si>
  <si>
    <t>ｍ</t>
  </si>
  <si>
    <t>VCTF-SB, 1.0㎟,2C , 20㎟</t>
  </si>
  <si>
    <t>중앙컨트롤러 전선 및 전선관</t>
  </si>
  <si>
    <t>010201504AB2C3AE6460687C37B8A1DAF7401EA55A39</t>
  </si>
  <si>
    <t>504AB2C3AE6460687C37B8A1DAF7401EA55A39</t>
  </si>
  <si>
    <t>24471110</t>
  </si>
  <si>
    <t>TFR-CV, 2.5㎟,3C , 20㎟</t>
  </si>
  <si>
    <t xml:space="preserve"> 불연성케이블 및 전선관설치</t>
  </si>
  <si>
    <t>010201504AB2C3AE6460687C37B8A1DAF7401EA55A38</t>
  </si>
  <si>
    <t>504AB2C3AE6460687C37B8A1DAF7401EA55A38</t>
  </si>
  <si>
    <t>22723642</t>
  </si>
  <si>
    <t>VCTF, 1.0㎟,2C , 20㎟</t>
  </si>
  <si>
    <t>통신케이블 및 전선관설치</t>
  </si>
  <si>
    <t>010201504AB2C3AE6460687C37B8A1DAF7401EA55A37</t>
  </si>
  <si>
    <t>504AB2C3AE6460687C37B8A1DAF7401EA55A37</t>
  </si>
  <si>
    <t>10061686</t>
  </si>
  <si>
    <t>VCTF-SB, 1.0㎟,3C , 20㎟</t>
  </si>
  <si>
    <t>룸컨트롤러 전선 및 전선관</t>
  </si>
  <si>
    <t>010201504AB2C3AE6460687C37B8A1DAF7401EA55A36</t>
  </si>
  <si>
    <t>504AB2C3AE6460687C37B8A1DAF7401EA55A36</t>
  </si>
  <si>
    <t>10061680</t>
  </si>
  <si>
    <t>평균 Ø12.70㎜</t>
  </si>
  <si>
    <t>냉/난방기 배관설치</t>
  </si>
  <si>
    <t>010201504AB2C3AE6460687C37B8A1DAF7401EA55A35</t>
  </si>
  <si>
    <t>504AB2C3AE6460687C37B8A1DAF7401EA55A35</t>
  </si>
  <si>
    <t>10061682</t>
  </si>
  <si>
    <t>평균 Ø15.88㎜</t>
  </si>
  <si>
    <t>010201504AB2C3AE6460687C37B8A1DAF7401EA55A34</t>
  </si>
  <si>
    <t>504AB2C3AE6460687C37B8A1DAF7401EA55A34</t>
  </si>
  <si>
    <t>10061684</t>
  </si>
  <si>
    <t>평균 Ø20㎜</t>
  </si>
  <si>
    <t>010201504AB2C3AE6460687C37B8A1DAF7401EA55A33</t>
  </si>
  <si>
    <t>504AB2C3AE6460687C37B8A1DAF7401EA55A33</t>
  </si>
  <si>
    <t>20373317</t>
  </si>
  <si>
    <t>평균 Ø25㎜</t>
  </si>
  <si>
    <t>010201504AB2C3AE6460687C37B8A1DAF7401EA55A32</t>
  </si>
  <si>
    <t>504AB2C3AE6460687C37B8A1DAF7401EA55A32</t>
  </si>
  <si>
    <t>20918014</t>
  </si>
  <si>
    <t>평균 Ø28.58㎜</t>
  </si>
  <si>
    <t>010201504AB2C3AE6460687C37B8A1DAF7401EA55A31</t>
  </si>
  <si>
    <t>504AB2C3AE6460687C37B8A1DAF7401EA55A31</t>
  </si>
  <si>
    <t>20918016</t>
  </si>
  <si>
    <t>평균 Ø38.1㎜(부대공사)</t>
  </si>
  <si>
    <t>010201504AB2C3AE6460687C37B8A1DAF7401EA55A30</t>
  </si>
  <si>
    <t>504AB2C3AE6460687C37B8A1DAF7401EA55A30</t>
  </si>
  <si>
    <t>21567236</t>
  </si>
  <si>
    <t>냉매배관제외</t>
  </si>
  <si>
    <t>냉/난방기 설치기본</t>
  </si>
  <si>
    <t>010201504AB2C3AE6460687C37B8A1DAF7401EA55920</t>
  </si>
  <si>
    <t>504AB2C3AE6460687C37B8A1DAF7401EA55920</t>
  </si>
  <si>
    <t>21087037</t>
  </si>
  <si>
    <t>엘지기성품</t>
  </si>
  <si>
    <t>싱글형받침대</t>
  </si>
  <si>
    <t>010201504AB2C3AE6460687C37B8A1DAF7401EA55921</t>
  </si>
  <si>
    <t>504AB2C3AE6460687C37B8A1DAF7401EA55921</t>
  </si>
  <si>
    <t>20912098</t>
  </si>
  <si>
    <t>멀티-V실외기 받침대</t>
  </si>
  <si>
    <t>010201504AB2C3AE6460687C37B8A1DAF7401EA5592E</t>
  </si>
  <si>
    <t>504AB2C3AE6460687C37B8A1DAF7401EA5592E</t>
  </si>
  <si>
    <t>21590439</t>
  </si>
  <si>
    <t>Y 분지관</t>
  </si>
  <si>
    <t>010201504AB2C3AE6460687C37B8A1DAF7401EA5592F</t>
  </si>
  <si>
    <t>504AB2C3AE6460687C37B8A1DAF7401EA5592F</t>
  </si>
  <si>
    <t>20469354</t>
  </si>
  <si>
    <t>010201504AB2C3AE6460687C37B8A1DAF7401EA5592C</t>
  </si>
  <si>
    <t>504AB2C3AE6460687C37B8A1DAF7401EA5592C</t>
  </si>
  <si>
    <t>23110679</t>
  </si>
  <si>
    <t>PRC-VSL0QWJ</t>
  </si>
  <si>
    <t>룸컨트롤러</t>
  </si>
  <si>
    <t>010201504AB2C3AE6460687C37B8A1DAF7401EA5592D</t>
  </si>
  <si>
    <t>504AB2C3AE6460687C37B8A1DAF7401EA5592D</t>
  </si>
  <si>
    <t>23461989</t>
  </si>
  <si>
    <t>RPUW20FX9V</t>
  </si>
  <si>
    <t>Multi-V 냉난방기 실외기</t>
  </si>
  <si>
    <t>010201504AB2C3AE6460687C37B8A1DAF7401EA5592A</t>
  </si>
  <si>
    <t>504AB2C3AE6460687C37B8A1DAF7401EA5592A</t>
  </si>
  <si>
    <t>24470099</t>
  </si>
  <si>
    <t>RPUW05QS9S</t>
  </si>
  <si>
    <t>010201504AB2C3AE6460687C37B8A1DAF7401EA5592B</t>
  </si>
  <si>
    <t>504AB2C3AE6460687C37B8A1DAF7401EA5592B</t>
  </si>
  <si>
    <t>24312066</t>
  </si>
  <si>
    <t>RNW110PA2U</t>
  </si>
  <si>
    <t>천정형 냉난방 실내기(4-way)</t>
  </si>
  <si>
    <t>010201504AB2C3AE6460687C37B8A1DAF7401EA55928</t>
  </si>
  <si>
    <t>504AB2C3AE6460687C37B8A1DAF7401EA55928</t>
  </si>
  <si>
    <t>23829095</t>
  </si>
  <si>
    <t>RNW083PA2U</t>
  </si>
  <si>
    <t>010201504AB2C3AE6460687C37B8A1DAF7401EA55929</t>
  </si>
  <si>
    <t>504AB2C3AE6460687C37B8A1DAF7401EA55929</t>
  </si>
  <si>
    <t>23829094</t>
  </si>
  <si>
    <t>RNW072PA2U</t>
  </si>
  <si>
    <t>010201504AB2C3AE6460687C37B8A1DAF7401EA5580B</t>
  </si>
  <si>
    <t>504AB2C3AE6460687C37B8A1DAF7401EA5580B</t>
  </si>
  <si>
    <t>23829092</t>
  </si>
  <si>
    <t>RNW052PA2U</t>
  </si>
  <si>
    <t>010201504AB2C3AE6460687C37B8A1DAF7401EA5580A</t>
  </si>
  <si>
    <t>504AB2C3AE6460687C37B8A1DAF7401EA5580A</t>
  </si>
  <si>
    <t>24312060</t>
  </si>
  <si>
    <t>RNW040PA2U</t>
  </si>
  <si>
    <t>010201504AB2C3AE6460687C37B8A1DAF7401EA55805</t>
  </si>
  <si>
    <t>504AB2C3AE6460687C37B8A1DAF7401EA55805</t>
  </si>
  <si>
    <t>23238031</t>
  </si>
  <si>
    <t>R-W052QG2S</t>
  </si>
  <si>
    <t>천정형 냉난방 실내기(2-way)</t>
  </si>
  <si>
    <t>010201504AB2C3AE6460687C37B8A1DAF7401EA55804</t>
  </si>
  <si>
    <t>504AB2C3AE6460687C37B8A1DAF7401EA55804</t>
  </si>
  <si>
    <t>23238037</t>
  </si>
  <si>
    <t>R-W040PC2S</t>
  </si>
  <si>
    <t>천정형 냉난방 실내기(1-way)</t>
  </si>
  <si>
    <t>010201504AB2C3AE6460687C37B8A1DAF7401EA55807</t>
  </si>
  <si>
    <t>504AB2C3AE6460687C37B8A1DAF7401EA55807</t>
  </si>
  <si>
    <t>23238035</t>
  </si>
  <si>
    <t>R-W023PC2S</t>
  </si>
  <si>
    <t>01010650C4D203A46C375F7F225151162B001</t>
  </si>
  <si>
    <t>50C4D203A46C375F7F225151162B001</t>
  </si>
  <si>
    <t>010106510882A3146A32E97983ED213D3815E232F67E</t>
  </si>
  <si>
    <t>510882A3146A32E97983ED213D3815E232F67E</t>
  </si>
  <si>
    <t>덕트공</t>
  </si>
  <si>
    <t>010106510882A3146A32E97983ED213D3815E232F67F</t>
  </si>
  <si>
    <t>510882A3146A32E97983ED213D3815E232F67F</t>
  </si>
  <si>
    <t>010106510882A3146A32E97983ED213D3815E232F1F2</t>
  </si>
  <si>
    <t>510882A3146A32E97983ED213D3815E232F1F2</t>
  </si>
  <si>
    <t>배관공</t>
  </si>
  <si>
    <t>010106510882A3146A32E97983ED213D3815E232F280</t>
  </si>
  <si>
    <t>510882A3146A32E97983ED213D3815E232F280</t>
  </si>
  <si>
    <t>010106511DC243BF6FCB6D73FA36B19B1AC9</t>
  </si>
  <si>
    <t>511DC243BF6FCB6D73FA36B19B1AC9</t>
  </si>
  <si>
    <t>0.8T</t>
  </si>
  <si>
    <t>닥트 철거</t>
  </si>
  <si>
    <t>010106511DC243BF6FCB6C7189982152F7C9</t>
  </si>
  <si>
    <t>511DC243BF6FCB6C7189982152F7C9</t>
  </si>
  <si>
    <t>0.6T</t>
  </si>
  <si>
    <t>010106511DC243BF6FCB6F7EDDEF1183CC7D</t>
  </si>
  <si>
    <t>511DC243BF6FCB6F7EDDEF1183CC7D</t>
  </si>
  <si>
    <t>0.5T</t>
  </si>
  <si>
    <t>01010656F682D36B62AA3E7F7F9811CAA2E95B7D442E</t>
  </si>
  <si>
    <t>56F682D36B62AA3E7F7F9811CAA2E95B7D442E</t>
  </si>
  <si>
    <t>운반/중간처분/최종처분 및 종합처분</t>
  </si>
  <si>
    <t>폐기물처리비</t>
  </si>
  <si>
    <t>01010656F682D36B62AA3E7F7F9811CAA2E95B7D442B</t>
  </si>
  <si>
    <t>56F682D36B62AA3E7F7F9811CAA2E95B7D442B</t>
  </si>
  <si>
    <t>Kg</t>
  </si>
  <si>
    <t>고스텐</t>
  </si>
  <si>
    <t>010105511D52F3966193697335F221904B4A</t>
  </si>
  <si>
    <t>511D52F3966193697335F221904B4A</t>
  </si>
  <si>
    <t>D250, 콘크리트 300mm, 벽</t>
  </si>
  <si>
    <t>구멍뚫기(코어드릴)</t>
  </si>
  <si>
    <t>010105504AB2C3C962DCE87871FB315A9F8F5D40CB46</t>
  </si>
  <si>
    <t>504AB2C3C962DCE87871FB315A9F8F5D40CB46</t>
  </si>
  <si>
    <t>010105506F7233576EC86E7292B7910ACED0852F01BB</t>
  </si>
  <si>
    <t>506F7233576EC86E7292B7910ACED0852F01BB</t>
  </si>
  <si>
    <t>PC제어및시운전</t>
  </si>
  <si>
    <t>중앙PC제어작업</t>
  </si>
  <si>
    <t>010105504AB2C3C962DCE87871FB315A9F8F5D40CB4A</t>
  </si>
  <si>
    <t>504AB2C3C962DCE87871FB315A9F8F5D40CB4A</t>
  </si>
  <si>
    <t>2.5SQ, 3P  20A</t>
  </si>
  <si>
    <t>실내기2차전기인입작업</t>
  </si>
  <si>
    <t>010105506F7233576EC86E7292B7910ACED0852F01B8</t>
  </si>
  <si>
    <t>506F7233576EC86E7292B7910ACED0852F01B8</t>
  </si>
  <si>
    <t>기존장비철거</t>
  </si>
  <si>
    <t>010105504AB2C3C962DCE87871FB315A9F8F5D40CB4C</t>
  </si>
  <si>
    <t>504AB2C3C962DCE87871FB315A9F8F5D40CB4C</t>
  </si>
  <si>
    <t>평균 Ø200/150㎜</t>
  </si>
  <si>
    <t>엘보및부자재일체</t>
  </si>
  <si>
    <t>010105504AB2C3C962DCE87871FB315A9F8F5D40CB4F</t>
  </si>
  <si>
    <t>504AB2C3C962DCE87871FB315A9F8F5D40CB4F</t>
  </si>
  <si>
    <t>기타공과잡비</t>
  </si>
  <si>
    <t>010105504AB2C3C962DCE87871FB315A9F8F5D40CB4E</t>
  </si>
  <si>
    <t>504AB2C3C962DCE87871FB315A9F8F5D40CB4E</t>
  </si>
  <si>
    <t>평균 Ø200～150㎜</t>
  </si>
  <si>
    <t>REDUCER외부자재</t>
  </si>
  <si>
    <t>010105504AB2C3C962DCE87871FB315A9F8F5D40C8F3</t>
  </si>
  <si>
    <t>504AB2C3C962DCE87871FB315A9F8F5D40C8F3</t>
  </si>
  <si>
    <t>Y-T브렌치외부자제</t>
  </si>
  <si>
    <t>010105504AB2C3C962DCE87871FB315A9F8F5D40C8F2</t>
  </si>
  <si>
    <t>504AB2C3C962DCE87871FB315A9F8F5D40C8F2</t>
  </si>
  <si>
    <t>평균 Ø150㎜</t>
  </si>
  <si>
    <t>스파이럴덕트행거</t>
  </si>
  <si>
    <t>010105504AB2C3C962DCE87871FB315A9F8F5D40C8FD</t>
  </si>
  <si>
    <t>504AB2C3C962DCE87871FB315A9F8F5D40C8FD</t>
  </si>
  <si>
    <t>평균 Ø200㎜</t>
  </si>
  <si>
    <t>010105504AB2C3C962DCE87871FB315A9F8F5D40C8FC</t>
  </si>
  <si>
    <t>504AB2C3C962DCE87871FB315A9F8F5D40C8FC</t>
  </si>
  <si>
    <t>후렉시블행거외</t>
  </si>
  <si>
    <t>010105504AB2C3C962DCE87871FB315A9F8F5D40C8FF</t>
  </si>
  <si>
    <t>504AB2C3C962DCE87871FB315A9F8F5D40C8FF</t>
  </si>
  <si>
    <t>box</t>
  </si>
  <si>
    <t>비보온후렉시블</t>
  </si>
  <si>
    <t>010105504AB2C3C962DCE87871FB315A9F8F5D40C8FE</t>
  </si>
  <si>
    <t>504AB2C3C962DCE87871FB315A9F8F5D40C8FE</t>
  </si>
  <si>
    <t>010105504AB2C3C962DCE87871FB315A9F8F5D40C8F9</t>
  </si>
  <si>
    <t>504AB2C3C962DCE87871FB315A9F8F5D40C8F9</t>
  </si>
  <si>
    <t>SUS밴드및부자재일체</t>
  </si>
  <si>
    <t>010105504AB2C3C962DCE87871FB315A9F8F5D40C8F8</t>
  </si>
  <si>
    <t>504AB2C3C962DCE87871FB315A9F8F5D40C8F8</t>
  </si>
  <si>
    <t>본</t>
  </si>
  <si>
    <t>SDUCT150D</t>
  </si>
  <si>
    <t>스파이럴덕트 평균Ø150</t>
  </si>
  <si>
    <t>010105504AB2C3C962DCE87871FB315A9F8F5D40C8FB</t>
  </si>
  <si>
    <t>504AB2C3C962DCE87871FB315A9F8F5D40C8FB</t>
  </si>
  <si>
    <t>SDUCT200D</t>
  </si>
  <si>
    <t>스파이럴덕트 평균Ø200</t>
  </si>
  <si>
    <t>010105504AB2C3C962DCE87871FB315A9F8F5D40C8FA</t>
  </si>
  <si>
    <t>504AB2C3C962DCE87871FB315A9F8F5D40C8FA</t>
  </si>
  <si>
    <t>HOODH200B</t>
  </si>
  <si>
    <t>후드</t>
  </si>
  <si>
    <t>010105504AB2C3C962DCE87871FB315A9F8F5D40C988</t>
  </si>
  <si>
    <t>504AB2C3C962DCE87871FB315A9F8F5D40C988</t>
  </si>
  <si>
    <t>DFRDPHG150A</t>
  </si>
  <si>
    <t>roung PAN( 원형행거타입)</t>
  </si>
  <si>
    <t>010105506F7233576EC86E7292B7910ACED0852F01BF</t>
  </si>
  <si>
    <t>506F7233576EC86E7292B7910ACED0852F01BF</t>
  </si>
  <si>
    <t>평균 Ø200-150㎜</t>
  </si>
  <si>
    <t>공기순환장치용덕트설치노무비</t>
  </si>
  <si>
    <t>010105504AB2C3C962DCE87871FB315A9F8F5D40C986</t>
  </si>
  <si>
    <t>504AB2C3C962DCE87871FB315A9F8F5D40C986</t>
  </si>
  <si>
    <t>룸컨트롤러용</t>
  </si>
  <si>
    <t>010105504AB2C3C962DCE87871FB315A9F8F5D40C987</t>
  </si>
  <si>
    <t>504AB2C3C962DCE87871FB315A9F8F5D40C987</t>
  </si>
  <si>
    <t>PREMTB100</t>
  </si>
  <si>
    <t>010105504AB2C3C962DCE87871FB315A9F8F5D40C984</t>
  </si>
  <si>
    <t>504AB2C3C962DCE87871FB315A9F8F5D40C984</t>
  </si>
  <si>
    <t>LZ-H504SB</t>
  </si>
  <si>
    <t>전열교환기 환기장치(ERV)</t>
  </si>
  <si>
    <t>01010450C4D203A46C375F7F225151162B001</t>
  </si>
  <si>
    <t>010104510882A3146A32E97983ED213D3815E232F55E</t>
  </si>
  <si>
    <t>510882A3146A32E97983ED213D3815E232F55E</t>
  </si>
  <si>
    <t>저압케이블전공</t>
  </si>
  <si>
    <t>010104510882A3146A32E97983ED213D3815E232F553</t>
  </si>
  <si>
    <t>510882A3146A32E97983ED213D3815E232F553</t>
  </si>
  <si>
    <t>010104504AB2B3C066A48C7ACECEB135F6A19C7A6F46</t>
  </si>
  <si>
    <t>504AB2B3C066A48C7ACECEB135F6A19C7A6F46</t>
  </si>
  <si>
    <t>EHP실내기2차전기인입작업</t>
  </si>
  <si>
    <t>010104504AB2B3C066A48C7ACECEB135F6A19C7A6F49</t>
  </si>
  <si>
    <t>504AB2B3C066A48C7ACECEB135F6A19C7A6F49</t>
  </si>
  <si>
    <t>평균 Ø16㎜</t>
  </si>
  <si>
    <t>불연성방수후렉시블관설치</t>
  </si>
  <si>
    <t>010104504AB2B3C066A48C7ACECEB135F6A19C7A6F4A</t>
  </si>
  <si>
    <t>504AB2B3C066A48C7ACECEB135F6A19C7A6F4A</t>
  </si>
  <si>
    <t>010104504AB2B3C066A48C7ACECEB135F6A19C7A6F4D</t>
  </si>
  <si>
    <t>504AB2B3C066A48C7ACECEB135F6A19C7A6F4D</t>
  </si>
  <si>
    <t>010104504AB2B3C066A48C7ACECEB135F6A19C7A6F4C</t>
  </si>
  <si>
    <t>504AB2B3C066A48C7ACECEB135F6A19C7A6F4C</t>
  </si>
  <si>
    <t>010104504AB2B3C066A48C7ACECEB135F6A19C7A6F4F</t>
  </si>
  <si>
    <t>504AB2B3C066A48C7ACECEB135F6A19C7A6F4F</t>
  </si>
  <si>
    <t>VCTF, 1.0㎟,4C</t>
  </si>
  <si>
    <t>010104504AB2B3C066A48C7ACECEB135F6A19C7A6F4E</t>
  </si>
  <si>
    <t>504AB2B3C066A48C7ACECEB135F6A19C7A6F4E</t>
  </si>
  <si>
    <t>평균 Ø6.35㎜</t>
  </si>
  <si>
    <t>010104504AB2B3C066A48C7ACECEB135F6A19C7A6EAE</t>
  </si>
  <si>
    <t>504AB2B3C066A48C7ACECEB135F6A19C7A6EAE</t>
  </si>
  <si>
    <t>평균 Ø9.52㎜</t>
  </si>
  <si>
    <t>010104506F7233576EC86E7292B7910ACED0852F01BA</t>
  </si>
  <si>
    <t>506F7233576EC86E7292B7910ACED0852F01BA</t>
  </si>
  <si>
    <t>010104504AB2B3C066A48C7ACECEB135F6A19C7A6EA0</t>
  </si>
  <si>
    <t>504AB2B3C066A48C7ACECEB135F6A19C7A6EA0</t>
  </si>
  <si>
    <t>010104504AB2B3C066A48C7ACECEB135F6A19C7A6EA1</t>
  </si>
  <si>
    <t>504AB2B3C066A48C7ACECEB135F6A19C7A6EA1</t>
  </si>
  <si>
    <t>010104504AB2B3C066A48C7ACECEB135F6A19C7A6EA2</t>
  </si>
  <si>
    <t>504AB2B3C066A48C7ACECEB135F6A19C7A6EA2</t>
  </si>
  <si>
    <t>TQ0322U2S</t>
  </si>
  <si>
    <t>01010350C4D203A46C375F7F225151162B001</t>
  </si>
  <si>
    <t>010103510882A3146A32E97983ED213D3815E232F67E</t>
  </si>
  <si>
    <t>010103568392039D6E649C79D15151BA93AE7AEDABE5</t>
  </si>
  <si>
    <t>568392039D6E649C79D15151BA93AE7AEDABE5</t>
  </si>
  <si>
    <t>Φ200×t0.02mm, 보온, 알루미늄포일2p</t>
  </si>
  <si>
    <t>후렉시블 닥트</t>
  </si>
  <si>
    <t>010103568392039D6E649C79D1514192EAAEC613BBDC</t>
  </si>
  <si>
    <t>568392039D6E649C79D1514192EAAEC613BBDC</t>
  </si>
  <si>
    <t>D200</t>
  </si>
  <si>
    <t>SPIN IN</t>
  </si>
  <si>
    <t>010103568392039D6E649C79D1514192EAAEC613B652</t>
  </si>
  <si>
    <t>568392039D6E649C79D1514192EAAEC613B652</t>
  </si>
  <si>
    <t>스텐밴드</t>
  </si>
  <si>
    <t>010103568392039D6A8BF770B7C3D18B5B42F7A08A65</t>
  </si>
  <si>
    <t>568392039D6A8BF770B7C3D18B5B42F7A08A65</t>
  </si>
  <si>
    <t>사각, Φ200mm, 알루미늄</t>
  </si>
  <si>
    <t>디퓨저</t>
  </si>
  <si>
    <t>010103511DC243BF6FCB6F7EDDEF517EB4DE</t>
  </si>
  <si>
    <t>511DC243BF6FCB6F7EDDEF517EB4DE</t>
  </si>
  <si>
    <t>각형닥트제작설치(기계)</t>
  </si>
  <si>
    <t>0101020350C4D203A46C375F7F2251511628002</t>
  </si>
  <si>
    <t>50C4D203A46C375F7F2251511628002</t>
  </si>
  <si>
    <t>01010203510882A3146A32E97983ED213D3815E232F1F2</t>
  </si>
  <si>
    <t>01010203510882A3146A32E97983ED213D3815E232F280</t>
  </si>
  <si>
    <t>01010203511D52F3966197C47230828109C76E</t>
  </si>
  <si>
    <t>511D52F3966197C47230828109C76E</t>
  </si>
  <si>
    <t>D100, 콘크리트 150mm, 벽</t>
  </si>
  <si>
    <t>01010203511D52F3966197C4723082B1DE0BFC</t>
  </si>
  <si>
    <t>511D52F3966197C4723082B1DE0BFC</t>
  </si>
  <si>
    <t>D100, 콘크리트 150mm</t>
  </si>
  <si>
    <t>01010203511D52F3A06AC5647E3386E1AB8553</t>
  </si>
  <si>
    <t>511D52F3A06AC5647E3386E1AB8553</t>
  </si>
  <si>
    <t>D75, 콘크리트 150mm, 벽</t>
  </si>
  <si>
    <t>01010203511D52F3A06AC5647E3386D18582FB</t>
  </si>
  <si>
    <t>511D52F3A06AC5647E3386D18582FB</t>
  </si>
  <si>
    <t>D75, 콘크리트 150mm</t>
  </si>
  <si>
    <t>01010203511D52F3A06ACB8D766AD141162A98</t>
  </si>
  <si>
    <t>511D52F3A06ACB8D766AD141162A98</t>
  </si>
  <si>
    <t>D50, 콘크리트 150mm</t>
  </si>
  <si>
    <t>01010203511D72C3C765B154768B43C12DC74A</t>
  </si>
  <si>
    <t>511D72C3C765B154768B43C12DC74A</t>
  </si>
  <si>
    <t>D100</t>
  </si>
  <si>
    <t>일반행가(전산볼트)</t>
  </si>
  <si>
    <t>01010203511D72C3C765B154768B43D13439E2</t>
  </si>
  <si>
    <t>511D72C3C765B154768B43D13439E2</t>
  </si>
  <si>
    <t>D80</t>
  </si>
  <si>
    <t>01010203511D72C3C765B154768B433130E596</t>
  </si>
  <si>
    <t>511D72C3C765B154768B433130E596</t>
  </si>
  <si>
    <t>D50</t>
  </si>
  <si>
    <t>01010203568392039D6E676A7E3620A145C756FB250774</t>
  </si>
  <si>
    <t>568392039D6E676A7E3620A145C756FB250774</t>
  </si>
  <si>
    <t>D75, FD</t>
  </si>
  <si>
    <t>바닥배수구</t>
  </si>
  <si>
    <t>01010203568392039D6E676A7E3620A145C756FB2732B4</t>
  </si>
  <si>
    <t>568392039D6E676A7E3620A145C756FB2732B4</t>
  </si>
  <si>
    <t>양변기받침 D100</t>
  </si>
  <si>
    <t>경질폴리염화비닐이음관</t>
  </si>
  <si>
    <t>01010203568392039D6E676A7E3620B16A2A363C6F2ECC</t>
  </si>
  <si>
    <t>568392039D6E676A7E3620B16A2A363C6F2ECC</t>
  </si>
  <si>
    <t>Φ75×75mm, Y관, DRF</t>
  </si>
  <si>
    <t>경질염화비닐이음관</t>
  </si>
  <si>
    <t>01010203568392039D6E676A7E3620B16A2A363C6F2ECD</t>
  </si>
  <si>
    <t>568392039D6E676A7E3620B16A2A363C6F2ECD</t>
  </si>
  <si>
    <t>Φ75×50mm, Y관, DRF</t>
  </si>
  <si>
    <t>01010203568392039D6E676A7E3620B16A2A363C6F2A5B</t>
  </si>
  <si>
    <t>568392039D6E676A7E3620B16A2A363C6F2A5B</t>
  </si>
  <si>
    <t>Φ100×100mm, Y관, DRF</t>
  </si>
  <si>
    <t>01010203568392039D6E676A7E3620B16A2A363C6F2A5A</t>
  </si>
  <si>
    <t>568392039D6E676A7E3620B16A2A363C6F2A5A</t>
  </si>
  <si>
    <t>Φ100×75mm, Y관, DRF</t>
  </si>
  <si>
    <t>01010203568392039D6E676A7E3620B16A22FA955440C2</t>
  </si>
  <si>
    <t>568392039D6E676A7E3620B16A22FA955440C2</t>
  </si>
  <si>
    <t>Φ75×50mm, 90˚Y관티, DRF-CY</t>
  </si>
  <si>
    <t>01010203568392039D6E676A7E3620B16A22FA955440C4</t>
  </si>
  <si>
    <t>568392039D6E676A7E3620B16A22FA955440C4</t>
  </si>
  <si>
    <t>Φ100mm, 90˚Y관티, DRF-CY</t>
  </si>
  <si>
    <t>01010203568392039D6E676A7E3620B16A22FA955441E3</t>
  </si>
  <si>
    <t>568392039D6E676A7E3620B16A22FA955441E3</t>
  </si>
  <si>
    <t>Φ75mm, 90˚Y관티, DRF-CY</t>
  </si>
  <si>
    <t>01010203568392039D6E676A7E3620B16A22FA955441EE</t>
  </si>
  <si>
    <t>568392039D6E676A7E3620B16A22FA955441EE</t>
  </si>
  <si>
    <t>Φ75mm, P트랩, DRF</t>
  </si>
  <si>
    <t>01010203568392039D6E676A7E3620B16A22FA955441E9</t>
  </si>
  <si>
    <t>568392039D6E676A7E3620B16A22FA955441E9</t>
  </si>
  <si>
    <t>Φ50mm, P트랩, DRF</t>
  </si>
  <si>
    <t>01010203568392039D6E676A7E3620B16A22FA95544EA7</t>
  </si>
  <si>
    <t>568392039D6E676A7E3620B16A22FA95544EA7</t>
  </si>
  <si>
    <t>Φ50×35mm, 이경소켓, DRF-IN</t>
  </si>
  <si>
    <t>01010203568392039D6E676A7E3620B16A22FA95544EA1</t>
  </si>
  <si>
    <t>568392039D6E676A7E3620B16A22FA95544EA1</t>
  </si>
  <si>
    <t>Φ100mm, 소켓, DRF-DS</t>
  </si>
  <si>
    <t>01010203568392039D6E676A7E3620B16A22FA95544EA0</t>
  </si>
  <si>
    <t>568392039D6E676A7E3620B16A22FA95544EA0</t>
  </si>
  <si>
    <t>Φ75mm, 소켓, DRF-DS</t>
  </si>
  <si>
    <t>01010203568392039D6E676A7E3620B16A22FA95544F4E</t>
  </si>
  <si>
    <t>568392039D6E676A7E3620B16A22FA95544F4E</t>
  </si>
  <si>
    <t>Φ100mm, 45˚곡관, DRF-45L</t>
  </si>
  <si>
    <t>01010203568392039D6E676A7E3620B16A22FA95544F4F</t>
  </si>
  <si>
    <t>568392039D6E676A7E3620B16A22FA95544F4F</t>
  </si>
  <si>
    <t>Φ75mm, 45˚곡관, DRF-45L</t>
  </si>
  <si>
    <t>01010203568392039D6E676A7E3620B16A22FA95544F4C</t>
  </si>
  <si>
    <t>568392039D6E676A7E3620B16A22FA95544F4C</t>
  </si>
  <si>
    <t>Φ50mm, 45˚곡관, DRF-45L</t>
  </si>
  <si>
    <t>01010203568392039D6E676A7E3620B16A22FA95544F48</t>
  </si>
  <si>
    <t>568392039D6E676A7E3620B16A22FA95544F48</t>
  </si>
  <si>
    <t>Φ100mm, 90˚곡관, DRF-DL</t>
  </si>
  <si>
    <t>01010203568392039D6E676A7E3620B16A22FA95544CFC</t>
  </si>
  <si>
    <t>568392039D6E676A7E3620B16A22FA95544CFC</t>
  </si>
  <si>
    <t>Φ50mm, 90˚곡관, DRF-DL</t>
  </si>
  <si>
    <t>01010203568392039D6E676A7E3620B16A22FA95544CF2</t>
  </si>
  <si>
    <t>568392039D6E676A7E3620B16A22FA95544CF2</t>
  </si>
  <si>
    <t>Φ35mm, 90˚곡관, DRF-DL</t>
  </si>
  <si>
    <t>0101020350C4D203A46C375F7F225151162B001</t>
  </si>
  <si>
    <t>잡재료비</t>
  </si>
  <si>
    <t>01010203568392039D6E6768735CCB5183ECF35EB6BBEE</t>
  </si>
  <si>
    <t>568392039D6E6768735CCB5183ECF35EB6BBEE</t>
  </si>
  <si>
    <t>PVC관(VG1), D100</t>
  </si>
  <si>
    <t>일반용 경질염화비닐관(고무링)</t>
  </si>
  <si>
    <t>01010203568392039D6E6768735CCB5183ECF35EB6BBED</t>
  </si>
  <si>
    <t>568392039D6E6768735CCB5183ECF35EB6BBED</t>
  </si>
  <si>
    <t>PVC관(VG1), D75</t>
  </si>
  <si>
    <t>01010203568392039D6E6768735CCB5183ECF35EB6BBEB</t>
  </si>
  <si>
    <t>568392039D6E6768735CCB5183ECF35EB6BBEB</t>
  </si>
  <si>
    <t>PVC관(VG1), D50</t>
  </si>
  <si>
    <t>01010203568392039D6E6768735CCB5183ECF35EB6BBE9</t>
  </si>
  <si>
    <t>568392039D6E6768735CCB5183ECF35EB6BBE9</t>
  </si>
  <si>
    <t>PVC관(VG1), D35</t>
  </si>
  <si>
    <t>0101020250C4D203A46C375F7F2251511628002</t>
  </si>
  <si>
    <t>01010202510882A3146A32E97983ED213D3815E232F1F2</t>
  </si>
  <si>
    <t>01010202510882A3146A32E97983ED213D3815E232F280</t>
  </si>
  <si>
    <t>01010202511DB2632F63AA29760103116C6494</t>
  </si>
  <si>
    <t>511DB2632F63AA29760103116C6494</t>
  </si>
  <si>
    <t>25TxD32</t>
  </si>
  <si>
    <t>관보온(가교화발포.매직테이프)</t>
  </si>
  <si>
    <t>01010202511DB2632F63ADE4715972D1923D35</t>
  </si>
  <si>
    <t>511DB2632F63ADE4715972D1923D35</t>
  </si>
  <si>
    <t>25TxD25</t>
  </si>
  <si>
    <t>01010202511DB2632F63ACDB7760AFD1F97549</t>
  </si>
  <si>
    <t>511DB2632F63ACDB7760AFD1F97549</t>
  </si>
  <si>
    <t>25TxD20</t>
  </si>
  <si>
    <t>01010202511DB2632F63AF97773D978142B520</t>
  </si>
  <si>
    <t>511DB2632F63AF97773D978142B520</t>
  </si>
  <si>
    <t>25TxD15</t>
  </si>
  <si>
    <t>01010202511D52F3A06ACE4172DBBB3161C23E</t>
  </si>
  <si>
    <t>511D52F3A06ACE4172DBBB3161C23E</t>
  </si>
  <si>
    <t>D25, 콘크리트 150mm, 벽</t>
  </si>
  <si>
    <t>01010202511D52F3A06ACE4172DBBB01AD1B09</t>
  </si>
  <si>
    <t>511D52F3A06ACE4172DBBB01AD1B09</t>
  </si>
  <si>
    <t>D25, 콘크리트 150mm</t>
  </si>
  <si>
    <t>01010202511D72C3C765B15570F3E3A1C32512</t>
  </si>
  <si>
    <t>511D72C3C765B15570F3E3A1C32512</t>
  </si>
  <si>
    <t>D32</t>
  </si>
  <si>
    <t>절연행가(전산볼트)</t>
  </si>
  <si>
    <t>01010202511D72C3C765B15570F3E3D1978451</t>
  </si>
  <si>
    <t>511D72C3C765B15570F3E3D1978451</t>
  </si>
  <si>
    <t>D25</t>
  </si>
  <si>
    <t>01010202511D72C3C765B15570F3E3C1F121B2</t>
  </si>
  <si>
    <t>511D72C3C765B15570F3E3C1F121B2</t>
  </si>
  <si>
    <t>D20</t>
  </si>
  <si>
    <t>01010202511D72C3C765B15570F3E3F145609A</t>
  </si>
  <si>
    <t>511D72C3C765B15570F3E3F145609A</t>
  </si>
  <si>
    <t>D15</t>
  </si>
  <si>
    <t>01010202511DB2631D668C3F729A24F1BBCEFE</t>
  </si>
  <si>
    <t>511DB2631D668C3F729A24F1BBCEFE</t>
  </si>
  <si>
    <t>10TxD25</t>
  </si>
  <si>
    <t>관보온(가교화발포)</t>
  </si>
  <si>
    <t>01010202511DB2631D668C3F729A24F1BBCEFC</t>
  </si>
  <si>
    <t>511DB2631D668C3F729A24F1BBCEFC</t>
  </si>
  <si>
    <t>10TxD15</t>
  </si>
  <si>
    <t>01010202568392039D6E64937B7F2C7155A5F0C0017E17</t>
  </si>
  <si>
    <t>568392039D6E64937B7F2C7155A5F0C0017E17</t>
  </si>
  <si>
    <t>Φ32mm×0.98MPa, 황동</t>
  </si>
  <si>
    <t>볼밸브</t>
  </si>
  <si>
    <t>01010202568392039D6E64937B7F2C7155A5F0C0017E16</t>
  </si>
  <si>
    <t>568392039D6E64937B7F2C7155A5F0C0017E16</t>
  </si>
  <si>
    <t>Φ25mm×0.98MPa, 황동</t>
  </si>
  <si>
    <t>01010202568392039D6E676A7E25B15139AFBCA39463D6</t>
  </si>
  <si>
    <t>568392039D6E676A7E25B15139AFBCA39463D6</t>
  </si>
  <si>
    <t>Φ30×25.4mm, 숫어댑터소켓 (프레스접합)</t>
  </si>
  <si>
    <t>스테인리스강제관이음</t>
  </si>
  <si>
    <t>01010202568392039D6E676A7E25B15139AFBCA39463D7</t>
  </si>
  <si>
    <t>568392039D6E676A7E25B15139AFBCA39463D7</t>
  </si>
  <si>
    <t>Φ25×25.4mm, 숫어댑터소켓 (프레스접합)</t>
  </si>
  <si>
    <t>01010202568392039D6E676A7E25B15139AFBCA397397D</t>
  </si>
  <si>
    <t>568392039D6E676A7E25B15139AFBCA397397D</t>
  </si>
  <si>
    <t>Φ30×31.8mm, K-유니언 (프레스접합)</t>
  </si>
  <si>
    <t>01010202568392039D6E676A7E25B15139AFBCA397397C</t>
  </si>
  <si>
    <t>568392039D6E676A7E25B15139AFBCA397397C</t>
  </si>
  <si>
    <t>Φ25×25.4mm, K-유니언 (프레스접합)</t>
  </si>
  <si>
    <t>01010202568392039D6E676A7E25B15139AFBCA3961254</t>
  </si>
  <si>
    <t>568392039D6E676A7E25B15139AFBCA3961254</t>
  </si>
  <si>
    <t>Φ25mm, 캡 (프레스접합)</t>
  </si>
  <si>
    <t>01010202568392039D6E676A7E25B15139AFBCA3961372</t>
  </si>
  <si>
    <t>568392039D6E676A7E25B15139AFBCA3961372</t>
  </si>
  <si>
    <t>Φ20mm, 캡 (프레스접합)</t>
  </si>
  <si>
    <t>01010202568392039D6E676A7E25B15139AFBCA3961373</t>
  </si>
  <si>
    <t>568392039D6E676A7E25B15139AFBCA3961373</t>
  </si>
  <si>
    <t>Φ13mm, 캡 (프레스접합)</t>
  </si>
  <si>
    <t>01010202568392039D6E676A7E25B15139AFBCA39193EB</t>
  </si>
  <si>
    <t>568392039D6E676A7E25B15139AFBCA39193EB</t>
  </si>
  <si>
    <t>Φ30×25mm, 리듀서 (프레스접합)</t>
  </si>
  <si>
    <t>01010202568392039D6E676A7E25B15139AFBCA39193EC</t>
  </si>
  <si>
    <t>568392039D6E676A7E25B15139AFBCA39193EC</t>
  </si>
  <si>
    <t>Φ25×20mm, 리듀서 (프레스접합)</t>
  </si>
  <si>
    <t>01010202568392039D6E676A7E25B15139AFBCA393414E</t>
  </si>
  <si>
    <t>568392039D6E676A7E25B15139AFBCA393414E</t>
  </si>
  <si>
    <t>Φ25×25.4mm, 급수전티 (프레스접합)</t>
  </si>
  <si>
    <t>01010202568392039D6E676A7E25B15139AFBCA393414A</t>
  </si>
  <si>
    <t>568392039D6E676A7E25B15139AFBCA393414A</t>
  </si>
  <si>
    <t>Φ13×12.7mm, 급수전티 (프레스접합)</t>
  </si>
  <si>
    <t>01010202568392039D6E676A7E25B15139AFBCA392B2A9</t>
  </si>
  <si>
    <t>568392039D6E676A7E25B15139AFBCA392B2A9</t>
  </si>
  <si>
    <t>Φ30mm, 티 (프레스접합)</t>
  </si>
  <si>
    <t>01010202568392039D6E676A7E25B15139AFBCA392B2A4</t>
  </si>
  <si>
    <t>568392039D6E676A7E25B15139AFBCA392B2A4</t>
  </si>
  <si>
    <t>Φ25mm, 티 (프레스접합)</t>
  </si>
  <si>
    <t>01010202568392039D6E676A7E25B15139AFBCA392B2A5</t>
  </si>
  <si>
    <t>568392039D6E676A7E25B15139AFBCA392B2A5</t>
  </si>
  <si>
    <t>Φ20mm, 티 (프레스접합)</t>
  </si>
  <si>
    <t>01010202568392039D6E676A7E25B15139AFBCA0D744FE</t>
  </si>
  <si>
    <t>568392039D6E676A7E25B15139AFBCA0D744FE</t>
  </si>
  <si>
    <t>Φ30mm, 엘보90°(프레스접합)</t>
  </si>
  <si>
    <t>01010202568392039D6E676A7E25B15139AFBCA0D744FF</t>
  </si>
  <si>
    <t>568392039D6E676A7E25B15139AFBCA0D744FF</t>
  </si>
  <si>
    <t>Φ25mm, 엘보90°(프레스접합)</t>
  </si>
  <si>
    <t>01010202568392039D6E676A7E25B15139AFBCA0D744F8</t>
  </si>
  <si>
    <t>568392039D6E676A7E25B15139AFBCA0D744F8</t>
  </si>
  <si>
    <t>Φ20mm, 엘보90°(프레스접합)</t>
  </si>
  <si>
    <t>01010202568392039D6E676A7E25B15139AFBCA0D744F9</t>
  </si>
  <si>
    <t>568392039D6E676A7E25B15139AFBCA0D744F9</t>
  </si>
  <si>
    <t>Φ13mm, 엘보90°(프레스접합)</t>
  </si>
  <si>
    <t>0101020250C4D203A46C375F7F225151162B001</t>
  </si>
  <si>
    <t>01010202568392039D6E676873C7EB9118BC59E7A75696</t>
  </si>
  <si>
    <t>568392039D6E676873C7EB9118BC59E7A75696</t>
  </si>
  <si>
    <t>K형, Φ30mm</t>
  </si>
  <si>
    <t>스테인리스강관</t>
  </si>
  <si>
    <t>01010202568392039D6E676873C7EB9118BC59E7A75697</t>
  </si>
  <si>
    <t>568392039D6E676873C7EB9118BC59E7A75697</t>
  </si>
  <si>
    <t>K형, Φ25mm</t>
  </si>
  <si>
    <t>01010202568392039D6E676873C7EB9118BC59E7A75698</t>
  </si>
  <si>
    <t>568392039D6E676873C7EB9118BC59E7A75698</t>
  </si>
  <si>
    <t>K형, Φ20mm</t>
  </si>
  <si>
    <t>01010202568392039D6E676873C7EB9118BC59E7A75699</t>
  </si>
  <si>
    <t>568392039D6E676873C7EB9118BC59E7A75699</t>
  </si>
  <si>
    <t>K형, Φ13mm</t>
  </si>
  <si>
    <t>0101020150C4D203A46C375F7F225151162B001</t>
  </si>
  <si>
    <t>01010201510882A3146A32E97983ED213D3815E232F67F</t>
  </si>
  <si>
    <t>01010201510882A3146A32E97983ED213D3815E232F280</t>
  </si>
  <si>
    <t>01010201569C6223346E5763766EB87108849B3574C53E</t>
  </si>
  <si>
    <t>569C6223346E5763766EB87108849B3574C53E</t>
  </si>
  <si>
    <t>3,000L</t>
  </si>
  <si>
    <t>010102015683E283BD60A02F703B97B145C761D4D884E3</t>
  </si>
  <si>
    <t>5683E283BD60A02F703B97B145C761D4D884E3</t>
  </si>
  <si>
    <t>1.8 KW</t>
  </si>
  <si>
    <t>핸드드라이어</t>
  </si>
  <si>
    <t>0101020156F692F3CB6F02D37FFCC4A19B2D121F805B66</t>
  </si>
  <si>
    <t>56F692F3CB6F02D37FFCC4A19B2D121F805B66</t>
  </si>
  <si>
    <t>S.T.S(봉 TYPE)</t>
  </si>
  <si>
    <t>비누대</t>
  </si>
  <si>
    <t>0101020156F692F3CB6F02D37F5C91E1A169DB0FF60FED</t>
  </si>
  <si>
    <t>56F692F3CB6F02D37F5C91E1A169DB0FF60FED</t>
  </si>
  <si>
    <t>대형</t>
  </si>
  <si>
    <t>화장지걸이</t>
  </si>
  <si>
    <t>0101020156F692F3CB6F02D37F5C91E1A169DB0FF60C10</t>
  </si>
  <si>
    <t>56F692F3CB6F02D37F5C91E1A169DB0FF60C10</t>
  </si>
  <si>
    <t>S.T.S</t>
  </si>
  <si>
    <t>0101020156F692F3CB6F02D37F6EA9F1DE9E423C27A8F9</t>
  </si>
  <si>
    <t>56F692F3CB6F02D37F6EA9F1DE9E423C27A8F9</t>
  </si>
  <si>
    <t>0101020156F692F3CB6F02D37F6EA9F1DE960E223EAB4A</t>
  </si>
  <si>
    <t>56F692F3CB6F02D37F6EA9F1DE960E223EAB4A</t>
  </si>
  <si>
    <t>KLC-1000</t>
  </si>
  <si>
    <t>유아용세면기 수전</t>
  </si>
  <si>
    <t>0101020156F692F3CB6F02D37F6E8D215058F0FCEC6CE9</t>
  </si>
  <si>
    <t>56F692F3CB6F02D37F6E8D215058F0FCEC6CE9</t>
  </si>
  <si>
    <t>KSVC-1703 전자감응식</t>
  </si>
  <si>
    <t>유아용소변기</t>
  </si>
  <si>
    <t>0101020156F692F3CB6F02D37F6EBA61CF49642ACFCF24</t>
  </si>
  <si>
    <t>56F692F3CB6F02D37F6EBA61CF49642ACFCF24</t>
  </si>
  <si>
    <t>KSVC-1074, 여자용</t>
  </si>
  <si>
    <t>유아용양변기</t>
  </si>
  <si>
    <t>0101020156F692F3CB6F02D37F6EBA61CF49642ACFCF25</t>
  </si>
  <si>
    <t>56F692F3CB6F02D37F6EBA61CF49642ACFCF25</t>
  </si>
  <si>
    <t>KSVC-1074, 남자용</t>
  </si>
  <si>
    <t>010101506F92933B6D05A173ECBBC148A0456D873AF3</t>
  </si>
  <si>
    <t>506F92933B6D05A173ECBBC148A0456D873AF3</t>
  </si>
  <si>
    <t>1.2 KW</t>
  </si>
  <si>
    <t>ER-1 전기라디에타</t>
  </si>
  <si>
    <t>공사명 : 과천 시민회관 상상하랑 조성공사</t>
    <phoneticPr fontId="1" type="noConversion"/>
  </si>
  <si>
    <t>[ 과천 시민회관 상상하랑 조성공사 기계설비 ]</t>
    <phoneticPr fontId="1" type="noConversion"/>
  </si>
  <si>
    <t>실내체육관 수납장 / A-611</t>
  </si>
  <si>
    <t>창고 조립식 철제 수납선반 / A-614</t>
  </si>
  <si>
    <t>폐 기 물 처 리 비</t>
    <phoneticPr fontId="18" type="noConversion"/>
  </si>
  <si>
    <t>[ 과천시민회관상상하랑실시설계용역 ]</t>
  </si>
  <si>
    <t>010310  골    재    비</t>
  </si>
  <si>
    <t>0105  04. 관급공사</t>
  </si>
  <si>
    <t>0105</t>
  </si>
  <si>
    <t>7</t>
  </si>
  <si>
    <t>010501  관급자관급</t>
  </si>
  <si>
    <t>010501</t>
  </si>
  <si>
    <t>장식몰딩 설치 / A-616</t>
  </si>
  <si>
    <t>장식몰딩 설치 / A-616,617</t>
  </si>
  <si>
    <t>장식구조물 설치 / A-615</t>
  </si>
  <si>
    <t>폭2.0*9.0m 높이3.0*2.8m</t>
  </si>
  <si>
    <t>세면대 / A-613</t>
  </si>
  <si>
    <t>■■ 방수공사 ■■</t>
  </si>
  <si>
    <t>수직, 바탕처리포함</t>
  </si>
  <si>
    <t>■■ 조립선반 ■■</t>
  </si>
  <si>
    <t>■■ 가구공사 ■■</t>
  </si>
  <si>
    <t>다목적교실2 수납장 / A-612</t>
  </si>
  <si>
    <t>다목적교실2 신발장 / A-613</t>
  </si>
  <si>
    <t>■■ 사인공사 ■■</t>
  </si>
  <si>
    <t>체육관 바닥 라인페인트도색작업</t>
  </si>
  <si>
    <t>바닥라인 페인트도색</t>
  </si>
  <si>
    <t>V.A.T</t>
  </si>
  <si>
    <t>합계의 10%</t>
  </si>
  <si>
    <t>0105015FE7E48F194EEB8450141D4615DE8D</t>
  </si>
  <si>
    <t>5FE7E48F194EEB8450141D4615DE8D</t>
  </si>
  <si>
    <t>0105015FE7E48F194EEB8450141D4615DDE6</t>
  </si>
  <si>
    <t>5FE7E48F194EEB8450141D4615DDE6</t>
  </si>
  <si>
    <t>0105015E5E448E6938E4590714D8764ADFEF44876906</t>
  </si>
  <si>
    <t>5E5E448E6938E4590714D8764ADFEF44876906</t>
  </si>
  <si>
    <t>0105015EFF941719F25174E41417D6A7D0002</t>
  </si>
  <si>
    <t>5EFF941719F25174E41417D6A7D0002</t>
  </si>
  <si>
    <t>합계의 0.54%</t>
  </si>
  <si>
    <t>0105015FE66468F902DABA6F143D86661288</t>
  </si>
  <si>
    <t>5FE66468F902DABA6F143D86661288</t>
  </si>
  <si>
    <t>물품식별번호23075085,현장설치도</t>
  </si>
  <si>
    <t>0105015FE66468F902DABA6F143D866611E2</t>
  </si>
  <si>
    <t>5FE66468F902DABA6F143D866611E2</t>
  </si>
  <si>
    <t>0105015E5E448E6938E4590714D8764ADFEF44876878</t>
  </si>
  <si>
    <t>5E5E448E6938E4590714D8764ADFEF44876878</t>
  </si>
  <si>
    <t>0105015FE614EA190D7C529F144D36FAD1D5</t>
  </si>
  <si>
    <t>5FE614EA190D7C529F144D36FAD1D5</t>
  </si>
  <si>
    <t>벽, T80</t>
  </si>
  <si>
    <t>운동용보호메트 설치</t>
  </si>
  <si>
    <t>0105015E5E448E6938E4590714D8764ADFEF4487687E</t>
  </si>
  <si>
    <t>5E5E448E6938E4590714D8764ADFEF4487687E</t>
  </si>
  <si>
    <t>■■ 운동용보호메트 설치 ■■</t>
  </si>
  <si>
    <t>0105015E5E448E6938E4590714D8764ADFEF4487687F</t>
  </si>
  <si>
    <t>5E5E448E6938E4590714D8764ADFEF4487687F</t>
  </si>
  <si>
    <t>■ 나라장터 ■</t>
  </si>
  <si>
    <t>0105015EFF941719F25174E41417D6A7D6004</t>
  </si>
  <si>
    <t>5EFF941719F25174E41417D6A7D3001</t>
  </si>
  <si>
    <t>01050158C5D441D98C9D725814CA96F32E5D72041B52</t>
  </si>
  <si>
    <t>58C5D441D98C9D725814CA96F32E5D72041B52</t>
  </si>
  <si>
    <t>01050158C5D441D98C9D725814CA96F32E5D72041A4B</t>
  </si>
  <si>
    <t>58C5D441D98C9D725814CA96F32E5D72041A4B</t>
  </si>
  <si>
    <t>01050158C5D441D98C9D725814CA96F32E5D720415C9</t>
  </si>
  <si>
    <t>58C5D441D98C9D725814CA96F32E5D720415C9</t>
  </si>
  <si>
    <t>01050158C5D441D98C9D725814CA96F32E5D72041423</t>
  </si>
  <si>
    <t>58C5D441D98C9D725814CA96F32E5D72041423</t>
  </si>
  <si>
    <t>01050158C5D441D98C9D725814CA96F32E5D720417F7</t>
  </si>
  <si>
    <t>58C5D441D98C9D725814CA96F32E5D720417F7</t>
  </si>
  <si>
    <t>01050158C5D441D98C9D725814CA96F32E5D720416D0</t>
  </si>
  <si>
    <t>58C5D441D98C9D725814CA96F32E5D720416D0</t>
  </si>
  <si>
    <t>01050158C5D441D98C9D725814CA96F32E5D7204116E</t>
  </si>
  <si>
    <t>58C5D441D98C9D725814CA96F32E5D7204116E</t>
  </si>
  <si>
    <t>01050158C5D441D98C9D725814CA96F32E5D72041048</t>
  </si>
  <si>
    <t>58C5D441D98C9D725814CA96F32E5D72041048</t>
  </si>
  <si>
    <t>01050158C5D441D98C9D725814CA96F32E5D72041275</t>
  </si>
  <si>
    <t>58C5D441D98C9D725814CA96F32E5D72041275</t>
  </si>
  <si>
    <t>01050158C5D441D98C9D725814CA96F32E5D7207EEE9</t>
  </si>
  <si>
    <t>58C5D441D98C9D725814CA96F32E5D7207EEE9</t>
  </si>
  <si>
    <t>01050158C5D441D98C9D725814CA96F32E5D7207EFF0</t>
  </si>
  <si>
    <t>58C5D441D98C9D725814CA96F32E5D7207EFF0</t>
  </si>
  <si>
    <t>01050158C5D441D98C9D725814CA96F32E5D7207E00A</t>
  </si>
  <si>
    <t>58C5D441D98C9D725814CA96F32E5D7207E00A</t>
  </si>
  <si>
    <t>01050158C5D441D98C9D725814CA96F32E5D7207E111</t>
  </si>
  <si>
    <t>58C5D441D98C9D725814CA96F32E5D7207E111</t>
  </si>
  <si>
    <t>01050158C5D441D98C9D725814CA96F32E5D7207E238</t>
  </si>
  <si>
    <t>58C5D441D98C9D725814CA96F32E5D7207E238</t>
  </si>
  <si>
    <t>01050158C5D441D98C9D725814CA96F32E5D7207E3DF</t>
  </si>
  <si>
    <t>58C5D441D98C9D725814CA96F32E5D7207E3DF</t>
  </si>
  <si>
    <t>01050158C5D441D98C9D725814CA96F32E5D7207E4E5</t>
  </si>
  <si>
    <t>58C5D441D98C9D725814CA96F32E5D7207E4E5</t>
  </si>
  <si>
    <t>01050158C5D441D98C9D725814CA96F32E5D7207E58C</t>
  </si>
  <si>
    <t>58C5D441D98C9D725814CA96F32E5D7207E58C</t>
  </si>
  <si>
    <t>01050158C5D441D98C9D725814CA96F32E5D7207E693</t>
  </si>
  <si>
    <t>58C5D441D98C9D725814CA96F32E5D7207E693</t>
  </si>
  <si>
    <t>01050158C5D441D98C9D725814CA96F32E5D7207E7BA</t>
  </si>
  <si>
    <t>58C5D441D98C9D725814CA96F32E5D7207E7BA</t>
  </si>
  <si>
    <t>01050158C5D441D98C9D725814CA96F32E5D7206C98D</t>
  </si>
  <si>
    <t>58C5D441D98C9D725814CA96F32E5D7206C98D</t>
  </si>
  <si>
    <t>01050158C5D441D98C9D725814CA96F32E5D7206C8E6</t>
  </si>
  <si>
    <t>58C5D441D98C9D725814CA96F32E5D7206C8E6</t>
  </si>
  <si>
    <t>01050158C5D441D98C9D725814CA96F32E5D7206C7DF</t>
  </si>
  <si>
    <t>58C5D441D98C9D725814CA96F32E5D7206C7DF</t>
  </si>
  <si>
    <t>01050158C5D441D98C9D725814CA96F32E5D7206C638</t>
  </si>
  <si>
    <t>58C5D441D98C9D725814CA96F32E5D7206C638</t>
  </si>
  <si>
    <t>01050158C5D441D98C9D725814CA96F32E5D7206C512</t>
  </si>
  <si>
    <t>58C5D441D98C9D725814CA96F32E5D7206C512</t>
  </si>
  <si>
    <t>01050158C5D441D98C9D725814CA96F32E5D7206C40B</t>
  </si>
  <si>
    <t>58C5D441D98C9D725814CA96F32E5D7206C40B</t>
  </si>
  <si>
    <t>01050158C5D441D98C9D725814CA96F32E5D7206C364</t>
  </si>
  <si>
    <t>58C5D441D98C9D725814CA96F32E5D7206C364</t>
  </si>
  <si>
    <t>01050158C5D441D98C9D725814CA96F32E5D7206C25E</t>
  </si>
  <si>
    <t>58C5D441D98C9D725814CA96F32E5D7206C25E</t>
  </si>
  <si>
    <t>01050158C5D441D98C9D725814CA96F32E5D7206C1B7</t>
  </si>
  <si>
    <t>58C5D441D98C9D725814CA96F32E5D7206C1B7</t>
  </si>
  <si>
    <t>0105015E5E448E6938E4590714D8764ADFEF4487687B</t>
  </si>
  <si>
    <t>5E5E448E6938E4590714D8764ADFEF4487687B</t>
  </si>
  <si>
    <t>0105015FE7E48F194EEB8450141D4615DCDD</t>
  </si>
  <si>
    <t>5FE7E48F194EEB8450141D4615DCDD</t>
  </si>
  <si>
    <t>0105015FE7E48F194EEB8450141D4615DB39</t>
  </si>
  <si>
    <t>5FE7E48F194EEB8450141D4615DB39</t>
  </si>
  <si>
    <t>0105015FE7E48F194EEB8450141D4615DA12</t>
  </si>
  <si>
    <t>5FE7E48F194EEB8450141D4615DA12</t>
  </si>
  <si>
    <t>0105015E5E448E6938E4590714D8764ADFEF44876907</t>
  </si>
  <si>
    <t>5E5E448E6938E4590714D8764ADFEF44876907</t>
  </si>
  <si>
    <t>5FE7E48F194EEB8450141D4615DCDF</t>
  </si>
  <si>
    <t>5FE67450D964069B2A148E66CC3C75</t>
  </si>
  <si>
    <t>5FE614EB39F34F374914ABF61E7E31</t>
  </si>
  <si>
    <t>5FE6F40569EEC759651444767724A6</t>
  </si>
  <si>
    <t>0104025FE6F403B9E40CFEB6145CD663A39B</t>
  </si>
  <si>
    <t>5FE6F403B9E40CFEB6145CD663A39B</t>
  </si>
  <si>
    <t>0104025FE6F403B9E40CFEB6145CD6629DB0</t>
  </si>
  <si>
    <t>5FE6F403B9E40CFEB6145CD6629DB0</t>
  </si>
  <si>
    <t>0104025FE6F403B9E40CEC2A14EAE652492C</t>
  </si>
  <si>
    <t>5FE6F403B9E40CEC2A14EAE652492C</t>
  </si>
  <si>
    <t>0104025FE6F403B9E40CEC2A14EAE6551BDD</t>
  </si>
  <si>
    <t>5FE6F403B9E40CEC2A14EAE6551BDD</t>
  </si>
  <si>
    <t>0104025FE6F403B9E40CEC2A14EAE655180B</t>
  </si>
  <si>
    <t>5FE6F403B9E40CEC2A14EAE655180B</t>
  </si>
  <si>
    <t>0104025FE6F403B9E40CEC2A14EAE6551809</t>
  </si>
  <si>
    <t>5FE6F403B9E40CEC2A14EAE6551809</t>
  </si>
  <si>
    <t>0104015FE6F403B9E40CFEB6145CD663A39B</t>
  </si>
  <si>
    <t>0104015FE6F403B9E40CFEB6145CD6629DB0</t>
  </si>
  <si>
    <t>0104015FE6F403B9E40CEC2A14EAE6551BDD</t>
  </si>
  <si>
    <t>0104015FE6F403B9E40CEC2A14EAE6551809</t>
  </si>
  <si>
    <t>0104015FE6F403B9E40CEC2A14EAE6551E91</t>
  </si>
  <si>
    <t>5FE6F403B9E40CEC2A14EAE6551E91</t>
  </si>
  <si>
    <t>0104015FE6F403B9E40CEC2A14EAE6551CE4</t>
  </si>
  <si>
    <t>5FE6F403B9E40CEC2A14EAE6551CE4</t>
  </si>
  <si>
    <t>01031058C5D441D9198503E41492462644855258845E</t>
  </si>
  <si>
    <t>58C5D441D9198503E41492462644855258845E</t>
  </si>
  <si>
    <t>01031058E0A4147985BC78B914BBF61A85738C7020B3</t>
  </si>
  <si>
    <t>58E0A4147985BC78B914BBF61A85738C7020B3</t>
  </si>
  <si>
    <t>0103095FE6048F699C41B30E1404F6CEE949</t>
  </si>
  <si>
    <t>5FE6048F699C41B30E1404F6CEE949</t>
  </si>
  <si>
    <t>0103095FE60480E9564A89E81442367AD664</t>
  </si>
  <si>
    <t>5FE60480E9564A89E81442367AD664</t>
  </si>
  <si>
    <t>0103095FE60480E97132B4DD148A96CDC86C</t>
  </si>
  <si>
    <t>5FE60480E97132B4DD148A96CDC86C</t>
  </si>
  <si>
    <t>0103095FE6048189A212432F14434626FB89</t>
  </si>
  <si>
    <t>5FE6048189A212432F14434626FB89</t>
  </si>
  <si>
    <t>0103095FE6048189A212432F144306497D9E</t>
  </si>
  <si>
    <t>5FE6048189A212432F144306497D9E</t>
  </si>
  <si>
    <t>0103095FE6048189A212432F14E306242E3E</t>
  </si>
  <si>
    <t>5FE6048189A212432F14E306242E3E</t>
  </si>
  <si>
    <t>0103095FE6048189A212432F14E3469D08FE</t>
  </si>
  <si>
    <t>5FE6048189A212432F14E3469D08FE</t>
  </si>
  <si>
    <t>0103085FE624C6495648C572145CF6DB3892</t>
  </si>
  <si>
    <t>5FE624C6495648C572145CF6DB3892</t>
  </si>
  <si>
    <t>0103085FE624C6495648C572145CF6DB3B66</t>
  </si>
  <si>
    <t>5FE624C6495648C572145CF6DB3B66</t>
  </si>
  <si>
    <t>0103085FE624C769894ADC8A14FAD6AD5EF5</t>
  </si>
  <si>
    <t>5FE624C769894ADC8A14FAD6AD5EF5</t>
  </si>
  <si>
    <t>0103085FE6646C69ECB61E93146796F8D358</t>
  </si>
  <si>
    <t>5FE6646C69ECB61E93146796F8D358</t>
  </si>
  <si>
    <t>0103085FE624C809E772CC0B14A996139CD0</t>
  </si>
  <si>
    <t>5FE624C809E772CC0B14A996139CD0</t>
  </si>
  <si>
    <t>01030858C5D441D9723483C7142966FE56BA6F96B9D0</t>
  </si>
  <si>
    <t>58C5D441D9723483C7142966FE56BA6F96B9D0</t>
  </si>
  <si>
    <t>01030858C5C4B859603ED33A14C5C63893BF70D73950</t>
  </si>
  <si>
    <t>58C5C4B859603ED33A14C5C63893BF70D73950</t>
  </si>
  <si>
    <t>01030858C5C4B859603ED33A14C5C63893B9D93003C4</t>
  </si>
  <si>
    <t>58C5C4B859603ED33A14C5C63893B9D93003C4</t>
  </si>
  <si>
    <t>0103085FE624C9197148A6D6142AE691EAAC</t>
  </si>
  <si>
    <t>5FE624C9197148A6D6142AE691EAAC</t>
  </si>
  <si>
    <t>0103085FE624C9197148A6D61418768701A5</t>
  </si>
  <si>
    <t>5FE624C9197148A6D61418768701A5</t>
  </si>
  <si>
    <t>01030858C5C4B859603E1026147FD69DA1DD72A2FC79</t>
  </si>
  <si>
    <t>58C5C4B859603E1026147FD69DA1DD72A2FC79</t>
  </si>
  <si>
    <t>0103085FE624C919443E141014AE66E2822E</t>
  </si>
  <si>
    <t>5FE624C919443E141014AE66E2822E</t>
  </si>
  <si>
    <t>01030858C5C4B859603ED33A14C5C63893BF70D735F7</t>
  </si>
  <si>
    <t>58C5C4B859603ED33A14C5C63893BF70D735F7</t>
  </si>
  <si>
    <t>0103085FE624C9197113774B143736A658A3</t>
  </si>
  <si>
    <t>5FE624C9197113774B143736A658A3</t>
  </si>
  <si>
    <t>01030858C5D441D97234AEBB1415E693D59AE88975A2</t>
  </si>
  <si>
    <t>58C5D441D97234AEBB1415E693D59AE88975A2</t>
  </si>
  <si>
    <t>0103085FE624CE9965C040E0146E36B12AFF</t>
  </si>
  <si>
    <t>5FE624CE9965C040E0146E36B12AFF</t>
  </si>
  <si>
    <t>0103085FE624CE9965C040E0146E36B12B85</t>
  </si>
  <si>
    <t>5FE624CE9965C040E0146E36B12B85</t>
  </si>
  <si>
    <t>0103085FE624CE9965C040E0146E36B12831</t>
  </si>
  <si>
    <t>5FE624CE9965C040E0146E36B12831</t>
  </si>
  <si>
    <t>0103085FE624CE9965C040E0146E36B129D8</t>
  </si>
  <si>
    <t>5FE624CE9965C040E0146E36B129D8</t>
  </si>
  <si>
    <t>0103085FE624CE99763766511415B696F918</t>
  </si>
  <si>
    <t>5FE624CE99763766511415B696F918</t>
  </si>
  <si>
    <t>0103085FE624CE99763766511415B696FE98</t>
  </si>
  <si>
    <t>5FE624CE99763766511415B696FE98</t>
  </si>
  <si>
    <t>0103085FE624CE99763766511415B696FCEE</t>
  </si>
  <si>
    <t>5FE624CE99763766511415B696FCEE</t>
  </si>
  <si>
    <t>0103085FE624CE99763766511415B696FE9A</t>
  </si>
  <si>
    <t>5FE624CE99763766511415B696FE9A</t>
  </si>
  <si>
    <t>0103085FE624CE99763766511415B696FDFD</t>
  </si>
  <si>
    <t>5FE624CE99763766511415B696FDFD</t>
  </si>
  <si>
    <t>0103085FE624CE99763766511415B696FDF3</t>
  </si>
  <si>
    <t>5FE624CE99763766511415B696FDF3</t>
  </si>
  <si>
    <t>0103085FE624CE99763766511415B696FDF1</t>
  </si>
  <si>
    <t>5FE624CE99763766511415B696FDF1</t>
  </si>
  <si>
    <t>0103085FE624CE99763766511415B696FDF7</t>
  </si>
  <si>
    <t>5FE624CE99763766511415B696FDF7</t>
  </si>
  <si>
    <t>0103085FE624CE99763766511415B696FDF5</t>
  </si>
  <si>
    <t>5FE624CE99763766511415B696FDF5</t>
  </si>
  <si>
    <t>0103085FE624CE99763766511415B696FCE4</t>
  </si>
  <si>
    <t>5FE624CE99763766511415B696FCE4</t>
  </si>
  <si>
    <t>0103085FE624CE99763766511415B696FCEA</t>
  </si>
  <si>
    <t>5FE624CE99763766511415B696FCEA</t>
  </si>
  <si>
    <t>0103085FE624CE99763766511415B696FCE8</t>
  </si>
  <si>
    <t>5FE624CE99763766511415B696FCE8</t>
  </si>
  <si>
    <t>0103085FE624CE99763766511415B696FE9C</t>
  </si>
  <si>
    <t>5FE624CE99763766511415B696FE9C</t>
  </si>
  <si>
    <t>0103085FE624CE99763766511415B696FE9E</t>
  </si>
  <si>
    <t>5FE624CE99763766511415B696FE9E</t>
  </si>
  <si>
    <t>0103085FE624CE99763766511415B696FCEC</t>
  </si>
  <si>
    <t>5FE624CE99763766511415B696FCEC</t>
  </si>
  <si>
    <t>0103075FE624C91929504B3D144026EDCD49</t>
  </si>
  <si>
    <t>5FE624C91929504B3D144026EDCD49</t>
  </si>
  <si>
    <t>0103075FE624C919295055A514E0C6B2E626</t>
  </si>
  <si>
    <t>5FE624C919295055A514E0C6B2E626</t>
  </si>
  <si>
    <t>0103075FE69499091C9F1AB51474A60FA7E4</t>
  </si>
  <si>
    <t>5FE69499091C9F1AB51474A60FA7E4</t>
  </si>
  <si>
    <t>0103075FE6949E891168E653148C9674B093</t>
  </si>
  <si>
    <t>5FE6949E891168E653148C9674B093</t>
  </si>
  <si>
    <t>0103075FE6949E894E907330144D66D14FB4</t>
  </si>
  <si>
    <t>5FE6949E894E907330144D66D14FB4</t>
  </si>
  <si>
    <t>0103065FE614E1394B0318DA146D06F9F2D9</t>
  </si>
  <si>
    <t>5FE614E1394B0318DA146D06F9F2D9</t>
  </si>
  <si>
    <t>0103065FE614E1394B0318DA146D06FBA0B5</t>
  </si>
  <si>
    <t>5FE614E1394B0318DA146D06FBA0B5</t>
  </si>
  <si>
    <t>0103065FE614E1394B0318DA146D169F57E7</t>
  </si>
  <si>
    <t>5FE614E1394B0318DA146D169F57E7</t>
  </si>
  <si>
    <t>0103065FE614E1394B0318DA146D26A649BE</t>
  </si>
  <si>
    <t>5FE614E1394B0318DA146D26A649BE</t>
  </si>
  <si>
    <t>0103065FE614E1394B0318DA146D26A64892</t>
  </si>
  <si>
    <t>5FE614E1394B0318DA146D26A64892</t>
  </si>
  <si>
    <t>0103065FE614EE89C87107C914F0B62B9738</t>
  </si>
  <si>
    <t>5FE614EE89C87107C914F0B62B9738</t>
  </si>
  <si>
    <t>0103065FE69495A984484C9514BEF67FD5DD</t>
  </si>
  <si>
    <t>5FE69495A984484C9514BEF67FD5DD</t>
  </si>
  <si>
    <t>0103055FE6646C69EC9B142014F3F6D756F5</t>
  </si>
  <si>
    <t>5FE6646C69EC9B142014F3F6D756F5</t>
  </si>
  <si>
    <t>0103055FE6646C69D220BDAA14755685DC07</t>
  </si>
  <si>
    <t>5FE6646C69D220BDAA14755685DC07</t>
  </si>
  <si>
    <t>0103055FE66460B9A6D1047F14E486D94DE6</t>
  </si>
  <si>
    <t>5FE66460B9A6D1047F14E486D94DE6</t>
  </si>
  <si>
    <t>0103055FE6646999944712B11428366524EC</t>
  </si>
  <si>
    <t>5FE6646999944712B11428366524EC</t>
  </si>
  <si>
    <t>0103055FE66463790C19CBAD14DD66D39E07</t>
  </si>
  <si>
    <t>5FE66463790C19CBAD14DD66D39E07</t>
  </si>
  <si>
    <t>0103055FE66463790C19CBAD14DD66D39D7E</t>
  </si>
  <si>
    <t>5FE66463790C19CBAD14DD66D39D7E</t>
  </si>
  <si>
    <t>5FE614EDE97C98CC7814D4D6C5CCE2</t>
  </si>
  <si>
    <t>0103045FE614EDE97C98CC7814D4D6C5CE90</t>
  </si>
  <si>
    <t>5FE614EDE97C98CC7814D4D6C5CE90</t>
  </si>
  <si>
    <t>0103045FE614EDE97C98CC7814D4C63EBCE0</t>
  </si>
  <si>
    <t>5FE614EDE97C98CC7814D4C63EBCE0</t>
  </si>
  <si>
    <t>0103045FE614EDE97C98CC7814D4C63EBFB4</t>
  </si>
  <si>
    <t>5FE614EDE97C98CC7814D4C63EBFB4</t>
  </si>
  <si>
    <t>0103045FE614EDE97CBB813C146C1646C71B</t>
  </si>
  <si>
    <t>5FE614EDE97CBB813C146C1646C71B</t>
  </si>
  <si>
    <t>0103045FE614EDE97C98CC7814D4F6F3CEAC</t>
  </si>
  <si>
    <t>5FE614EDE97C98CC7814D4F6F3CEAC</t>
  </si>
  <si>
    <t>0103045FE614EA190D7C529F144A168D9622</t>
  </si>
  <si>
    <t>5FE614EA190D7C529F144A168D9622</t>
  </si>
  <si>
    <t>0103045FE614EA190D7C529F144A168AC244</t>
  </si>
  <si>
    <t>5FE614EA190D7C529F144A168AC244</t>
  </si>
  <si>
    <t>0103045FE614EA190D7C529F144A168BEB1B</t>
  </si>
  <si>
    <t>5FE614EA190D7C529F144A168BEB1B</t>
  </si>
  <si>
    <t>0103045FE614EA190D7C529F144A168815CF</t>
  </si>
  <si>
    <t>5FE614EA190D7C529F144A168815CF</t>
  </si>
  <si>
    <t>0103045FE614EA190D7C529F144A16881429</t>
  </si>
  <si>
    <t>5FE614EA190D7C529F144A16881429</t>
  </si>
  <si>
    <t>0103045FE614EA190D7C529F144A168817FD</t>
  </si>
  <si>
    <t>5FE614EA190D7C529F144A168817FD</t>
  </si>
  <si>
    <t>0103045FE614EA190D7C529F144A16893DE0</t>
  </si>
  <si>
    <t>5FE614EA190D7C529F144A16893DE0</t>
  </si>
  <si>
    <t>01030458C5D441D98C9D725814CA86EC3C83769136FF</t>
  </si>
  <si>
    <t>58C5D441D98C9D725814CA86EC3C83769136FF</t>
  </si>
  <si>
    <t>01030458C5D441D98C9D725814CA86EC3C83769136FC</t>
  </si>
  <si>
    <t>58C5D441D98C9D725814CA86EC3C83769136FC</t>
  </si>
  <si>
    <t>0103045FE614EA190D7C529F144A26902FB7</t>
  </si>
  <si>
    <t>5FE614EA190D7C529F144A26902FB7</t>
  </si>
  <si>
    <t>0103045FE614EA190D7C529F144D36FAD0CF</t>
  </si>
  <si>
    <t>5FE614EA190D7C529F144D36FAD0CF</t>
  </si>
  <si>
    <t>0103045FE614EA190D7C529F144D36FAD77E</t>
  </si>
  <si>
    <t>5FE614EA190D7C529F144D36FAD77E</t>
  </si>
  <si>
    <t>0103045FE614EA190D7C529F144D36FAD657</t>
  </si>
  <si>
    <t>5FE614EA190D7C529F144D36FAD657</t>
  </si>
  <si>
    <t>0103045FE614EA190D7C529F144D36FAD5B0</t>
  </si>
  <si>
    <t>5FE614EA190D7C529F144D36FAD5B0</t>
  </si>
  <si>
    <t>0103045FE614EA190D7C529F144D36FBFE08</t>
  </si>
  <si>
    <t>5FE614EA190D7C529F144D36FBFE08</t>
  </si>
  <si>
    <t>0103045FE614EB39F34F374914ABF618D6F4</t>
  </si>
  <si>
    <t>5FE614EB39F34F374914ABF618D6F4</t>
  </si>
  <si>
    <t>0103045FE614EB3988772C01145CA640FB3F</t>
  </si>
  <si>
    <t>5FE614EB3988772C01145CA640FB3F</t>
  </si>
  <si>
    <t>0103045FE614E869152A532D14E5262CE51B</t>
  </si>
  <si>
    <t>5FE614E869152A532D14E5262CE51B</t>
  </si>
  <si>
    <t>0103045FE614E8695CF784AB146BA6D04010</t>
  </si>
  <si>
    <t>5FE614E8695CF784AB146BA6D04010</t>
  </si>
  <si>
    <t>0103045FE614E8695CF7849A14F486FDB02C</t>
  </si>
  <si>
    <t>5FE614E8695CF7849A14F486FDB02C</t>
  </si>
  <si>
    <t>0103045FE614E029CBADCA571425369EC0A6</t>
  </si>
  <si>
    <t>5FE614E029CBADCA571425369EC0A6</t>
  </si>
  <si>
    <t>0103045FE614E029CBADCA7314FC060768ED</t>
  </si>
  <si>
    <t>5FE614E029CBADCA7314FC060768ED</t>
  </si>
  <si>
    <t>01030458C5D441D961A95A921403561BF26AF8C3A242</t>
  </si>
  <si>
    <t>58C5D441D961A95A921403561BF26AF8C3A242</t>
  </si>
  <si>
    <t>01030458C5D441D961A96B01148166395092241173F9</t>
  </si>
  <si>
    <t>58C5D441D961A96B01148166395092241173F9</t>
  </si>
  <si>
    <t>0103045FE64414B90A2B15A614D9166BD220</t>
  </si>
  <si>
    <t>5FE64414B90A2B15A614D9166BD220</t>
  </si>
  <si>
    <t>0103045FE64414B97D10085814E42650C224</t>
  </si>
  <si>
    <t>5FE64414B97D10085814E42650C224</t>
  </si>
  <si>
    <t>0103045FE64414B97D10085814E42650C11D</t>
  </si>
  <si>
    <t>5FE64414B97D10085814E42650C11D</t>
  </si>
  <si>
    <t>0103035FE6343779C7615A03146406059B45</t>
  </si>
  <si>
    <t>5FE6343779C7615A03146406059B45</t>
  </si>
  <si>
    <t>0103035FE6343779E26BF3FC1474A62D9041</t>
  </si>
  <si>
    <t>5FE6343779E26BF3FC1474A62D9041</t>
  </si>
  <si>
    <t>0103035FE6343779E24F354614F436BBFE81</t>
  </si>
  <si>
    <t>5FE6343779E24F354614F436BBFE81</t>
  </si>
  <si>
    <t>01030358C5D441D9346366991439D6E65AE15F7F22A0</t>
  </si>
  <si>
    <t>58C5D441D9346366991439D6E65AE15F7F22A0</t>
  </si>
  <si>
    <t>01030358C5D441D9346366991439D6E65E48BA13584B</t>
  </si>
  <si>
    <t>58C5D441D9346366991439D6E65E48BA13584B</t>
  </si>
  <si>
    <t>0103035FE63434A9C70192AD147AC6AAD63F</t>
  </si>
  <si>
    <t>5FE63434A9C70192AD147AC6AAD63F</t>
  </si>
  <si>
    <t>0103025FE684B979A657FAC61463A67CF5A5</t>
  </si>
  <si>
    <t>5FE684B979A657FAC61463A67CF5A5</t>
  </si>
  <si>
    <t>0103025FE684B9798B787287143C46F95368</t>
  </si>
  <si>
    <t>5FE684B9798B787287143C46F95368</t>
  </si>
  <si>
    <t>0103025FE684B9798B7857A91479A6283849</t>
  </si>
  <si>
    <t>5FE684B9798B7857A91479A6283849</t>
  </si>
  <si>
    <t>01030258C5D441D93463770814BFD61BB9E827DF8840</t>
  </si>
  <si>
    <t>58C5D441D93463770814BFD61BB9E827DF8840</t>
  </si>
  <si>
    <t>0103015FE6F403B9DBEFC13114755636031F</t>
  </si>
  <si>
    <t>5FE6F403B9DBEFC13114755636031F</t>
  </si>
  <si>
    <t>0103015FE6F4067905F8967714AAF688DC61</t>
  </si>
  <si>
    <t>5FE6F4067905F8967714AAF688DC61</t>
  </si>
  <si>
    <t>01020258E0A414790056E39B14FCE62E96FCEF774170</t>
  </si>
  <si>
    <t>58E0A414790056E39B14FCE62E96FCEF774170</t>
  </si>
  <si>
    <t>01020258E0A414790056E39B14FCE62E96FCEF774068</t>
  </si>
  <si>
    <t>58E0A414790056E39B14FCE62E96FCEF774068</t>
  </si>
  <si>
    <t>0102015FE7F4F2192756C21F1491767E3DA4</t>
  </si>
  <si>
    <t>5FE7F4F2192756C21F1491767E3DA4</t>
  </si>
  <si>
    <t>0102015FE7F4F2192756C21F1491767E3BF7</t>
  </si>
  <si>
    <t>5FE7F4F2192756C21F1491767E3BF7</t>
  </si>
  <si>
    <t>0102015FE7F4F2192756C21F1491767E39C9</t>
  </si>
  <si>
    <t>5FE7F4F2192756C21F1491767E39C9</t>
  </si>
  <si>
    <t>0102015FE7F4F2192756C21F1491767E3823</t>
  </si>
  <si>
    <t>5FE7F4F2192756C21F1491767E3823</t>
  </si>
  <si>
    <t>0102015FE7F4F219B53BD54914D07641B75F</t>
  </si>
  <si>
    <t>5FE7F4F219B53BD54914D07641B75F</t>
  </si>
  <si>
    <t>0102015FE7F4F219B53BD54914D07641B6B8</t>
  </si>
  <si>
    <t>5FE7F4F219B53BD54914D07641B6B8</t>
  </si>
  <si>
    <t>0102015FE7F4F219B53BD54914145603B836</t>
  </si>
  <si>
    <t>5FE7F4F219B53BD54914145603B836</t>
  </si>
  <si>
    <t>0102015FE7F4F219B53BD54914145603BB8A</t>
  </si>
  <si>
    <t>5FE7F4F219B53BD54914145603BB8A</t>
  </si>
  <si>
    <t>0102015FE7F4F219B53BD549141456056F8E</t>
  </si>
  <si>
    <t>5FE7F4F219B53BD549141456056F8E</t>
  </si>
  <si>
    <t>0102015FE7F4F219B53BD549141456056966</t>
  </si>
  <si>
    <t>5FE7F4F219B53BD549141456056966</t>
  </si>
  <si>
    <t>0102015FE7F4F219B53BD549141456044512</t>
  </si>
  <si>
    <t>5FE7F4F219B53BD549141456044512</t>
  </si>
  <si>
    <t>0102015FE7F4F219B53BD549141456060C77</t>
  </si>
  <si>
    <t>5FE7F4F219B53BD549141456060C77</t>
  </si>
  <si>
    <t>0102015FE7F4F219B53BD549141456060C75</t>
  </si>
  <si>
    <t>5FE7F4F219B53BD549141456060C75</t>
  </si>
  <si>
    <t>0102015FE7F4F219B53BD549140BE6B2021D</t>
  </si>
  <si>
    <t>5FE7F4F219B53BD549140BE6B2021D</t>
  </si>
  <si>
    <t>0102015FE7F4F219B53BD54914E1C612122E</t>
  </si>
  <si>
    <t>5FE7F4F219B53BD54914E1C612122E</t>
  </si>
  <si>
    <t>0102015FE7F4F219B53BD54914D07641B591</t>
  </si>
  <si>
    <t>5FE7F4F219B53BD54914D07641B591</t>
  </si>
  <si>
    <t>0102015FE7F4F219B53BD54914C6F65DF03A</t>
  </si>
  <si>
    <t>5FE7F4F219B53BD54914C6F65DF03A</t>
  </si>
  <si>
    <t>0102015FE7F4F219B53BD54914B38627766D</t>
  </si>
  <si>
    <t>5FE7F4F219B53BD54914B38627766D</t>
  </si>
  <si>
    <t>0102015FE7F4F219B53BD54914B4965A189B</t>
  </si>
  <si>
    <t>5FE7F4F219B53BD54914B4965A189B</t>
  </si>
  <si>
    <t>0102015FE7F4F219B53BD54914B4965A1B6F</t>
  </si>
  <si>
    <t>5FE7F4F219B53BD54914B4965A1B6F</t>
  </si>
  <si>
    <t>0102015FE7F4F219B53BD54914AA36F611AC</t>
  </si>
  <si>
    <t>5FE7F4F219B53BD54914AA36F611AC</t>
  </si>
  <si>
    <t>0102015FE7F4F21904DFBB9014C376611FDC</t>
  </si>
  <si>
    <t>5FE7F4F21904DFBB9014C376611FDC</t>
  </si>
  <si>
    <t>0101015FE6F403B9BF171BC114E78694AFE4</t>
  </si>
  <si>
    <t>5FE6F403B9BF171BC114E78694AFE4</t>
  </si>
  <si>
    <t>0101015FE6F403B9E438390A14E80638A006</t>
  </si>
  <si>
    <t>5FE6F403B9E438390A14E80638A006</t>
  </si>
  <si>
    <t>전문견적</t>
    <phoneticPr fontId="1" type="noConversion"/>
  </si>
  <si>
    <t>전문견적,시공도</t>
    <phoneticPr fontId="1" type="noConversion"/>
  </si>
  <si>
    <t>판넬가설창고</t>
    <phoneticPr fontId="1" type="noConversion"/>
  </si>
  <si>
    <t>전문견적,시공도</t>
  </si>
  <si>
    <t>0103045FE614EDE97C98CC7814D4D6C5CCE2</t>
    <phoneticPr fontId="1" type="noConversion"/>
  </si>
  <si>
    <t>0103045FE614EB39F34F374914ABF61E7E31</t>
    <phoneticPr fontId="1" type="noConversion"/>
  </si>
  <si>
    <t>0103045FE67450D964069B2A148E66CC3C75</t>
    <phoneticPr fontId="1" type="noConversion"/>
  </si>
  <si>
    <t>01030455FE7E48F194EEB8450141D4615DCDF</t>
    <phoneticPr fontId="1" type="noConversion"/>
  </si>
  <si>
    <t>010304</t>
    <phoneticPr fontId="1" type="noConversion"/>
  </si>
  <si>
    <t>0101015FE6F40569EEC759651444767724A6</t>
    <phoneticPr fontId="1" type="noConversion"/>
  </si>
  <si>
    <t>010101</t>
    <phoneticPr fontId="1" type="noConversion"/>
  </si>
  <si>
    <t>물품식별번호23075085,현장설치도</t>
    <phoneticPr fontId="1" type="noConversion"/>
  </si>
  <si>
    <t>물품식별번호22857457,현장설치도</t>
    <phoneticPr fontId="1" type="noConversion"/>
  </si>
  <si>
    <t>물품번호 202310317460387</t>
    <phoneticPr fontId="1" type="noConversion"/>
  </si>
  <si>
    <t>물품번호 202409279576358</t>
    <phoneticPr fontId="1" type="noConversion"/>
  </si>
  <si>
    <t>TRIOFLEX 스포츠전용바닥재</t>
    <phoneticPr fontId="1" type="noConversion"/>
  </si>
  <si>
    <t>TRIOFLEX 스포츠전용바닥재 설치</t>
    <phoneticPr fontId="1" type="noConversion"/>
  </si>
  <si>
    <t>010501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</si>
</sst>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76" formatCode="#,###"/>
    <numFmt numFmtId="177" formatCode="0.0%"/>
    <numFmt numFmtId="178" formatCode="#,##0_ "/>
    <numFmt numFmtId="179" formatCode="0_);\(0\)"/>
    <numFmt numFmtId="180" formatCode="0.000%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8"/>
      <name val="굵은다빈체"/>
      <family val="1"/>
      <charset val="129"/>
    </font>
    <font>
      <b/>
      <u/>
      <sz val="40"/>
      <name val="굴림체"/>
      <family val="3"/>
      <charset val="129"/>
    </font>
    <font>
      <b/>
      <sz val="18"/>
      <name val="굴림체"/>
      <family val="3"/>
      <charset val="129"/>
    </font>
    <font>
      <b/>
      <sz val="18"/>
      <name val="굵은다빈체"/>
      <family val="1"/>
      <charset val="129"/>
    </font>
    <font>
      <sz val="18"/>
      <name val="굴림체"/>
      <family val="3"/>
      <charset val="129"/>
    </font>
    <font>
      <sz val="18"/>
      <color rgb="FFFF0000"/>
      <name val="굴림체"/>
      <family val="3"/>
      <charset val="129"/>
    </font>
    <font>
      <sz val="24"/>
      <name val="굴림체"/>
      <family val="3"/>
      <charset val="129"/>
    </font>
    <font>
      <b/>
      <u/>
      <sz val="18"/>
      <name val="굵은다빈체"/>
      <family val="1"/>
      <charset val="129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6"/>
      <name val="굴림체"/>
      <family val="3"/>
      <charset val="129"/>
    </font>
    <font>
      <sz val="16"/>
      <name val="굴림체"/>
      <family val="3"/>
      <charset val="129"/>
    </font>
    <font>
      <b/>
      <u/>
      <sz val="18"/>
      <name val="굴림체"/>
      <family val="3"/>
      <charset val="129"/>
    </font>
    <font>
      <b/>
      <u/>
      <sz val="28"/>
      <name val="굴림체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quotePrefix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2" xfId="0" quotePrefix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0" fillId="0" borderId="0" xfId="0" applyNumberFormat="1">
      <alignment vertical="center"/>
    </xf>
    <xf numFmtId="0" fontId="3" fillId="0" borderId="6" xfId="0" quotePrefix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6" xfId="0" quotePrefix="1" applyBorder="1" applyAlignment="1">
      <alignment vertical="center" wrapText="1"/>
    </xf>
    <xf numFmtId="0" fontId="7" fillId="0" borderId="0" xfId="3" applyFont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right"/>
    </xf>
    <xf numFmtId="0" fontId="10" fillId="0" borderId="0" xfId="3" applyFont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/>
    </xf>
    <xf numFmtId="41" fontId="11" fillId="0" borderId="6" xfId="3" applyNumberFormat="1" applyFont="1" applyBorder="1" applyAlignment="1">
      <alignment horizontal="center" vertical="center" shrinkToFit="1"/>
    </xf>
    <xf numFmtId="41" fontId="11" fillId="0" borderId="8" xfId="3" applyNumberFormat="1" applyFont="1" applyBorder="1" applyAlignment="1">
      <alignment horizontal="center" vertical="center" shrinkToFit="1"/>
    </xf>
    <xf numFmtId="41" fontId="12" fillId="0" borderId="6" xfId="3" applyNumberFormat="1" applyFont="1" applyBorder="1" applyAlignment="1">
      <alignment horizontal="center" vertical="center" shrinkToFit="1"/>
    </xf>
    <xf numFmtId="41" fontId="7" fillId="0" borderId="0" xfId="4" applyNumberFormat="1" applyFont="1">
      <alignment vertical="center"/>
    </xf>
    <xf numFmtId="0" fontId="9" fillId="0" borderId="6" xfId="3" applyFont="1" applyBorder="1" applyAlignment="1">
      <alignment horizontal="center" vertical="center"/>
    </xf>
    <xf numFmtId="41" fontId="11" fillId="2" borderId="6" xfId="3" applyNumberFormat="1" applyFont="1" applyFill="1" applyBorder="1" applyAlignment="1">
      <alignment horizontal="center" vertical="center" shrinkToFit="1"/>
    </xf>
    <xf numFmtId="41" fontId="11" fillId="2" borderId="8" xfId="3" applyNumberFormat="1" applyFont="1" applyFill="1" applyBorder="1" applyAlignment="1">
      <alignment horizontal="center" vertical="center" shrinkToFit="1"/>
    </xf>
    <xf numFmtId="41" fontId="11" fillId="2" borderId="6" xfId="1" applyFont="1" applyFill="1" applyBorder="1" applyAlignment="1">
      <alignment horizontal="center" vertical="center" shrinkToFit="1"/>
    </xf>
    <xf numFmtId="0" fontId="11" fillId="2" borderId="6" xfId="3" applyFont="1" applyFill="1" applyBorder="1" applyAlignment="1">
      <alignment horizontal="center" vertical="center" shrinkToFit="1"/>
    </xf>
    <xf numFmtId="41" fontId="7" fillId="0" borderId="0" xfId="1" applyFont="1">
      <alignment vertical="center"/>
    </xf>
    <xf numFmtId="41" fontId="9" fillId="4" borderId="6" xfId="1" applyFont="1" applyFill="1" applyBorder="1" applyAlignment="1">
      <alignment horizontal="center" vertical="center"/>
    </xf>
    <xf numFmtId="41" fontId="11" fillId="4" borderId="6" xfId="1" applyFont="1" applyFill="1" applyBorder="1" applyAlignment="1">
      <alignment vertical="center" shrinkToFit="1"/>
    </xf>
    <xf numFmtId="41" fontId="11" fillId="4" borderId="8" xfId="1" applyFont="1" applyFill="1" applyBorder="1" applyAlignment="1">
      <alignment vertical="center" shrinkToFit="1"/>
    </xf>
    <xf numFmtId="41" fontId="7" fillId="0" borderId="0" xfId="3" applyNumberFormat="1" applyFont="1">
      <alignment vertical="center"/>
    </xf>
    <xf numFmtId="177" fontId="7" fillId="0" borderId="0" xfId="2" applyNumberFormat="1" applyFont="1">
      <alignment vertical="center"/>
    </xf>
    <xf numFmtId="10" fontId="7" fillId="0" borderId="0" xfId="4" applyNumberFormat="1" applyFont="1">
      <alignment vertical="center"/>
    </xf>
    <xf numFmtId="0" fontId="13" fillId="0" borderId="0" xfId="3" applyFont="1">
      <alignment vertical="center"/>
    </xf>
    <xf numFmtId="43" fontId="7" fillId="0" borderId="0" xfId="3" applyNumberFormat="1" applyFont="1">
      <alignment vertical="center"/>
    </xf>
    <xf numFmtId="178" fontId="7" fillId="0" borderId="0" xfId="3" applyNumberFormat="1" applyFont="1">
      <alignment vertical="center"/>
    </xf>
    <xf numFmtId="0" fontId="14" fillId="0" borderId="0" xfId="3" applyFont="1" applyAlignment="1">
      <alignment horizontal="centerContinuous" vertical="center"/>
    </xf>
    <xf numFmtId="0" fontId="7" fillId="0" borderId="0" xfId="3" applyFont="1" applyAlignment="1">
      <alignment horizontal="centerContinuous" vertical="center"/>
    </xf>
    <xf numFmtId="0" fontId="15" fillId="0" borderId="0" xfId="5" applyFont="1" applyAlignment="1">
      <alignment vertical="center"/>
    </xf>
    <xf numFmtId="0" fontId="15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6" fillId="0" borderId="9" xfId="5" applyFont="1" applyBorder="1" applyAlignment="1">
      <alignment horizontal="center" vertical="center" shrinkToFit="1"/>
    </xf>
    <xf numFmtId="41" fontId="16" fillId="0" borderId="9" xfId="6" applyFont="1" applyFill="1" applyBorder="1" applyAlignment="1">
      <alignment vertical="center" shrinkToFit="1"/>
    </xf>
    <xf numFmtId="0" fontId="16" fillId="0" borderId="9" xfId="5" applyFont="1" applyBorder="1" applyAlignment="1">
      <alignment horizontal="center" vertical="center"/>
    </xf>
    <xf numFmtId="0" fontId="15" fillId="5" borderId="6" xfId="5" applyFont="1" applyFill="1" applyBorder="1" applyAlignment="1">
      <alignment horizontal="center" vertical="center" shrinkToFit="1"/>
    </xf>
    <xf numFmtId="41" fontId="17" fillId="2" borderId="6" xfId="6" applyFont="1" applyFill="1" applyBorder="1" applyAlignment="1">
      <alignment vertical="center" shrinkToFit="1"/>
    </xf>
    <xf numFmtId="41" fontId="17" fillId="6" borderId="6" xfId="6" applyFont="1" applyFill="1" applyBorder="1" applyAlignment="1">
      <alignment vertical="center" shrinkToFit="1"/>
    </xf>
    <xf numFmtId="0" fontId="17" fillId="6" borderId="6" xfId="5" applyFont="1" applyFill="1" applyBorder="1" applyAlignment="1">
      <alignment horizontal="center" vertical="center"/>
    </xf>
    <xf numFmtId="41" fontId="15" fillId="0" borderId="6" xfId="6" applyFont="1" applyBorder="1" applyAlignment="1">
      <alignment horizontal="center" vertical="center" shrinkToFit="1"/>
    </xf>
    <xf numFmtId="0" fontId="15" fillId="0" borderId="6" xfId="5" applyFont="1" applyBorder="1" applyAlignment="1">
      <alignment horizontal="center" vertical="center" wrapText="1" shrinkToFit="1"/>
    </xf>
    <xf numFmtId="41" fontId="15" fillId="2" borderId="6" xfId="6" applyFont="1" applyFill="1" applyBorder="1" applyAlignment="1">
      <alignment vertical="center" shrinkToFit="1"/>
    </xf>
    <xf numFmtId="41" fontId="15" fillId="7" borderId="6" xfId="6" applyFont="1" applyFill="1" applyBorder="1" applyAlignment="1">
      <alignment vertical="center" shrinkToFit="1"/>
    </xf>
    <xf numFmtId="0" fontId="15" fillId="7" borderId="8" xfId="5" applyFont="1" applyFill="1" applyBorder="1" applyAlignment="1">
      <alignment horizontal="center" vertical="center"/>
    </xf>
    <xf numFmtId="41" fontId="15" fillId="0" borderId="6" xfId="6" applyFont="1" applyFill="1" applyBorder="1" applyAlignment="1">
      <alignment vertical="center" shrinkToFit="1"/>
    </xf>
    <xf numFmtId="0" fontId="15" fillId="0" borderId="8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/>
    </xf>
    <xf numFmtId="41" fontId="15" fillId="3" borderId="6" xfId="5" applyNumberFormat="1" applyFont="1" applyFill="1" applyBorder="1" applyAlignment="1">
      <alignment horizontal="center" vertical="center" shrinkToFit="1"/>
    </xf>
    <xf numFmtId="0" fontId="15" fillId="0" borderId="6" xfId="5" applyFont="1" applyBorder="1" applyAlignment="1">
      <alignment horizontal="center" vertical="center" shrinkToFit="1"/>
    </xf>
    <xf numFmtId="41" fontId="15" fillId="2" borderId="6" xfId="1" applyFont="1" applyFill="1" applyBorder="1" applyAlignment="1">
      <alignment vertical="center" shrinkToFit="1"/>
    </xf>
    <xf numFmtId="41" fontId="15" fillId="8" borderId="6" xfId="1" applyFont="1" applyFill="1" applyBorder="1" applyAlignment="1">
      <alignment vertical="center" shrinkToFit="1"/>
    </xf>
    <xf numFmtId="10" fontId="15" fillId="0" borderId="6" xfId="5" applyNumberFormat="1" applyFont="1" applyBorder="1" applyAlignment="1">
      <alignment horizontal="center" vertical="center" shrinkToFit="1"/>
    </xf>
    <xf numFmtId="179" fontId="15" fillId="0" borderId="6" xfId="5" quotePrefix="1" applyNumberFormat="1" applyFont="1" applyBorder="1" applyAlignment="1">
      <alignment horizontal="center" vertical="center" shrinkToFit="1"/>
    </xf>
    <xf numFmtId="180" fontId="15" fillId="0" borderId="6" xfId="5" applyNumberFormat="1" applyFont="1" applyBorder="1" applyAlignment="1">
      <alignment horizontal="center" vertical="center" shrinkToFit="1"/>
    </xf>
    <xf numFmtId="41" fontId="15" fillId="8" borderId="6" xfId="6" applyFont="1" applyFill="1" applyBorder="1" applyAlignment="1">
      <alignment vertical="center" shrinkToFit="1"/>
    </xf>
    <xf numFmtId="179" fontId="15" fillId="0" borderId="6" xfId="5" applyNumberFormat="1" applyFont="1" applyBorder="1" applyAlignment="1">
      <alignment horizontal="center" vertical="center" shrinkToFit="1"/>
    </xf>
    <xf numFmtId="0" fontId="15" fillId="0" borderId="6" xfId="5" applyFont="1" applyBorder="1" applyAlignment="1">
      <alignment horizontal="center" vertical="center" wrapText="1"/>
    </xf>
    <xf numFmtId="0" fontId="15" fillId="3" borderId="6" xfId="5" applyFont="1" applyFill="1" applyBorder="1" applyAlignment="1">
      <alignment horizontal="center" vertical="center"/>
    </xf>
    <xf numFmtId="41" fontId="15" fillId="9" borderId="6" xfId="6" applyFont="1" applyFill="1" applyBorder="1" applyAlignment="1">
      <alignment vertical="center" shrinkToFit="1"/>
    </xf>
    <xf numFmtId="41" fontId="15" fillId="10" borderId="6" xfId="6" applyFont="1" applyFill="1" applyBorder="1" applyAlignment="1">
      <alignment vertical="center" shrinkToFit="1"/>
    </xf>
    <xf numFmtId="0" fontId="15" fillId="10" borderId="6" xfId="5" applyFont="1" applyFill="1" applyBorder="1" applyAlignment="1">
      <alignment horizontal="center" vertical="center"/>
    </xf>
    <xf numFmtId="3" fontId="15" fillId="2" borderId="6" xfId="6" applyNumberFormat="1" applyFont="1" applyFill="1" applyBorder="1" applyAlignment="1">
      <alignment horizontal="right" vertical="center" shrinkToFit="1"/>
    </xf>
    <xf numFmtId="3" fontId="15" fillId="0" borderId="6" xfId="6" applyNumberFormat="1" applyFont="1" applyFill="1" applyBorder="1" applyAlignment="1">
      <alignment horizontal="right" vertical="center" shrinkToFit="1"/>
    </xf>
    <xf numFmtId="41" fontId="15" fillId="0" borderId="6" xfId="5" applyNumberFormat="1" applyFont="1" applyBorder="1" applyAlignment="1">
      <alignment horizontal="center" vertical="center" shrinkToFit="1"/>
    </xf>
    <xf numFmtId="0" fontId="17" fillId="5" borderId="6" xfId="5" applyFont="1" applyFill="1" applyBorder="1" applyAlignment="1">
      <alignment horizontal="center" vertical="center" wrapText="1"/>
    </xf>
    <xf numFmtId="0" fontId="17" fillId="5" borderId="6" xfId="5" applyFont="1" applyFill="1" applyBorder="1" applyAlignment="1">
      <alignment horizontal="center" vertical="center"/>
    </xf>
    <xf numFmtId="0" fontId="17" fillId="2" borderId="5" xfId="5" applyFont="1" applyFill="1" applyBorder="1" applyAlignment="1">
      <alignment horizontal="center" vertical="center"/>
    </xf>
    <xf numFmtId="0" fontId="17" fillId="6" borderId="6" xfId="5" applyFont="1" applyFill="1" applyBorder="1" applyAlignment="1">
      <alignment horizontal="center" vertical="center" wrapText="1"/>
    </xf>
    <xf numFmtId="0" fontId="19" fillId="0" borderId="0" xfId="5" applyFont="1" applyAlignment="1">
      <alignment vertical="center"/>
    </xf>
    <xf numFmtId="0" fontId="15" fillId="0" borderId="0" xfId="5" applyFont="1" applyAlignment="1">
      <alignment horizontal="right" vertical="center"/>
    </xf>
    <xf numFmtId="0" fontId="15" fillId="0" borderId="0" xfId="5" applyFont="1" applyAlignment="1">
      <alignment horizontal="left" vertical="center"/>
    </xf>
    <xf numFmtId="41" fontId="19" fillId="0" borderId="18" xfId="5" applyNumberFormat="1" applyFont="1" applyBorder="1" applyAlignment="1">
      <alignment vertical="center"/>
    </xf>
    <xf numFmtId="0" fontId="19" fillId="0" borderId="18" xfId="5" applyFont="1" applyBorder="1" applyAlignment="1">
      <alignment vertical="center"/>
    </xf>
    <xf numFmtId="0" fontId="17" fillId="0" borderId="18" xfId="5" applyFont="1" applyBorder="1" applyAlignment="1">
      <alignment vertical="center"/>
    </xf>
    <xf numFmtId="0" fontId="20" fillId="0" borderId="0" xfId="5" applyFont="1" applyAlignment="1">
      <alignment vertical="center"/>
    </xf>
    <xf numFmtId="0" fontId="11" fillId="0" borderId="0" xfId="3" applyFont="1">
      <alignment vertical="center"/>
    </xf>
    <xf numFmtId="41" fontId="11" fillId="0" borderId="0" xfId="1" applyFont="1">
      <alignment vertical="center"/>
    </xf>
    <xf numFmtId="41" fontId="11" fillId="0" borderId="0" xfId="3" applyNumberFormat="1" applyFont="1">
      <alignment vertical="center"/>
    </xf>
    <xf numFmtId="10" fontId="11" fillId="0" borderId="0" xfId="4" applyNumberFormat="1" applyFont="1">
      <alignment vertical="center"/>
    </xf>
    <xf numFmtId="178" fontId="11" fillId="0" borderId="0" xfId="3" applyNumberFormat="1" applyFont="1">
      <alignment vertical="center"/>
    </xf>
    <xf numFmtId="41" fontId="11" fillId="0" borderId="0" xfId="1" applyFont="1" applyAlignment="1">
      <alignment horizontal="right" vertical="top"/>
    </xf>
    <xf numFmtId="41" fontId="11" fillId="0" borderId="0" xfId="4" applyNumberFormat="1" applyFont="1">
      <alignment vertical="center"/>
    </xf>
    <xf numFmtId="41" fontId="21" fillId="4" borderId="6" xfId="1" applyFont="1" applyFill="1" applyBorder="1" applyAlignment="1">
      <alignment vertical="center" shrinkToFit="1"/>
    </xf>
    <xf numFmtId="41" fontId="22" fillId="4" borderId="6" xfId="1" applyFont="1" applyFill="1" applyBorder="1" applyAlignment="1">
      <alignment vertical="center" shrinkToFit="1"/>
    </xf>
    <xf numFmtId="0" fontId="11" fillId="0" borderId="6" xfId="3" applyFont="1" applyBorder="1" applyAlignment="1">
      <alignment vertical="center" shrinkToFit="1"/>
    </xf>
    <xf numFmtId="178" fontId="21" fillId="0" borderId="6" xfId="7" applyNumberFormat="1" applyFont="1" applyFill="1" applyBorder="1" applyAlignment="1">
      <alignment vertical="center" shrinkToFit="1"/>
    </xf>
    <xf numFmtId="41" fontId="22" fillId="0" borderId="6" xfId="1" applyFont="1" applyFill="1" applyBorder="1" applyAlignment="1">
      <alignment horizontal="center" vertical="center" shrinkToFit="1"/>
    </xf>
    <xf numFmtId="0" fontId="22" fillId="0" borderId="6" xfId="3" applyFont="1" applyBorder="1" applyAlignment="1">
      <alignment horizontal="center" vertical="center" shrinkToFit="1"/>
    </xf>
    <xf numFmtId="41" fontId="22" fillId="3" borderId="6" xfId="3" applyNumberFormat="1" applyFont="1" applyFill="1" applyBorder="1" applyAlignment="1">
      <alignment horizontal="center" vertical="center" shrinkToFit="1"/>
    </xf>
    <xf numFmtId="41" fontId="22" fillId="0" borderId="6" xfId="3" applyNumberFormat="1" applyFont="1" applyBorder="1" applyAlignment="1">
      <alignment horizontal="center" vertical="center" shrinkToFit="1"/>
    </xf>
    <xf numFmtId="0" fontId="11" fillId="0" borderId="6" xfId="3" applyFont="1" applyBorder="1" applyAlignment="1">
      <alignment horizontal="center" vertical="center"/>
    </xf>
    <xf numFmtId="41" fontId="21" fillId="0" borderId="6" xfId="1" applyFont="1" applyFill="1" applyBorder="1" applyAlignment="1">
      <alignment horizontal="center" vertical="center" shrinkToFit="1"/>
    </xf>
    <xf numFmtId="0" fontId="11" fillId="0" borderId="6" xfId="3" applyFont="1" applyBorder="1" applyAlignment="1">
      <alignment horizontal="center" vertical="center" wrapText="1"/>
    </xf>
    <xf numFmtId="9" fontId="11" fillId="0" borderId="6" xfId="2" applyFont="1" applyFill="1" applyBorder="1" applyAlignment="1">
      <alignment vertical="center" shrinkToFit="1"/>
    </xf>
    <xf numFmtId="0" fontId="11" fillId="11" borderId="0" xfId="3" applyFont="1" applyFill="1">
      <alignment vertical="center"/>
    </xf>
    <xf numFmtId="178" fontId="11" fillId="11" borderId="0" xfId="3" applyNumberFormat="1" applyFont="1" applyFill="1">
      <alignment vertical="center"/>
    </xf>
    <xf numFmtId="41" fontId="11" fillId="11" borderId="0" xfId="4" applyNumberFormat="1" applyFont="1" applyFill="1">
      <alignment vertical="center"/>
    </xf>
    <xf numFmtId="9" fontId="11" fillId="11" borderId="6" xfId="2" applyFont="1" applyFill="1" applyBorder="1" applyAlignment="1">
      <alignment vertical="center" shrinkToFit="1"/>
    </xf>
    <xf numFmtId="41" fontId="21" fillId="11" borderId="6" xfId="1" applyFont="1" applyFill="1" applyBorder="1" applyAlignment="1">
      <alignment horizontal="center" vertical="center" shrinkToFit="1"/>
    </xf>
    <xf numFmtId="41" fontId="22" fillId="11" borderId="6" xfId="1" applyFont="1" applyFill="1" applyBorder="1" applyAlignment="1">
      <alignment horizontal="center" vertical="center" shrinkToFit="1"/>
    </xf>
    <xf numFmtId="41" fontId="22" fillId="11" borderId="6" xfId="3" applyNumberFormat="1" applyFont="1" applyFill="1" applyBorder="1" applyAlignment="1">
      <alignment horizontal="center" vertical="center" shrinkToFit="1"/>
    </xf>
    <xf numFmtId="0" fontId="11" fillId="11" borderId="6" xfId="3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2" borderId="7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/>
    </xf>
    <xf numFmtId="41" fontId="9" fillId="0" borderId="0" xfId="1" applyFont="1">
      <alignment vertical="center"/>
    </xf>
    <xf numFmtId="0" fontId="23" fillId="0" borderId="0" xfId="3" applyFont="1" applyAlignment="1">
      <alignment horizontal="centerContinuous" vertical="center"/>
    </xf>
    <xf numFmtId="41" fontId="23" fillId="0" borderId="0" xfId="1" applyFont="1" applyAlignment="1">
      <alignment horizontal="centerContinuous" vertical="center"/>
    </xf>
    <xf numFmtId="0" fontId="11" fillId="0" borderId="0" xfId="3" applyFont="1" applyAlignment="1">
      <alignment horizontal="centerContinuous" vertical="center"/>
    </xf>
    <xf numFmtId="0" fontId="24" fillId="0" borderId="0" xfId="3" applyFont="1" applyAlignment="1">
      <alignment horizontal="centerContinuous" vertical="center"/>
    </xf>
    <xf numFmtId="41" fontId="22" fillId="11" borderId="6" xfId="3" quotePrefix="1" applyNumberFormat="1" applyFont="1" applyFill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/>
    </xf>
    <xf numFmtId="0" fontId="0" fillId="11" borderId="6" xfId="0" quotePrefix="1" applyFill="1" applyBorder="1" applyAlignment="1">
      <alignment vertical="center" wrapText="1"/>
    </xf>
    <xf numFmtId="0" fontId="3" fillId="11" borderId="6" xfId="0" applyFont="1" applyFill="1" applyBorder="1" applyAlignment="1">
      <alignment vertical="center" wrapText="1"/>
    </xf>
    <xf numFmtId="176" fontId="3" fillId="11" borderId="6" xfId="0" applyNumberFormat="1" applyFont="1" applyFill="1" applyBorder="1" applyAlignment="1">
      <alignment vertical="center" wrapText="1"/>
    </xf>
    <xf numFmtId="0" fontId="0" fillId="11" borderId="0" xfId="0" quotePrefix="1" applyFill="1">
      <alignment vertical="center"/>
    </xf>
    <xf numFmtId="0" fontId="0" fillId="11" borderId="0" xfId="0" applyFill="1">
      <alignment vertical="center"/>
    </xf>
    <xf numFmtId="0" fontId="8" fillId="0" borderId="0" xfId="3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7" fillId="5" borderId="6" xfId="5" applyFont="1" applyFill="1" applyBorder="1" applyAlignment="1">
      <alignment horizontal="center" vertical="center"/>
    </xf>
    <xf numFmtId="0" fontId="17" fillId="6" borderId="15" xfId="5" applyFont="1" applyFill="1" applyBorder="1" applyAlignment="1">
      <alignment horizontal="center" vertical="center"/>
    </xf>
    <xf numFmtId="0" fontId="17" fillId="6" borderId="9" xfId="5" applyFont="1" applyFill="1" applyBorder="1" applyAlignment="1">
      <alignment horizontal="center" vertical="center"/>
    </xf>
    <xf numFmtId="0" fontId="17" fillId="6" borderId="14" xfId="5" applyFont="1" applyFill="1" applyBorder="1" applyAlignment="1">
      <alignment horizontal="center" vertical="center"/>
    </xf>
    <xf numFmtId="0" fontId="17" fillId="6" borderId="11" xfId="5" applyFont="1" applyFill="1" applyBorder="1" applyAlignment="1">
      <alignment horizontal="center" vertical="center"/>
    </xf>
    <xf numFmtId="0" fontId="17" fillId="6" borderId="18" xfId="5" applyFont="1" applyFill="1" applyBorder="1" applyAlignment="1">
      <alignment horizontal="center" vertical="center"/>
    </xf>
    <xf numFmtId="0" fontId="17" fillId="6" borderId="10" xfId="5" applyFont="1" applyFill="1" applyBorder="1" applyAlignment="1">
      <alignment horizontal="center" vertical="center"/>
    </xf>
    <xf numFmtId="0" fontId="17" fillId="6" borderId="8" xfId="5" applyFont="1" applyFill="1" applyBorder="1" applyAlignment="1">
      <alignment horizontal="center" vertical="center"/>
    </xf>
    <xf numFmtId="0" fontId="17" fillId="6" borderId="17" xfId="5" applyFont="1" applyFill="1" applyBorder="1" applyAlignment="1">
      <alignment horizontal="center" vertical="center"/>
    </xf>
    <xf numFmtId="0" fontId="17" fillId="6" borderId="6" xfId="5" applyFont="1" applyFill="1" applyBorder="1" applyAlignment="1">
      <alignment horizontal="center" vertical="center"/>
    </xf>
    <xf numFmtId="0" fontId="15" fillId="0" borderId="5" xfId="5" applyFont="1" applyBorder="1" applyAlignment="1">
      <alignment horizontal="center" vertical="center" textRotation="255" wrapText="1"/>
    </xf>
    <xf numFmtId="0" fontId="15" fillId="0" borderId="1" xfId="5" applyFont="1" applyBorder="1" applyAlignment="1">
      <alignment horizontal="center" vertical="center" textRotation="255" wrapText="1"/>
    </xf>
    <xf numFmtId="0" fontId="15" fillId="0" borderId="7" xfId="5" applyFont="1" applyBorder="1" applyAlignment="1">
      <alignment horizontal="center" vertical="center" textRotation="255" wrapText="1"/>
    </xf>
    <xf numFmtId="0" fontId="15" fillId="0" borderId="8" xfId="5" applyFont="1" applyBorder="1" applyAlignment="1">
      <alignment horizontal="center" vertical="center"/>
    </xf>
    <xf numFmtId="0" fontId="15" fillId="0" borderId="16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/>
    </xf>
    <xf numFmtId="0" fontId="15" fillId="8" borderId="6" xfId="5" applyFont="1" applyFill="1" applyBorder="1" applyAlignment="1">
      <alignment horizontal="center" vertical="center"/>
    </xf>
    <xf numFmtId="0" fontId="15" fillId="7" borderId="15" xfId="5" applyFont="1" applyFill="1" applyBorder="1" applyAlignment="1">
      <alignment horizontal="center" vertical="center"/>
    </xf>
    <xf numFmtId="0" fontId="15" fillId="7" borderId="14" xfId="5" applyFont="1" applyFill="1" applyBorder="1" applyAlignment="1">
      <alignment horizontal="center" vertical="center"/>
    </xf>
    <xf numFmtId="0" fontId="15" fillId="7" borderId="13" xfId="5" applyFont="1" applyFill="1" applyBorder="1" applyAlignment="1">
      <alignment horizontal="center" vertical="center"/>
    </xf>
    <xf numFmtId="0" fontId="15" fillId="7" borderId="12" xfId="5" applyFont="1" applyFill="1" applyBorder="1" applyAlignment="1">
      <alignment horizontal="center" vertical="center"/>
    </xf>
    <xf numFmtId="0" fontId="15" fillId="7" borderId="11" xfId="5" applyFont="1" applyFill="1" applyBorder="1" applyAlignment="1">
      <alignment horizontal="center" vertical="center"/>
    </xf>
    <xf numFmtId="0" fontId="15" fillId="7" borderId="10" xfId="5" applyFont="1" applyFill="1" applyBorder="1" applyAlignment="1">
      <alignment horizontal="center" vertical="center"/>
    </xf>
    <xf numFmtId="0" fontId="15" fillId="0" borderId="17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41" fontId="11" fillId="4" borderId="8" xfId="1" applyFont="1" applyFill="1" applyBorder="1" applyAlignment="1">
      <alignment horizontal="center" vertical="center"/>
    </xf>
    <xf numFmtId="41" fontId="11" fillId="4" borderId="16" xfId="1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 wrapText="1"/>
    </xf>
    <xf numFmtId="0" fontId="9" fillId="2" borderId="17" xfId="3" applyFont="1" applyFill="1" applyBorder="1" applyAlignment="1">
      <alignment horizontal="center" vertical="center" wrapText="1"/>
    </xf>
    <xf numFmtId="0" fontId="9" fillId="2" borderId="16" xfId="3" applyFont="1" applyFill="1" applyBorder="1" applyAlignment="1">
      <alignment horizontal="center" vertical="center" wrapText="1"/>
    </xf>
    <xf numFmtId="41" fontId="9" fillId="2" borderId="5" xfId="1" applyFont="1" applyFill="1" applyBorder="1" applyAlignment="1">
      <alignment horizontal="center" vertical="center" wrapText="1"/>
    </xf>
    <xf numFmtId="41" fontId="9" fillId="2" borderId="7" xfId="1" applyFont="1" applyFill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</cellXfs>
  <cellStyles count="8">
    <cellStyle name="백분율" xfId="2" builtinId="5"/>
    <cellStyle name="백분율 2" xfId="4"/>
    <cellStyle name="쉼표 [0]" xfId="1" builtinId="6"/>
    <cellStyle name="쉼표 [0] 2 2" xfId="6"/>
    <cellStyle name="쉼표 [0] 3" xfId="7"/>
    <cellStyle name="표준" xfId="0" builtinId="0"/>
    <cellStyle name="표준_다우기술사옥 신축공사 원가계산서및건축공내역서 (080327)" xfId="5"/>
    <cellStyle name="표준_원가계산서(도급제출수정 단가사정02(1).2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8276;\LEEHOBUM\My%20Documents\&#49437;&#48393;&#51648;&#54616;&#52264;&#46020;\&#50900;&#49569;Ic&#44368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OA\0_on%20going%20project_2024\20241010-&#44284;&#52380;&#49884;&#48124;&#54924;&#44288;%20&#49345;&#49345;&#54616;&#46993;%20&#49892;&#45236;&#52404;&#50977;&#49884;&#49444;%20&#44396;&#52629;\9_out\20250519_&#44284;&#52380;&#46020;&#49884;&#44277;&#49324;%20&#51312;&#49457;&#51064;\&#44284;&#52380;&#49884;&#48124;&#54924;&#44288;%20&#49900;&#49324;&#50857;3&#52264;&#49688;&#51221;\04-1.%20&#44284;&#52380;%20&#49884;&#48124;&#54924;&#44288;%20&#49345;&#49345;&#54616;&#46993;%20&#49892;&#49884;&#49444;&#44228;&#50857;&#50669;%20-%20&#51204;&#52404;&#50896;&#44032;&#44228;&#49328;&#494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1.설계조건 "/>
      <sheetName val="설계기준설명"/>
      <sheetName val="총괄표"/>
      <sheetName val="2.단면가정 (BASE)"/>
      <sheetName val="2.단면가정  (2)"/>
      <sheetName val="2.단면가정  (3)"/>
      <sheetName val="2.단면가정  (4)"/>
      <sheetName val="2.단면가정  (5)"/>
      <sheetName val="2.단면가정  (6)"/>
      <sheetName val="3.하중및토압(탄성,가동)"/>
      <sheetName val="4.하중 5.안정검토(가동)(탄성)"/>
      <sheetName val="3.하중및토압 (고정)"/>
      <sheetName val="4.하중 5.안정검토(고정)"/>
      <sheetName val="6.벽체계산"/>
      <sheetName val="7.흉벽계산(구식)"/>
      <sheetName val="7.흉벽계산(ASCON)"/>
      <sheetName val="7.흉벽계산(CON)"/>
      <sheetName val="8.PILE (원지반)"/>
      <sheetName val="8.PILE  (돌출)"/>
      <sheetName val="두부보강(허용)"/>
      <sheetName val="9.FOOTING(2)"/>
      <sheetName val="9.FOOTING(3)"/>
      <sheetName val="9.FOOTING(4)"/>
      <sheetName val="9.FOOTING(5)"/>
      <sheetName val="9.FOOTING(6)"/>
      <sheetName val="10.날개벽 (A)"/>
      <sheetName val="10.날개벽(B)"/>
      <sheetName val="10.날개벽 (C)"/>
      <sheetName val="11.고정슈교좌면검토"/>
      <sheetName val="11.가동슈교좌면검토 "/>
      <sheetName val="11.탄성슈교좌면검토 "/>
      <sheetName val="12.접속슬라브CON) "/>
      <sheetName val="12.접속슬라브(ASCON)"/>
      <sheetName val="주철근조립도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(건축)"/>
      <sheetName val="원가(토목)"/>
      <sheetName val="원가(조경)"/>
      <sheetName val="원가(기계)"/>
      <sheetName val="직접공사비"/>
      <sheetName val="원가(PS항목)"/>
      <sheetName val="원가(건축+토목+조경+기계)"/>
      <sheetName val="원가(전기)"/>
      <sheetName val="원가(통신)"/>
      <sheetName val="원가(소방)"/>
      <sheetName val="원가(폐기물)"/>
      <sheetName val="직접공사비(전체)"/>
      <sheetName val="고용개선지원비"/>
      <sheetName val="직접비"/>
      <sheetName val="총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">
          <cell r="B6" t="str">
            <v>건축공사</v>
          </cell>
          <cell r="L6">
            <v>0</v>
          </cell>
        </row>
        <row r="7">
          <cell r="B7" t="str">
            <v>기계공사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N27"/>
  <sheetViews>
    <sheetView tabSelected="1" view="pageBreakPreview" zoomScale="70" zoomScaleNormal="70" zoomScaleSheetLayoutView="70" workbookViewId="0">
      <selection activeCell="B2" sqref="B2:K2"/>
    </sheetView>
  </sheetViews>
  <sheetFormatPr defaultRowHeight="23.25" customHeight="1"/>
  <cols>
    <col min="1" max="1" width="15.625" style="11" customWidth="1"/>
    <col min="2" max="5" width="30.625" style="11" customWidth="1"/>
    <col min="6" max="9" width="30.625" style="11" hidden="1" customWidth="1"/>
    <col min="10" max="10" width="30.625" style="11" customWidth="1"/>
    <col min="11" max="11" width="30.375" style="11" customWidth="1"/>
    <col min="12" max="12" width="15.625" style="11" customWidth="1"/>
    <col min="13" max="13" width="25.875" style="11" bestFit="1" customWidth="1"/>
    <col min="14" max="14" width="27.25" style="11" bestFit="1" customWidth="1"/>
    <col min="15" max="16" width="9" style="11"/>
    <col min="17" max="17" width="18.25" style="11" bestFit="1" customWidth="1"/>
    <col min="18" max="259" width="9" style="11"/>
    <col min="260" max="260" width="7" style="11" customWidth="1"/>
    <col min="261" max="262" width="13.75" style="11" customWidth="1"/>
    <col min="263" max="263" width="6.375" style="11" customWidth="1"/>
    <col min="264" max="264" width="9" style="11"/>
    <col min="265" max="265" width="17.875" style="11" customWidth="1"/>
    <col min="266" max="266" width="21.5" style="11" customWidth="1"/>
    <col min="267" max="267" width="20" style="11" customWidth="1"/>
    <col min="268" max="268" width="9" style="11"/>
    <col min="269" max="269" width="19.875" style="11" bestFit="1" customWidth="1"/>
    <col min="270" max="270" width="10.25" style="11" bestFit="1" customWidth="1"/>
    <col min="271" max="272" width="9" style="11"/>
    <col min="273" max="273" width="10.25" style="11" bestFit="1" customWidth="1"/>
    <col min="274" max="515" width="9" style="11"/>
    <col min="516" max="516" width="7" style="11" customWidth="1"/>
    <col min="517" max="518" width="13.75" style="11" customWidth="1"/>
    <col min="519" max="519" width="6.375" style="11" customWidth="1"/>
    <col min="520" max="520" width="9" style="11"/>
    <col min="521" max="521" width="17.875" style="11" customWidth="1"/>
    <col min="522" max="522" width="21.5" style="11" customWidth="1"/>
    <col min="523" max="523" width="20" style="11" customWidth="1"/>
    <col min="524" max="524" width="9" style="11"/>
    <col min="525" max="525" width="19.875" style="11" bestFit="1" customWidth="1"/>
    <col min="526" max="526" width="10.25" style="11" bestFit="1" customWidth="1"/>
    <col min="527" max="528" width="9" style="11"/>
    <col min="529" max="529" width="10.25" style="11" bestFit="1" customWidth="1"/>
    <col min="530" max="771" width="9" style="11"/>
    <col min="772" max="772" width="7" style="11" customWidth="1"/>
    <col min="773" max="774" width="13.75" style="11" customWidth="1"/>
    <col min="775" max="775" width="6.375" style="11" customWidth="1"/>
    <col min="776" max="776" width="9" style="11"/>
    <col min="777" max="777" width="17.875" style="11" customWidth="1"/>
    <col min="778" max="778" width="21.5" style="11" customWidth="1"/>
    <col min="779" max="779" width="20" style="11" customWidth="1"/>
    <col min="780" max="780" width="9" style="11"/>
    <col min="781" max="781" width="19.875" style="11" bestFit="1" customWidth="1"/>
    <col min="782" max="782" width="10.25" style="11" bestFit="1" customWidth="1"/>
    <col min="783" max="784" width="9" style="11"/>
    <col min="785" max="785" width="10.25" style="11" bestFit="1" customWidth="1"/>
    <col min="786" max="1027" width="9" style="11"/>
    <col min="1028" max="1028" width="7" style="11" customWidth="1"/>
    <col min="1029" max="1030" width="13.75" style="11" customWidth="1"/>
    <col min="1031" max="1031" width="6.375" style="11" customWidth="1"/>
    <col min="1032" max="1032" width="9" style="11"/>
    <col min="1033" max="1033" width="17.875" style="11" customWidth="1"/>
    <col min="1034" max="1034" width="21.5" style="11" customWidth="1"/>
    <col min="1035" max="1035" width="20" style="11" customWidth="1"/>
    <col min="1036" max="1036" width="9" style="11"/>
    <col min="1037" max="1037" width="19.875" style="11" bestFit="1" customWidth="1"/>
    <col min="1038" max="1038" width="10.25" style="11" bestFit="1" customWidth="1"/>
    <col min="1039" max="1040" width="9" style="11"/>
    <col min="1041" max="1041" width="10.25" style="11" bestFit="1" customWidth="1"/>
    <col min="1042" max="1283" width="9" style="11"/>
    <col min="1284" max="1284" width="7" style="11" customWidth="1"/>
    <col min="1285" max="1286" width="13.75" style="11" customWidth="1"/>
    <col min="1287" max="1287" width="6.375" style="11" customWidth="1"/>
    <col min="1288" max="1288" width="9" style="11"/>
    <col min="1289" max="1289" width="17.875" style="11" customWidth="1"/>
    <col min="1290" max="1290" width="21.5" style="11" customWidth="1"/>
    <col min="1291" max="1291" width="20" style="11" customWidth="1"/>
    <col min="1292" max="1292" width="9" style="11"/>
    <col min="1293" max="1293" width="19.875" style="11" bestFit="1" customWidth="1"/>
    <col min="1294" max="1294" width="10.25" style="11" bestFit="1" customWidth="1"/>
    <col min="1295" max="1296" width="9" style="11"/>
    <col min="1297" max="1297" width="10.25" style="11" bestFit="1" customWidth="1"/>
    <col min="1298" max="1539" width="9" style="11"/>
    <col min="1540" max="1540" width="7" style="11" customWidth="1"/>
    <col min="1541" max="1542" width="13.75" style="11" customWidth="1"/>
    <col min="1543" max="1543" width="6.375" style="11" customWidth="1"/>
    <col min="1544" max="1544" width="9" style="11"/>
    <col min="1545" max="1545" width="17.875" style="11" customWidth="1"/>
    <col min="1546" max="1546" width="21.5" style="11" customWidth="1"/>
    <col min="1547" max="1547" width="20" style="11" customWidth="1"/>
    <col min="1548" max="1548" width="9" style="11"/>
    <col min="1549" max="1549" width="19.875" style="11" bestFit="1" customWidth="1"/>
    <col min="1550" max="1550" width="10.25" style="11" bestFit="1" customWidth="1"/>
    <col min="1551" max="1552" width="9" style="11"/>
    <col min="1553" max="1553" width="10.25" style="11" bestFit="1" customWidth="1"/>
    <col min="1554" max="1795" width="9" style="11"/>
    <col min="1796" max="1796" width="7" style="11" customWidth="1"/>
    <col min="1797" max="1798" width="13.75" style="11" customWidth="1"/>
    <col min="1799" max="1799" width="6.375" style="11" customWidth="1"/>
    <col min="1800" max="1800" width="9" style="11"/>
    <col min="1801" max="1801" width="17.875" style="11" customWidth="1"/>
    <col min="1802" max="1802" width="21.5" style="11" customWidth="1"/>
    <col min="1803" max="1803" width="20" style="11" customWidth="1"/>
    <col min="1804" max="1804" width="9" style="11"/>
    <col min="1805" max="1805" width="19.875" style="11" bestFit="1" customWidth="1"/>
    <col min="1806" max="1806" width="10.25" style="11" bestFit="1" customWidth="1"/>
    <col min="1807" max="1808" width="9" style="11"/>
    <col min="1809" max="1809" width="10.25" style="11" bestFit="1" customWidth="1"/>
    <col min="1810" max="2051" width="9" style="11"/>
    <col min="2052" max="2052" width="7" style="11" customWidth="1"/>
    <col min="2053" max="2054" width="13.75" style="11" customWidth="1"/>
    <col min="2055" max="2055" width="6.375" style="11" customWidth="1"/>
    <col min="2056" max="2056" width="9" style="11"/>
    <col min="2057" max="2057" width="17.875" style="11" customWidth="1"/>
    <col min="2058" max="2058" width="21.5" style="11" customWidth="1"/>
    <col min="2059" max="2059" width="20" style="11" customWidth="1"/>
    <col min="2060" max="2060" width="9" style="11"/>
    <col min="2061" max="2061" width="19.875" style="11" bestFit="1" customWidth="1"/>
    <col min="2062" max="2062" width="10.25" style="11" bestFit="1" customWidth="1"/>
    <col min="2063" max="2064" width="9" style="11"/>
    <col min="2065" max="2065" width="10.25" style="11" bestFit="1" customWidth="1"/>
    <col min="2066" max="2307" width="9" style="11"/>
    <col min="2308" max="2308" width="7" style="11" customWidth="1"/>
    <col min="2309" max="2310" width="13.75" style="11" customWidth="1"/>
    <col min="2311" max="2311" width="6.375" style="11" customWidth="1"/>
    <col min="2312" max="2312" width="9" style="11"/>
    <col min="2313" max="2313" width="17.875" style="11" customWidth="1"/>
    <col min="2314" max="2314" width="21.5" style="11" customWidth="1"/>
    <col min="2315" max="2315" width="20" style="11" customWidth="1"/>
    <col min="2316" max="2316" width="9" style="11"/>
    <col min="2317" max="2317" width="19.875" style="11" bestFit="1" customWidth="1"/>
    <col min="2318" max="2318" width="10.25" style="11" bestFit="1" customWidth="1"/>
    <col min="2319" max="2320" width="9" style="11"/>
    <col min="2321" max="2321" width="10.25" style="11" bestFit="1" customWidth="1"/>
    <col min="2322" max="2563" width="9" style="11"/>
    <col min="2564" max="2564" width="7" style="11" customWidth="1"/>
    <col min="2565" max="2566" width="13.75" style="11" customWidth="1"/>
    <col min="2567" max="2567" width="6.375" style="11" customWidth="1"/>
    <col min="2568" max="2568" width="9" style="11"/>
    <col min="2569" max="2569" width="17.875" style="11" customWidth="1"/>
    <col min="2570" max="2570" width="21.5" style="11" customWidth="1"/>
    <col min="2571" max="2571" width="20" style="11" customWidth="1"/>
    <col min="2572" max="2572" width="9" style="11"/>
    <col min="2573" max="2573" width="19.875" style="11" bestFit="1" customWidth="1"/>
    <col min="2574" max="2574" width="10.25" style="11" bestFit="1" customWidth="1"/>
    <col min="2575" max="2576" width="9" style="11"/>
    <col min="2577" max="2577" width="10.25" style="11" bestFit="1" customWidth="1"/>
    <col min="2578" max="2819" width="9" style="11"/>
    <col min="2820" max="2820" width="7" style="11" customWidth="1"/>
    <col min="2821" max="2822" width="13.75" style="11" customWidth="1"/>
    <col min="2823" max="2823" width="6.375" style="11" customWidth="1"/>
    <col min="2824" max="2824" width="9" style="11"/>
    <col min="2825" max="2825" width="17.875" style="11" customWidth="1"/>
    <col min="2826" max="2826" width="21.5" style="11" customWidth="1"/>
    <col min="2827" max="2827" width="20" style="11" customWidth="1"/>
    <col min="2828" max="2828" width="9" style="11"/>
    <col min="2829" max="2829" width="19.875" style="11" bestFit="1" customWidth="1"/>
    <col min="2830" max="2830" width="10.25" style="11" bestFit="1" customWidth="1"/>
    <col min="2831" max="2832" width="9" style="11"/>
    <col min="2833" max="2833" width="10.25" style="11" bestFit="1" customWidth="1"/>
    <col min="2834" max="3075" width="9" style="11"/>
    <col min="3076" max="3076" width="7" style="11" customWidth="1"/>
    <col min="3077" max="3078" width="13.75" style="11" customWidth="1"/>
    <col min="3079" max="3079" width="6.375" style="11" customWidth="1"/>
    <col min="3080" max="3080" width="9" style="11"/>
    <col min="3081" max="3081" width="17.875" style="11" customWidth="1"/>
    <col min="3082" max="3082" width="21.5" style="11" customWidth="1"/>
    <col min="3083" max="3083" width="20" style="11" customWidth="1"/>
    <col min="3084" max="3084" width="9" style="11"/>
    <col min="3085" max="3085" width="19.875" style="11" bestFit="1" customWidth="1"/>
    <col min="3086" max="3086" width="10.25" style="11" bestFit="1" customWidth="1"/>
    <col min="3087" max="3088" width="9" style="11"/>
    <col min="3089" max="3089" width="10.25" style="11" bestFit="1" customWidth="1"/>
    <col min="3090" max="3331" width="9" style="11"/>
    <col min="3332" max="3332" width="7" style="11" customWidth="1"/>
    <col min="3333" max="3334" width="13.75" style="11" customWidth="1"/>
    <col min="3335" max="3335" width="6.375" style="11" customWidth="1"/>
    <col min="3336" max="3336" width="9" style="11"/>
    <col min="3337" max="3337" width="17.875" style="11" customWidth="1"/>
    <col min="3338" max="3338" width="21.5" style="11" customWidth="1"/>
    <col min="3339" max="3339" width="20" style="11" customWidth="1"/>
    <col min="3340" max="3340" width="9" style="11"/>
    <col min="3341" max="3341" width="19.875" style="11" bestFit="1" customWidth="1"/>
    <col min="3342" max="3342" width="10.25" style="11" bestFit="1" customWidth="1"/>
    <col min="3343" max="3344" width="9" style="11"/>
    <col min="3345" max="3345" width="10.25" style="11" bestFit="1" customWidth="1"/>
    <col min="3346" max="3587" width="9" style="11"/>
    <col min="3588" max="3588" width="7" style="11" customWidth="1"/>
    <col min="3589" max="3590" width="13.75" style="11" customWidth="1"/>
    <col min="3591" max="3591" width="6.375" style="11" customWidth="1"/>
    <col min="3592" max="3592" width="9" style="11"/>
    <col min="3593" max="3593" width="17.875" style="11" customWidth="1"/>
    <col min="3594" max="3594" width="21.5" style="11" customWidth="1"/>
    <col min="3595" max="3595" width="20" style="11" customWidth="1"/>
    <col min="3596" max="3596" width="9" style="11"/>
    <col min="3597" max="3597" width="19.875" style="11" bestFit="1" customWidth="1"/>
    <col min="3598" max="3598" width="10.25" style="11" bestFit="1" customWidth="1"/>
    <col min="3599" max="3600" width="9" style="11"/>
    <col min="3601" max="3601" width="10.25" style="11" bestFit="1" customWidth="1"/>
    <col min="3602" max="3843" width="9" style="11"/>
    <col min="3844" max="3844" width="7" style="11" customWidth="1"/>
    <col min="3845" max="3846" width="13.75" style="11" customWidth="1"/>
    <col min="3847" max="3847" width="6.375" style="11" customWidth="1"/>
    <col min="3848" max="3848" width="9" style="11"/>
    <col min="3849" max="3849" width="17.875" style="11" customWidth="1"/>
    <col min="3850" max="3850" width="21.5" style="11" customWidth="1"/>
    <col min="3851" max="3851" width="20" style="11" customWidth="1"/>
    <col min="3852" max="3852" width="9" style="11"/>
    <col min="3853" max="3853" width="19.875" style="11" bestFit="1" customWidth="1"/>
    <col min="3854" max="3854" width="10.25" style="11" bestFit="1" customWidth="1"/>
    <col min="3855" max="3856" width="9" style="11"/>
    <col min="3857" max="3857" width="10.25" style="11" bestFit="1" customWidth="1"/>
    <col min="3858" max="4099" width="9" style="11"/>
    <col min="4100" max="4100" width="7" style="11" customWidth="1"/>
    <col min="4101" max="4102" width="13.75" style="11" customWidth="1"/>
    <col min="4103" max="4103" width="6.375" style="11" customWidth="1"/>
    <col min="4104" max="4104" width="9" style="11"/>
    <col min="4105" max="4105" width="17.875" style="11" customWidth="1"/>
    <col min="4106" max="4106" width="21.5" style="11" customWidth="1"/>
    <col min="4107" max="4107" width="20" style="11" customWidth="1"/>
    <col min="4108" max="4108" width="9" style="11"/>
    <col min="4109" max="4109" width="19.875" style="11" bestFit="1" customWidth="1"/>
    <col min="4110" max="4110" width="10.25" style="11" bestFit="1" customWidth="1"/>
    <col min="4111" max="4112" width="9" style="11"/>
    <col min="4113" max="4113" width="10.25" style="11" bestFit="1" customWidth="1"/>
    <col min="4114" max="4355" width="9" style="11"/>
    <col min="4356" max="4356" width="7" style="11" customWidth="1"/>
    <col min="4357" max="4358" width="13.75" style="11" customWidth="1"/>
    <col min="4359" max="4359" width="6.375" style="11" customWidth="1"/>
    <col min="4360" max="4360" width="9" style="11"/>
    <col min="4361" max="4361" width="17.875" style="11" customWidth="1"/>
    <col min="4362" max="4362" width="21.5" style="11" customWidth="1"/>
    <col min="4363" max="4363" width="20" style="11" customWidth="1"/>
    <col min="4364" max="4364" width="9" style="11"/>
    <col min="4365" max="4365" width="19.875" style="11" bestFit="1" customWidth="1"/>
    <col min="4366" max="4366" width="10.25" style="11" bestFit="1" customWidth="1"/>
    <col min="4367" max="4368" width="9" style="11"/>
    <col min="4369" max="4369" width="10.25" style="11" bestFit="1" customWidth="1"/>
    <col min="4370" max="4611" width="9" style="11"/>
    <col min="4612" max="4612" width="7" style="11" customWidth="1"/>
    <col min="4613" max="4614" width="13.75" style="11" customWidth="1"/>
    <col min="4615" max="4615" width="6.375" style="11" customWidth="1"/>
    <col min="4616" max="4616" width="9" style="11"/>
    <col min="4617" max="4617" width="17.875" style="11" customWidth="1"/>
    <col min="4618" max="4618" width="21.5" style="11" customWidth="1"/>
    <col min="4619" max="4619" width="20" style="11" customWidth="1"/>
    <col min="4620" max="4620" width="9" style="11"/>
    <col min="4621" max="4621" width="19.875" style="11" bestFit="1" customWidth="1"/>
    <col min="4622" max="4622" width="10.25" style="11" bestFit="1" customWidth="1"/>
    <col min="4623" max="4624" width="9" style="11"/>
    <col min="4625" max="4625" width="10.25" style="11" bestFit="1" customWidth="1"/>
    <col min="4626" max="4867" width="9" style="11"/>
    <col min="4868" max="4868" width="7" style="11" customWidth="1"/>
    <col min="4869" max="4870" width="13.75" style="11" customWidth="1"/>
    <col min="4871" max="4871" width="6.375" style="11" customWidth="1"/>
    <col min="4872" max="4872" width="9" style="11"/>
    <col min="4873" max="4873" width="17.875" style="11" customWidth="1"/>
    <col min="4874" max="4874" width="21.5" style="11" customWidth="1"/>
    <col min="4875" max="4875" width="20" style="11" customWidth="1"/>
    <col min="4876" max="4876" width="9" style="11"/>
    <col min="4877" max="4877" width="19.875" style="11" bestFit="1" customWidth="1"/>
    <col min="4878" max="4878" width="10.25" style="11" bestFit="1" customWidth="1"/>
    <col min="4879" max="4880" width="9" style="11"/>
    <col min="4881" max="4881" width="10.25" style="11" bestFit="1" customWidth="1"/>
    <col min="4882" max="5123" width="9" style="11"/>
    <col min="5124" max="5124" width="7" style="11" customWidth="1"/>
    <col min="5125" max="5126" width="13.75" style="11" customWidth="1"/>
    <col min="5127" max="5127" width="6.375" style="11" customWidth="1"/>
    <col min="5128" max="5128" width="9" style="11"/>
    <col min="5129" max="5129" width="17.875" style="11" customWidth="1"/>
    <col min="5130" max="5130" width="21.5" style="11" customWidth="1"/>
    <col min="5131" max="5131" width="20" style="11" customWidth="1"/>
    <col min="5132" max="5132" width="9" style="11"/>
    <col min="5133" max="5133" width="19.875" style="11" bestFit="1" customWidth="1"/>
    <col min="5134" max="5134" width="10.25" style="11" bestFit="1" customWidth="1"/>
    <col min="5135" max="5136" width="9" style="11"/>
    <col min="5137" max="5137" width="10.25" style="11" bestFit="1" customWidth="1"/>
    <col min="5138" max="5379" width="9" style="11"/>
    <col min="5380" max="5380" width="7" style="11" customWidth="1"/>
    <col min="5381" max="5382" width="13.75" style="11" customWidth="1"/>
    <col min="5383" max="5383" width="6.375" style="11" customWidth="1"/>
    <col min="5384" max="5384" width="9" style="11"/>
    <col min="5385" max="5385" width="17.875" style="11" customWidth="1"/>
    <col min="5386" max="5386" width="21.5" style="11" customWidth="1"/>
    <col min="5387" max="5387" width="20" style="11" customWidth="1"/>
    <col min="5388" max="5388" width="9" style="11"/>
    <col min="5389" max="5389" width="19.875" style="11" bestFit="1" customWidth="1"/>
    <col min="5390" max="5390" width="10.25" style="11" bestFit="1" customWidth="1"/>
    <col min="5391" max="5392" width="9" style="11"/>
    <col min="5393" max="5393" width="10.25" style="11" bestFit="1" customWidth="1"/>
    <col min="5394" max="5635" width="9" style="11"/>
    <col min="5636" max="5636" width="7" style="11" customWidth="1"/>
    <col min="5637" max="5638" width="13.75" style="11" customWidth="1"/>
    <col min="5639" max="5639" width="6.375" style="11" customWidth="1"/>
    <col min="5640" max="5640" width="9" style="11"/>
    <col min="5641" max="5641" width="17.875" style="11" customWidth="1"/>
    <col min="5642" max="5642" width="21.5" style="11" customWidth="1"/>
    <col min="5643" max="5643" width="20" style="11" customWidth="1"/>
    <col min="5644" max="5644" width="9" style="11"/>
    <col min="5645" max="5645" width="19.875" style="11" bestFit="1" customWidth="1"/>
    <col min="5646" max="5646" width="10.25" style="11" bestFit="1" customWidth="1"/>
    <col min="5647" max="5648" width="9" style="11"/>
    <col min="5649" max="5649" width="10.25" style="11" bestFit="1" customWidth="1"/>
    <col min="5650" max="5891" width="9" style="11"/>
    <col min="5892" max="5892" width="7" style="11" customWidth="1"/>
    <col min="5893" max="5894" width="13.75" style="11" customWidth="1"/>
    <col min="5895" max="5895" width="6.375" style="11" customWidth="1"/>
    <col min="5896" max="5896" width="9" style="11"/>
    <col min="5897" max="5897" width="17.875" style="11" customWidth="1"/>
    <col min="5898" max="5898" width="21.5" style="11" customWidth="1"/>
    <col min="5899" max="5899" width="20" style="11" customWidth="1"/>
    <col min="5900" max="5900" width="9" style="11"/>
    <col min="5901" max="5901" width="19.875" style="11" bestFit="1" customWidth="1"/>
    <col min="5902" max="5902" width="10.25" style="11" bestFit="1" customWidth="1"/>
    <col min="5903" max="5904" width="9" style="11"/>
    <col min="5905" max="5905" width="10.25" style="11" bestFit="1" customWidth="1"/>
    <col min="5906" max="6147" width="9" style="11"/>
    <col min="6148" max="6148" width="7" style="11" customWidth="1"/>
    <col min="6149" max="6150" width="13.75" style="11" customWidth="1"/>
    <col min="6151" max="6151" width="6.375" style="11" customWidth="1"/>
    <col min="6152" max="6152" width="9" style="11"/>
    <col min="6153" max="6153" width="17.875" style="11" customWidth="1"/>
    <col min="6154" max="6154" width="21.5" style="11" customWidth="1"/>
    <col min="6155" max="6155" width="20" style="11" customWidth="1"/>
    <col min="6156" max="6156" width="9" style="11"/>
    <col min="6157" max="6157" width="19.875" style="11" bestFit="1" customWidth="1"/>
    <col min="6158" max="6158" width="10.25" style="11" bestFit="1" customWidth="1"/>
    <col min="6159" max="6160" width="9" style="11"/>
    <col min="6161" max="6161" width="10.25" style="11" bestFit="1" customWidth="1"/>
    <col min="6162" max="6403" width="9" style="11"/>
    <col min="6404" max="6404" width="7" style="11" customWidth="1"/>
    <col min="6405" max="6406" width="13.75" style="11" customWidth="1"/>
    <col min="6407" max="6407" width="6.375" style="11" customWidth="1"/>
    <col min="6408" max="6408" width="9" style="11"/>
    <col min="6409" max="6409" width="17.875" style="11" customWidth="1"/>
    <col min="6410" max="6410" width="21.5" style="11" customWidth="1"/>
    <col min="6411" max="6411" width="20" style="11" customWidth="1"/>
    <col min="6412" max="6412" width="9" style="11"/>
    <col min="6413" max="6413" width="19.875" style="11" bestFit="1" customWidth="1"/>
    <col min="6414" max="6414" width="10.25" style="11" bestFit="1" customWidth="1"/>
    <col min="6415" max="6416" width="9" style="11"/>
    <col min="6417" max="6417" width="10.25" style="11" bestFit="1" customWidth="1"/>
    <col min="6418" max="6659" width="9" style="11"/>
    <col min="6660" max="6660" width="7" style="11" customWidth="1"/>
    <col min="6661" max="6662" width="13.75" style="11" customWidth="1"/>
    <col min="6663" max="6663" width="6.375" style="11" customWidth="1"/>
    <col min="6664" max="6664" width="9" style="11"/>
    <col min="6665" max="6665" width="17.875" style="11" customWidth="1"/>
    <col min="6666" max="6666" width="21.5" style="11" customWidth="1"/>
    <col min="6667" max="6667" width="20" style="11" customWidth="1"/>
    <col min="6668" max="6668" width="9" style="11"/>
    <col min="6669" max="6669" width="19.875" style="11" bestFit="1" customWidth="1"/>
    <col min="6670" max="6670" width="10.25" style="11" bestFit="1" customWidth="1"/>
    <col min="6671" max="6672" width="9" style="11"/>
    <col min="6673" max="6673" width="10.25" style="11" bestFit="1" customWidth="1"/>
    <col min="6674" max="6915" width="9" style="11"/>
    <col min="6916" max="6916" width="7" style="11" customWidth="1"/>
    <col min="6917" max="6918" width="13.75" style="11" customWidth="1"/>
    <col min="6919" max="6919" width="6.375" style="11" customWidth="1"/>
    <col min="6920" max="6920" width="9" style="11"/>
    <col min="6921" max="6921" width="17.875" style="11" customWidth="1"/>
    <col min="6922" max="6922" width="21.5" style="11" customWidth="1"/>
    <col min="6923" max="6923" width="20" style="11" customWidth="1"/>
    <col min="6924" max="6924" width="9" style="11"/>
    <col min="6925" max="6925" width="19.875" style="11" bestFit="1" customWidth="1"/>
    <col min="6926" max="6926" width="10.25" style="11" bestFit="1" customWidth="1"/>
    <col min="6927" max="6928" width="9" style="11"/>
    <col min="6929" max="6929" width="10.25" style="11" bestFit="1" customWidth="1"/>
    <col min="6930" max="7171" width="9" style="11"/>
    <col min="7172" max="7172" width="7" style="11" customWidth="1"/>
    <col min="7173" max="7174" width="13.75" style="11" customWidth="1"/>
    <col min="7175" max="7175" width="6.375" style="11" customWidth="1"/>
    <col min="7176" max="7176" width="9" style="11"/>
    <col min="7177" max="7177" width="17.875" style="11" customWidth="1"/>
    <col min="7178" max="7178" width="21.5" style="11" customWidth="1"/>
    <col min="7179" max="7179" width="20" style="11" customWidth="1"/>
    <col min="7180" max="7180" width="9" style="11"/>
    <col min="7181" max="7181" width="19.875" style="11" bestFit="1" customWidth="1"/>
    <col min="7182" max="7182" width="10.25" style="11" bestFit="1" customWidth="1"/>
    <col min="7183" max="7184" width="9" style="11"/>
    <col min="7185" max="7185" width="10.25" style="11" bestFit="1" customWidth="1"/>
    <col min="7186" max="7427" width="9" style="11"/>
    <col min="7428" max="7428" width="7" style="11" customWidth="1"/>
    <col min="7429" max="7430" width="13.75" style="11" customWidth="1"/>
    <col min="7431" max="7431" width="6.375" style="11" customWidth="1"/>
    <col min="7432" max="7432" width="9" style="11"/>
    <col min="7433" max="7433" width="17.875" style="11" customWidth="1"/>
    <col min="7434" max="7434" width="21.5" style="11" customWidth="1"/>
    <col min="7435" max="7435" width="20" style="11" customWidth="1"/>
    <col min="7436" max="7436" width="9" style="11"/>
    <col min="7437" max="7437" width="19.875" style="11" bestFit="1" customWidth="1"/>
    <col min="7438" max="7438" width="10.25" style="11" bestFit="1" customWidth="1"/>
    <col min="7439" max="7440" width="9" style="11"/>
    <col min="7441" max="7441" width="10.25" style="11" bestFit="1" customWidth="1"/>
    <col min="7442" max="7683" width="9" style="11"/>
    <col min="7684" max="7684" width="7" style="11" customWidth="1"/>
    <col min="7685" max="7686" width="13.75" style="11" customWidth="1"/>
    <col min="7687" max="7687" width="6.375" style="11" customWidth="1"/>
    <col min="7688" max="7688" width="9" style="11"/>
    <col min="7689" max="7689" width="17.875" style="11" customWidth="1"/>
    <col min="7690" max="7690" width="21.5" style="11" customWidth="1"/>
    <col min="7691" max="7691" width="20" style="11" customWidth="1"/>
    <col min="7692" max="7692" width="9" style="11"/>
    <col min="7693" max="7693" width="19.875" style="11" bestFit="1" customWidth="1"/>
    <col min="7694" max="7694" width="10.25" style="11" bestFit="1" customWidth="1"/>
    <col min="7695" max="7696" width="9" style="11"/>
    <col min="7697" max="7697" width="10.25" style="11" bestFit="1" customWidth="1"/>
    <col min="7698" max="7939" width="9" style="11"/>
    <col min="7940" max="7940" width="7" style="11" customWidth="1"/>
    <col min="7941" max="7942" width="13.75" style="11" customWidth="1"/>
    <col min="7943" max="7943" width="6.375" style="11" customWidth="1"/>
    <col min="7944" max="7944" width="9" style="11"/>
    <col min="7945" max="7945" width="17.875" style="11" customWidth="1"/>
    <col min="7946" max="7946" width="21.5" style="11" customWidth="1"/>
    <col min="7947" max="7947" width="20" style="11" customWidth="1"/>
    <col min="7948" max="7948" width="9" style="11"/>
    <col min="7949" max="7949" width="19.875" style="11" bestFit="1" customWidth="1"/>
    <col min="7950" max="7950" width="10.25" style="11" bestFit="1" customWidth="1"/>
    <col min="7951" max="7952" width="9" style="11"/>
    <col min="7953" max="7953" width="10.25" style="11" bestFit="1" customWidth="1"/>
    <col min="7954" max="8195" width="9" style="11"/>
    <col min="8196" max="8196" width="7" style="11" customWidth="1"/>
    <col min="8197" max="8198" width="13.75" style="11" customWidth="1"/>
    <col min="8199" max="8199" width="6.375" style="11" customWidth="1"/>
    <col min="8200" max="8200" width="9" style="11"/>
    <col min="8201" max="8201" width="17.875" style="11" customWidth="1"/>
    <col min="8202" max="8202" width="21.5" style="11" customWidth="1"/>
    <col min="8203" max="8203" width="20" style="11" customWidth="1"/>
    <col min="8204" max="8204" width="9" style="11"/>
    <col min="8205" max="8205" width="19.875" style="11" bestFit="1" customWidth="1"/>
    <col min="8206" max="8206" width="10.25" style="11" bestFit="1" customWidth="1"/>
    <col min="8207" max="8208" width="9" style="11"/>
    <col min="8209" max="8209" width="10.25" style="11" bestFit="1" customWidth="1"/>
    <col min="8210" max="8451" width="9" style="11"/>
    <col min="8452" max="8452" width="7" style="11" customWidth="1"/>
    <col min="8453" max="8454" width="13.75" style="11" customWidth="1"/>
    <col min="8455" max="8455" width="6.375" style="11" customWidth="1"/>
    <col min="8456" max="8456" width="9" style="11"/>
    <col min="8457" max="8457" width="17.875" style="11" customWidth="1"/>
    <col min="8458" max="8458" width="21.5" style="11" customWidth="1"/>
    <col min="8459" max="8459" width="20" style="11" customWidth="1"/>
    <col min="8460" max="8460" width="9" style="11"/>
    <col min="8461" max="8461" width="19.875" style="11" bestFit="1" customWidth="1"/>
    <col min="8462" max="8462" width="10.25" style="11" bestFit="1" customWidth="1"/>
    <col min="8463" max="8464" width="9" style="11"/>
    <col min="8465" max="8465" width="10.25" style="11" bestFit="1" customWidth="1"/>
    <col min="8466" max="8707" width="9" style="11"/>
    <col min="8708" max="8708" width="7" style="11" customWidth="1"/>
    <col min="8709" max="8710" width="13.75" style="11" customWidth="1"/>
    <col min="8711" max="8711" width="6.375" style="11" customWidth="1"/>
    <col min="8712" max="8712" width="9" style="11"/>
    <col min="8713" max="8713" width="17.875" style="11" customWidth="1"/>
    <col min="8714" max="8714" width="21.5" style="11" customWidth="1"/>
    <col min="8715" max="8715" width="20" style="11" customWidth="1"/>
    <col min="8716" max="8716" width="9" style="11"/>
    <col min="8717" max="8717" width="19.875" style="11" bestFit="1" customWidth="1"/>
    <col min="8718" max="8718" width="10.25" style="11" bestFit="1" customWidth="1"/>
    <col min="8719" max="8720" width="9" style="11"/>
    <col min="8721" max="8721" width="10.25" style="11" bestFit="1" customWidth="1"/>
    <col min="8722" max="8963" width="9" style="11"/>
    <col min="8964" max="8964" width="7" style="11" customWidth="1"/>
    <col min="8965" max="8966" width="13.75" style="11" customWidth="1"/>
    <col min="8967" max="8967" width="6.375" style="11" customWidth="1"/>
    <col min="8968" max="8968" width="9" style="11"/>
    <col min="8969" max="8969" width="17.875" style="11" customWidth="1"/>
    <col min="8970" max="8970" width="21.5" style="11" customWidth="1"/>
    <col min="8971" max="8971" width="20" style="11" customWidth="1"/>
    <col min="8972" max="8972" width="9" style="11"/>
    <col min="8973" max="8973" width="19.875" style="11" bestFit="1" customWidth="1"/>
    <col min="8974" max="8974" width="10.25" style="11" bestFit="1" customWidth="1"/>
    <col min="8975" max="8976" width="9" style="11"/>
    <col min="8977" max="8977" width="10.25" style="11" bestFit="1" customWidth="1"/>
    <col min="8978" max="9219" width="9" style="11"/>
    <col min="9220" max="9220" width="7" style="11" customWidth="1"/>
    <col min="9221" max="9222" width="13.75" style="11" customWidth="1"/>
    <col min="9223" max="9223" width="6.375" style="11" customWidth="1"/>
    <col min="9224" max="9224" width="9" style="11"/>
    <col min="9225" max="9225" width="17.875" style="11" customWidth="1"/>
    <col min="9226" max="9226" width="21.5" style="11" customWidth="1"/>
    <col min="9227" max="9227" width="20" style="11" customWidth="1"/>
    <col min="9228" max="9228" width="9" style="11"/>
    <col min="9229" max="9229" width="19.875" style="11" bestFit="1" customWidth="1"/>
    <col min="9230" max="9230" width="10.25" style="11" bestFit="1" customWidth="1"/>
    <col min="9231" max="9232" width="9" style="11"/>
    <col min="9233" max="9233" width="10.25" style="11" bestFit="1" customWidth="1"/>
    <col min="9234" max="9475" width="9" style="11"/>
    <col min="9476" max="9476" width="7" style="11" customWidth="1"/>
    <col min="9477" max="9478" width="13.75" style="11" customWidth="1"/>
    <col min="9479" max="9479" width="6.375" style="11" customWidth="1"/>
    <col min="9480" max="9480" width="9" style="11"/>
    <col min="9481" max="9481" width="17.875" style="11" customWidth="1"/>
    <col min="9482" max="9482" width="21.5" style="11" customWidth="1"/>
    <col min="9483" max="9483" width="20" style="11" customWidth="1"/>
    <col min="9484" max="9484" width="9" style="11"/>
    <col min="9485" max="9485" width="19.875" style="11" bestFit="1" customWidth="1"/>
    <col min="9486" max="9486" width="10.25" style="11" bestFit="1" customWidth="1"/>
    <col min="9487" max="9488" width="9" style="11"/>
    <col min="9489" max="9489" width="10.25" style="11" bestFit="1" customWidth="1"/>
    <col min="9490" max="9731" width="9" style="11"/>
    <col min="9732" max="9732" width="7" style="11" customWidth="1"/>
    <col min="9733" max="9734" width="13.75" style="11" customWidth="1"/>
    <col min="9735" max="9735" width="6.375" style="11" customWidth="1"/>
    <col min="9736" max="9736" width="9" style="11"/>
    <col min="9737" max="9737" width="17.875" style="11" customWidth="1"/>
    <col min="9738" max="9738" width="21.5" style="11" customWidth="1"/>
    <col min="9739" max="9739" width="20" style="11" customWidth="1"/>
    <col min="9740" max="9740" width="9" style="11"/>
    <col min="9741" max="9741" width="19.875" style="11" bestFit="1" customWidth="1"/>
    <col min="9742" max="9742" width="10.25" style="11" bestFit="1" customWidth="1"/>
    <col min="9743" max="9744" width="9" style="11"/>
    <col min="9745" max="9745" width="10.25" style="11" bestFit="1" customWidth="1"/>
    <col min="9746" max="9987" width="9" style="11"/>
    <col min="9988" max="9988" width="7" style="11" customWidth="1"/>
    <col min="9989" max="9990" width="13.75" style="11" customWidth="1"/>
    <col min="9991" max="9991" width="6.375" style="11" customWidth="1"/>
    <col min="9992" max="9992" width="9" style="11"/>
    <col min="9993" max="9993" width="17.875" style="11" customWidth="1"/>
    <col min="9994" max="9994" width="21.5" style="11" customWidth="1"/>
    <col min="9995" max="9995" width="20" style="11" customWidth="1"/>
    <col min="9996" max="9996" width="9" style="11"/>
    <col min="9997" max="9997" width="19.875" style="11" bestFit="1" customWidth="1"/>
    <col min="9998" max="9998" width="10.25" style="11" bestFit="1" customWidth="1"/>
    <col min="9999" max="10000" width="9" style="11"/>
    <col min="10001" max="10001" width="10.25" style="11" bestFit="1" customWidth="1"/>
    <col min="10002" max="10243" width="9" style="11"/>
    <col min="10244" max="10244" width="7" style="11" customWidth="1"/>
    <col min="10245" max="10246" width="13.75" style="11" customWidth="1"/>
    <col min="10247" max="10247" width="6.375" style="11" customWidth="1"/>
    <col min="10248" max="10248" width="9" style="11"/>
    <col min="10249" max="10249" width="17.875" style="11" customWidth="1"/>
    <col min="10250" max="10250" width="21.5" style="11" customWidth="1"/>
    <col min="10251" max="10251" width="20" style="11" customWidth="1"/>
    <col min="10252" max="10252" width="9" style="11"/>
    <col min="10253" max="10253" width="19.875" style="11" bestFit="1" customWidth="1"/>
    <col min="10254" max="10254" width="10.25" style="11" bestFit="1" customWidth="1"/>
    <col min="10255" max="10256" width="9" style="11"/>
    <col min="10257" max="10257" width="10.25" style="11" bestFit="1" customWidth="1"/>
    <col min="10258" max="10499" width="9" style="11"/>
    <col min="10500" max="10500" width="7" style="11" customWidth="1"/>
    <col min="10501" max="10502" width="13.75" style="11" customWidth="1"/>
    <col min="10503" max="10503" width="6.375" style="11" customWidth="1"/>
    <col min="10504" max="10504" width="9" style="11"/>
    <col min="10505" max="10505" width="17.875" style="11" customWidth="1"/>
    <col min="10506" max="10506" width="21.5" style="11" customWidth="1"/>
    <col min="10507" max="10507" width="20" style="11" customWidth="1"/>
    <col min="10508" max="10508" width="9" style="11"/>
    <col min="10509" max="10509" width="19.875" style="11" bestFit="1" customWidth="1"/>
    <col min="10510" max="10510" width="10.25" style="11" bestFit="1" customWidth="1"/>
    <col min="10511" max="10512" width="9" style="11"/>
    <col min="10513" max="10513" width="10.25" style="11" bestFit="1" customWidth="1"/>
    <col min="10514" max="10755" width="9" style="11"/>
    <col min="10756" max="10756" width="7" style="11" customWidth="1"/>
    <col min="10757" max="10758" width="13.75" style="11" customWidth="1"/>
    <col min="10759" max="10759" width="6.375" style="11" customWidth="1"/>
    <col min="10760" max="10760" width="9" style="11"/>
    <col min="10761" max="10761" width="17.875" style="11" customWidth="1"/>
    <col min="10762" max="10762" width="21.5" style="11" customWidth="1"/>
    <col min="10763" max="10763" width="20" style="11" customWidth="1"/>
    <col min="10764" max="10764" width="9" style="11"/>
    <col min="10765" max="10765" width="19.875" style="11" bestFit="1" customWidth="1"/>
    <col min="10766" max="10766" width="10.25" style="11" bestFit="1" customWidth="1"/>
    <col min="10767" max="10768" width="9" style="11"/>
    <col min="10769" max="10769" width="10.25" style="11" bestFit="1" customWidth="1"/>
    <col min="10770" max="11011" width="9" style="11"/>
    <col min="11012" max="11012" width="7" style="11" customWidth="1"/>
    <col min="11013" max="11014" width="13.75" style="11" customWidth="1"/>
    <col min="11015" max="11015" width="6.375" style="11" customWidth="1"/>
    <col min="11016" max="11016" width="9" style="11"/>
    <col min="11017" max="11017" width="17.875" style="11" customWidth="1"/>
    <col min="11018" max="11018" width="21.5" style="11" customWidth="1"/>
    <col min="11019" max="11019" width="20" style="11" customWidth="1"/>
    <col min="11020" max="11020" width="9" style="11"/>
    <col min="11021" max="11021" width="19.875" style="11" bestFit="1" customWidth="1"/>
    <col min="11022" max="11022" width="10.25" style="11" bestFit="1" customWidth="1"/>
    <col min="11023" max="11024" width="9" style="11"/>
    <col min="11025" max="11025" width="10.25" style="11" bestFit="1" customWidth="1"/>
    <col min="11026" max="11267" width="9" style="11"/>
    <col min="11268" max="11268" width="7" style="11" customWidth="1"/>
    <col min="11269" max="11270" width="13.75" style="11" customWidth="1"/>
    <col min="11271" max="11271" width="6.375" style="11" customWidth="1"/>
    <col min="11272" max="11272" width="9" style="11"/>
    <col min="11273" max="11273" width="17.875" style="11" customWidth="1"/>
    <col min="11274" max="11274" width="21.5" style="11" customWidth="1"/>
    <col min="11275" max="11275" width="20" style="11" customWidth="1"/>
    <col min="11276" max="11276" width="9" style="11"/>
    <col min="11277" max="11277" width="19.875" style="11" bestFit="1" customWidth="1"/>
    <col min="11278" max="11278" width="10.25" style="11" bestFit="1" customWidth="1"/>
    <col min="11279" max="11280" width="9" style="11"/>
    <col min="11281" max="11281" width="10.25" style="11" bestFit="1" customWidth="1"/>
    <col min="11282" max="11523" width="9" style="11"/>
    <col min="11524" max="11524" width="7" style="11" customWidth="1"/>
    <col min="11525" max="11526" width="13.75" style="11" customWidth="1"/>
    <col min="11527" max="11527" width="6.375" style="11" customWidth="1"/>
    <col min="11528" max="11528" width="9" style="11"/>
    <col min="11529" max="11529" width="17.875" style="11" customWidth="1"/>
    <col min="11530" max="11530" width="21.5" style="11" customWidth="1"/>
    <col min="11531" max="11531" width="20" style="11" customWidth="1"/>
    <col min="11532" max="11532" width="9" style="11"/>
    <col min="11533" max="11533" width="19.875" style="11" bestFit="1" customWidth="1"/>
    <col min="11534" max="11534" width="10.25" style="11" bestFit="1" customWidth="1"/>
    <col min="11535" max="11536" width="9" style="11"/>
    <col min="11537" max="11537" width="10.25" style="11" bestFit="1" customWidth="1"/>
    <col min="11538" max="11779" width="9" style="11"/>
    <col min="11780" max="11780" width="7" style="11" customWidth="1"/>
    <col min="11781" max="11782" width="13.75" style="11" customWidth="1"/>
    <col min="11783" max="11783" width="6.375" style="11" customWidth="1"/>
    <col min="11784" max="11784" width="9" style="11"/>
    <col min="11785" max="11785" width="17.875" style="11" customWidth="1"/>
    <col min="11786" max="11786" width="21.5" style="11" customWidth="1"/>
    <col min="11787" max="11787" width="20" style="11" customWidth="1"/>
    <col min="11788" max="11788" width="9" style="11"/>
    <col min="11789" max="11789" width="19.875" style="11" bestFit="1" customWidth="1"/>
    <col min="11790" max="11790" width="10.25" style="11" bestFit="1" customWidth="1"/>
    <col min="11791" max="11792" width="9" style="11"/>
    <col min="11793" max="11793" width="10.25" style="11" bestFit="1" customWidth="1"/>
    <col min="11794" max="12035" width="9" style="11"/>
    <col min="12036" max="12036" width="7" style="11" customWidth="1"/>
    <col min="12037" max="12038" width="13.75" style="11" customWidth="1"/>
    <col min="12039" max="12039" width="6.375" style="11" customWidth="1"/>
    <col min="12040" max="12040" width="9" style="11"/>
    <col min="12041" max="12041" width="17.875" style="11" customWidth="1"/>
    <col min="12042" max="12042" width="21.5" style="11" customWidth="1"/>
    <col min="12043" max="12043" width="20" style="11" customWidth="1"/>
    <col min="12044" max="12044" width="9" style="11"/>
    <col min="12045" max="12045" width="19.875" style="11" bestFit="1" customWidth="1"/>
    <col min="12046" max="12046" width="10.25" style="11" bestFit="1" customWidth="1"/>
    <col min="12047" max="12048" width="9" style="11"/>
    <col min="12049" max="12049" width="10.25" style="11" bestFit="1" customWidth="1"/>
    <col min="12050" max="12291" width="9" style="11"/>
    <col min="12292" max="12292" width="7" style="11" customWidth="1"/>
    <col min="12293" max="12294" width="13.75" style="11" customWidth="1"/>
    <col min="12295" max="12295" width="6.375" style="11" customWidth="1"/>
    <col min="12296" max="12296" width="9" style="11"/>
    <col min="12297" max="12297" width="17.875" style="11" customWidth="1"/>
    <col min="12298" max="12298" width="21.5" style="11" customWidth="1"/>
    <col min="12299" max="12299" width="20" style="11" customWidth="1"/>
    <col min="12300" max="12300" width="9" style="11"/>
    <col min="12301" max="12301" width="19.875" style="11" bestFit="1" customWidth="1"/>
    <col min="12302" max="12302" width="10.25" style="11" bestFit="1" customWidth="1"/>
    <col min="12303" max="12304" width="9" style="11"/>
    <col min="12305" max="12305" width="10.25" style="11" bestFit="1" customWidth="1"/>
    <col min="12306" max="12547" width="9" style="11"/>
    <col min="12548" max="12548" width="7" style="11" customWidth="1"/>
    <col min="12549" max="12550" width="13.75" style="11" customWidth="1"/>
    <col min="12551" max="12551" width="6.375" style="11" customWidth="1"/>
    <col min="12552" max="12552" width="9" style="11"/>
    <col min="12553" max="12553" width="17.875" style="11" customWidth="1"/>
    <col min="12554" max="12554" width="21.5" style="11" customWidth="1"/>
    <col min="12555" max="12555" width="20" style="11" customWidth="1"/>
    <col min="12556" max="12556" width="9" style="11"/>
    <col min="12557" max="12557" width="19.875" style="11" bestFit="1" customWidth="1"/>
    <col min="12558" max="12558" width="10.25" style="11" bestFit="1" customWidth="1"/>
    <col min="12559" max="12560" width="9" style="11"/>
    <col min="12561" max="12561" width="10.25" style="11" bestFit="1" customWidth="1"/>
    <col min="12562" max="12803" width="9" style="11"/>
    <col min="12804" max="12804" width="7" style="11" customWidth="1"/>
    <col min="12805" max="12806" width="13.75" style="11" customWidth="1"/>
    <col min="12807" max="12807" width="6.375" style="11" customWidth="1"/>
    <col min="12808" max="12808" width="9" style="11"/>
    <col min="12809" max="12809" width="17.875" style="11" customWidth="1"/>
    <col min="12810" max="12810" width="21.5" style="11" customWidth="1"/>
    <col min="12811" max="12811" width="20" style="11" customWidth="1"/>
    <col min="12812" max="12812" width="9" style="11"/>
    <col min="12813" max="12813" width="19.875" style="11" bestFit="1" customWidth="1"/>
    <col min="12814" max="12814" width="10.25" style="11" bestFit="1" customWidth="1"/>
    <col min="12815" max="12816" width="9" style="11"/>
    <col min="12817" max="12817" width="10.25" style="11" bestFit="1" customWidth="1"/>
    <col min="12818" max="13059" width="9" style="11"/>
    <col min="13060" max="13060" width="7" style="11" customWidth="1"/>
    <col min="13061" max="13062" width="13.75" style="11" customWidth="1"/>
    <col min="13063" max="13063" width="6.375" style="11" customWidth="1"/>
    <col min="13064" max="13064" width="9" style="11"/>
    <col min="13065" max="13065" width="17.875" style="11" customWidth="1"/>
    <col min="13066" max="13066" width="21.5" style="11" customWidth="1"/>
    <col min="13067" max="13067" width="20" style="11" customWidth="1"/>
    <col min="13068" max="13068" width="9" style="11"/>
    <col min="13069" max="13069" width="19.875" style="11" bestFit="1" customWidth="1"/>
    <col min="13070" max="13070" width="10.25" style="11" bestFit="1" customWidth="1"/>
    <col min="13071" max="13072" width="9" style="11"/>
    <col min="13073" max="13073" width="10.25" style="11" bestFit="1" customWidth="1"/>
    <col min="13074" max="13315" width="9" style="11"/>
    <col min="13316" max="13316" width="7" style="11" customWidth="1"/>
    <col min="13317" max="13318" width="13.75" style="11" customWidth="1"/>
    <col min="13319" max="13319" width="6.375" style="11" customWidth="1"/>
    <col min="13320" max="13320" width="9" style="11"/>
    <col min="13321" max="13321" width="17.875" style="11" customWidth="1"/>
    <col min="13322" max="13322" width="21.5" style="11" customWidth="1"/>
    <col min="13323" max="13323" width="20" style="11" customWidth="1"/>
    <col min="13324" max="13324" width="9" style="11"/>
    <col min="13325" max="13325" width="19.875" style="11" bestFit="1" customWidth="1"/>
    <col min="13326" max="13326" width="10.25" style="11" bestFit="1" customWidth="1"/>
    <col min="13327" max="13328" width="9" style="11"/>
    <col min="13329" max="13329" width="10.25" style="11" bestFit="1" customWidth="1"/>
    <col min="13330" max="13571" width="9" style="11"/>
    <col min="13572" max="13572" width="7" style="11" customWidth="1"/>
    <col min="13573" max="13574" width="13.75" style="11" customWidth="1"/>
    <col min="13575" max="13575" width="6.375" style="11" customWidth="1"/>
    <col min="13576" max="13576" width="9" style="11"/>
    <col min="13577" max="13577" width="17.875" style="11" customWidth="1"/>
    <col min="13578" max="13578" width="21.5" style="11" customWidth="1"/>
    <col min="13579" max="13579" width="20" style="11" customWidth="1"/>
    <col min="13580" max="13580" width="9" style="11"/>
    <col min="13581" max="13581" width="19.875" style="11" bestFit="1" customWidth="1"/>
    <col min="13582" max="13582" width="10.25" style="11" bestFit="1" customWidth="1"/>
    <col min="13583" max="13584" width="9" style="11"/>
    <col min="13585" max="13585" width="10.25" style="11" bestFit="1" customWidth="1"/>
    <col min="13586" max="13827" width="9" style="11"/>
    <col min="13828" max="13828" width="7" style="11" customWidth="1"/>
    <col min="13829" max="13830" width="13.75" style="11" customWidth="1"/>
    <col min="13831" max="13831" width="6.375" style="11" customWidth="1"/>
    <col min="13832" max="13832" width="9" style="11"/>
    <col min="13833" max="13833" width="17.875" style="11" customWidth="1"/>
    <col min="13834" max="13834" width="21.5" style="11" customWidth="1"/>
    <col min="13835" max="13835" width="20" style="11" customWidth="1"/>
    <col min="13836" max="13836" width="9" style="11"/>
    <col min="13837" max="13837" width="19.875" style="11" bestFit="1" customWidth="1"/>
    <col min="13838" max="13838" width="10.25" style="11" bestFit="1" customWidth="1"/>
    <col min="13839" max="13840" width="9" style="11"/>
    <col min="13841" max="13841" width="10.25" style="11" bestFit="1" customWidth="1"/>
    <col min="13842" max="14083" width="9" style="11"/>
    <col min="14084" max="14084" width="7" style="11" customWidth="1"/>
    <col min="14085" max="14086" width="13.75" style="11" customWidth="1"/>
    <col min="14087" max="14087" width="6.375" style="11" customWidth="1"/>
    <col min="14088" max="14088" width="9" style="11"/>
    <col min="14089" max="14089" width="17.875" style="11" customWidth="1"/>
    <col min="14090" max="14090" width="21.5" style="11" customWidth="1"/>
    <col min="14091" max="14091" width="20" style="11" customWidth="1"/>
    <col min="14092" max="14092" width="9" style="11"/>
    <col min="14093" max="14093" width="19.875" style="11" bestFit="1" customWidth="1"/>
    <col min="14094" max="14094" width="10.25" style="11" bestFit="1" customWidth="1"/>
    <col min="14095" max="14096" width="9" style="11"/>
    <col min="14097" max="14097" width="10.25" style="11" bestFit="1" customWidth="1"/>
    <col min="14098" max="14339" width="9" style="11"/>
    <col min="14340" max="14340" width="7" style="11" customWidth="1"/>
    <col min="14341" max="14342" width="13.75" style="11" customWidth="1"/>
    <col min="14343" max="14343" width="6.375" style="11" customWidth="1"/>
    <col min="14344" max="14344" width="9" style="11"/>
    <col min="14345" max="14345" width="17.875" style="11" customWidth="1"/>
    <col min="14346" max="14346" width="21.5" style="11" customWidth="1"/>
    <col min="14347" max="14347" width="20" style="11" customWidth="1"/>
    <col min="14348" max="14348" width="9" style="11"/>
    <col min="14349" max="14349" width="19.875" style="11" bestFit="1" customWidth="1"/>
    <col min="14350" max="14350" width="10.25" style="11" bestFit="1" customWidth="1"/>
    <col min="14351" max="14352" width="9" style="11"/>
    <col min="14353" max="14353" width="10.25" style="11" bestFit="1" customWidth="1"/>
    <col min="14354" max="14595" width="9" style="11"/>
    <col min="14596" max="14596" width="7" style="11" customWidth="1"/>
    <col min="14597" max="14598" width="13.75" style="11" customWidth="1"/>
    <col min="14599" max="14599" width="6.375" style="11" customWidth="1"/>
    <col min="14600" max="14600" width="9" style="11"/>
    <col min="14601" max="14601" width="17.875" style="11" customWidth="1"/>
    <col min="14602" max="14602" width="21.5" style="11" customWidth="1"/>
    <col min="14603" max="14603" width="20" style="11" customWidth="1"/>
    <col min="14604" max="14604" width="9" style="11"/>
    <col min="14605" max="14605" width="19.875" style="11" bestFit="1" customWidth="1"/>
    <col min="14606" max="14606" width="10.25" style="11" bestFit="1" customWidth="1"/>
    <col min="14607" max="14608" width="9" style="11"/>
    <col min="14609" max="14609" width="10.25" style="11" bestFit="1" customWidth="1"/>
    <col min="14610" max="14851" width="9" style="11"/>
    <col min="14852" max="14852" width="7" style="11" customWidth="1"/>
    <col min="14853" max="14854" width="13.75" style="11" customWidth="1"/>
    <col min="14855" max="14855" width="6.375" style="11" customWidth="1"/>
    <col min="14856" max="14856" width="9" style="11"/>
    <col min="14857" max="14857" width="17.875" style="11" customWidth="1"/>
    <col min="14858" max="14858" width="21.5" style="11" customWidth="1"/>
    <col min="14859" max="14859" width="20" style="11" customWidth="1"/>
    <col min="14860" max="14860" width="9" style="11"/>
    <col min="14861" max="14861" width="19.875" style="11" bestFit="1" customWidth="1"/>
    <col min="14862" max="14862" width="10.25" style="11" bestFit="1" customWidth="1"/>
    <col min="14863" max="14864" width="9" style="11"/>
    <col min="14865" max="14865" width="10.25" style="11" bestFit="1" customWidth="1"/>
    <col min="14866" max="15107" width="9" style="11"/>
    <col min="15108" max="15108" width="7" style="11" customWidth="1"/>
    <col min="15109" max="15110" width="13.75" style="11" customWidth="1"/>
    <col min="15111" max="15111" width="6.375" style="11" customWidth="1"/>
    <col min="15112" max="15112" width="9" style="11"/>
    <col min="15113" max="15113" width="17.875" style="11" customWidth="1"/>
    <col min="15114" max="15114" width="21.5" style="11" customWidth="1"/>
    <col min="15115" max="15115" width="20" style="11" customWidth="1"/>
    <col min="15116" max="15116" width="9" style="11"/>
    <col min="15117" max="15117" width="19.875" style="11" bestFit="1" customWidth="1"/>
    <col min="15118" max="15118" width="10.25" style="11" bestFit="1" customWidth="1"/>
    <col min="15119" max="15120" width="9" style="11"/>
    <col min="15121" max="15121" width="10.25" style="11" bestFit="1" customWidth="1"/>
    <col min="15122" max="15363" width="9" style="11"/>
    <col min="15364" max="15364" width="7" style="11" customWidth="1"/>
    <col min="15365" max="15366" width="13.75" style="11" customWidth="1"/>
    <col min="15367" max="15367" width="6.375" style="11" customWidth="1"/>
    <col min="15368" max="15368" width="9" style="11"/>
    <col min="15369" max="15369" width="17.875" style="11" customWidth="1"/>
    <col min="15370" max="15370" width="21.5" style="11" customWidth="1"/>
    <col min="15371" max="15371" width="20" style="11" customWidth="1"/>
    <col min="15372" max="15372" width="9" style="11"/>
    <col min="15373" max="15373" width="19.875" style="11" bestFit="1" customWidth="1"/>
    <col min="15374" max="15374" width="10.25" style="11" bestFit="1" customWidth="1"/>
    <col min="15375" max="15376" width="9" style="11"/>
    <col min="15377" max="15377" width="10.25" style="11" bestFit="1" customWidth="1"/>
    <col min="15378" max="15619" width="9" style="11"/>
    <col min="15620" max="15620" width="7" style="11" customWidth="1"/>
    <col min="15621" max="15622" width="13.75" style="11" customWidth="1"/>
    <col min="15623" max="15623" width="6.375" style="11" customWidth="1"/>
    <col min="15624" max="15624" width="9" style="11"/>
    <col min="15625" max="15625" width="17.875" style="11" customWidth="1"/>
    <col min="15626" max="15626" width="21.5" style="11" customWidth="1"/>
    <col min="15627" max="15627" width="20" style="11" customWidth="1"/>
    <col min="15628" max="15628" width="9" style="11"/>
    <col min="15629" max="15629" width="19.875" style="11" bestFit="1" customWidth="1"/>
    <col min="15630" max="15630" width="10.25" style="11" bestFit="1" customWidth="1"/>
    <col min="15631" max="15632" width="9" style="11"/>
    <col min="15633" max="15633" width="10.25" style="11" bestFit="1" customWidth="1"/>
    <col min="15634" max="15875" width="9" style="11"/>
    <col min="15876" max="15876" width="7" style="11" customWidth="1"/>
    <col min="15877" max="15878" width="13.75" style="11" customWidth="1"/>
    <col min="15879" max="15879" width="6.375" style="11" customWidth="1"/>
    <col min="15880" max="15880" width="9" style="11"/>
    <col min="15881" max="15881" width="17.875" style="11" customWidth="1"/>
    <col min="15882" max="15882" width="21.5" style="11" customWidth="1"/>
    <col min="15883" max="15883" width="20" style="11" customWidth="1"/>
    <col min="15884" max="15884" width="9" style="11"/>
    <col min="15885" max="15885" width="19.875" style="11" bestFit="1" customWidth="1"/>
    <col min="15886" max="15886" width="10.25" style="11" bestFit="1" customWidth="1"/>
    <col min="15887" max="15888" width="9" style="11"/>
    <col min="15889" max="15889" width="10.25" style="11" bestFit="1" customWidth="1"/>
    <col min="15890" max="16131" width="9" style="11"/>
    <col min="16132" max="16132" width="7" style="11" customWidth="1"/>
    <col min="16133" max="16134" width="13.75" style="11" customWidth="1"/>
    <col min="16135" max="16135" width="6.375" style="11" customWidth="1"/>
    <col min="16136" max="16136" width="9" style="11"/>
    <col min="16137" max="16137" width="17.875" style="11" customWidth="1"/>
    <col min="16138" max="16138" width="21.5" style="11" customWidth="1"/>
    <col min="16139" max="16139" width="20" style="11" customWidth="1"/>
    <col min="16140" max="16140" width="9" style="11"/>
    <col min="16141" max="16141" width="19.875" style="11" bestFit="1" customWidth="1"/>
    <col min="16142" max="16142" width="10.25" style="11" bestFit="1" customWidth="1"/>
    <col min="16143" max="16144" width="9" style="11"/>
    <col min="16145" max="16145" width="10.25" style="11" bestFit="1" customWidth="1"/>
    <col min="16146" max="16384" width="9" style="11"/>
  </cols>
  <sheetData>
    <row r="1" spans="2:14" ht="30" customHeight="1">
      <c r="B1" s="38"/>
      <c r="C1" s="39"/>
      <c r="D1" s="39"/>
      <c r="E1" s="39"/>
      <c r="F1" s="39"/>
      <c r="G1" s="39"/>
      <c r="H1" s="39"/>
      <c r="I1" s="39"/>
      <c r="J1" s="38"/>
      <c r="K1" s="38"/>
    </row>
    <row r="2" spans="2:14" ht="60" customHeight="1">
      <c r="B2" s="132" t="s">
        <v>393</v>
      </c>
      <c r="C2" s="132"/>
      <c r="D2" s="132"/>
      <c r="E2" s="132"/>
      <c r="F2" s="132"/>
      <c r="G2" s="132"/>
      <c r="H2" s="132"/>
      <c r="I2" s="132"/>
      <c r="J2" s="132"/>
      <c r="K2" s="132"/>
    </row>
    <row r="3" spans="2:14" ht="20.100000000000001" customHeight="1"/>
    <row r="4" spans="2:14" ht="30" customHeight="1">
      <c r="B4" s="12" t="str">
        <f>'원가(공종별)'!A3</f>
        <v>공사명 : 과천 시민회관 상상하랑 조성공사</v>
      </c>
      <c r="C4" s="12"/>
      <c r="D4" s="12"/>
      <c r="E4" s="12"/>
      <c r="F4" s="12"/>
      <c r="G4" s="12"/>
      <c r="H4" s="12"/>
      <c r="I4" s="12"/>
      <c r="J4" s="12"/>
      <c r="K4" s="13" t="s">
        <v>394</v>
      </c>
    </row>
    <row r="5" spans="2:14" s="14" customFormat="1" ht="50.1" customHeight="1">
      <c r="B5" s="15" t="s">
        <v>395</v>
      </c>
      <c r="C5" s="16" t="s">
        <v>396</v>
      </c>
      <c r="D5" s="16" t="s">
        <v>397</v>
      </c>
      <c r="E5" s="16" t="s">
        <v>398</v>
      </c>
      <c r="F5" s="16" t="s">
        <v>399</v>
      </c>
      <c r="G5" s="16" t="s">
        <v>400</v>
      </c>
      <c r="H5" s="16" t="s">
        <v>401</v>
      </c>
      <c r="I5" s="16" t="s">
        <v>402</v>
      </c>
      <c r="J5" s="17" t="s">
        <v>403</v>
      </c>
      <c r="K5" s="16" t="s">
        <v>404</v>
      </c>
    </row>
    <row r="6" spans="2:14" ht="50.1" customHeight="1">
      <c r="B6" s="18" t="s">
        <v>405</v>
      </c>
      <c r="C6" s="19">
        <f>'원가(공종별)'!D32</f>
        <v>0</v>
      </c>
      <c r="D6" s="19">
        <f>TRUNC('원가(공종별)'!D33,-3)</f>
        <v>0</v>
      </c>
      <c r="E6" s="19">
        <f>TRUNC('원가(공종별)'!D34,-3)</f>
        <v>77171000</v>
      </c>
      <c r="F6" s="19">
        <f>'원가(공종별)'!D36</f>
        <v>0</v>
      </c>
      <c r="G6" s="19">
        <f>'원가(공종별)'!D38</f>
        <v>0</v>
      </c>
      <c r="H6" s="19">
        <v>0</v>
      </c>
      <c r="I6" s="19"/>
      <c r="J6" s="20">
        <f>SUM(C6:I6)</f>
        <v>77171000</v>
      </c>
      <c r="K6" s="21"/>
      <c r="L6" s="22"/>
      <c r="M6" s="37"/>
      <c r="N6" s="37"/>
    </row>
    <row r="7" spans="2:14" ht="50.1" customHeight="1">
      <c r="B7" s="23" t="s">
        <v>406</v>
      </c>
      <c r="C7" s="19">
        <f>'원가(공종별)'!E32</f>
        <v>0</v>
      </c>
      <c r="D7" s="19">
        <f>TRUNC('원가(공종별)'!E33,-3)</f>
        <v>0</v>
      </c>
      <c r="E7" s="19">
        <f>TRUNC('원가(공종별)'!E34,-3)</f>
        <v>45657000</v>
      </c>
      <c r="F7" s="19">
        <f>'원가(공종별)'!E41</f>
        <v>0</v>
      </c>
      <c r="G7" s="19">
        <v>0</v>
      </c>
      <c r="H7" s="19">
        <v>0</v>
      </c>
      <c r="I7" s="19"/>
      <c r="J7" s="20">
        <f>SUM(C7:I7)</f>
        <v>45657000</v>
      </c>
      <c r="K7" s="21"/>
      <c r="L7" s="22"/>
      <c r="M7" s="37"/>
      <c r="N7" s="37"/>
    </row>
    <row r="8" spans="2:14" ht="50.1" customHeight="1">
      <c r="B8" s="15" t="s">
        <v>407</v>
      </c>
      <c r="C8" s="24">
        <f t="shared" ref="C8:I8" si="0">SUM(C6:C7)</f>
        <v>0</v>
      </c>
      <c r="D8" s="24">
        <f t="shared" si="0"/>
        <v>0</v>
      </c>
      <c r="E8" s="24">
        <f t="shared" si="0"/>
        <v>122828000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5">
        <f>SUM(C8:I8)</f>
        <v>122828000</v>
      </c>
      <c r="K8" s="26"/>
      <c r="L8" s="22"/>
      <c r="M8" s="37"/>
      <c r="N8" s="37"/>
    </row>
    <row r="9" spans="2:14" ht="50.1" customHeight="1">
      <c r="B9" s="23"/>
      <c r="C9" s="19"/>
      <c r="D9" s="19"/>
      <c r="E9" s="19"/>
      <c r="F9" s="19"/>
      <c r="G9" s="19"/>
      <c r="H9" s="19"/>
      <c r="I9" s="19"/>
      <c r="J9" s="20"/>
      <c r="K9" s="21"/>
      <c r="L9" s="22"/>
      <c r="M9" s="37"/>
      <c r="N9" s="37"/>
    </row>
    <row r="10" spans="2:14" ht="50.1" customHeight="1">
      <c r="B10" s="23"/>
      <c r="C10" s="19"/>
      <c r="D10" s="19"/>
      <c r="E10" s="19"/>
      <c r="F10" s="19"/>
      <c r="G10" s="19"/>
      <c r="H10" s="19"/>
      <c r="I10" s="19"/>
      <c r="J10" s="20"/>
      <c r="K10" s="21"/>
      <c r="L10" s="22"/>
      <c r="M10" s="37"/>
      <c r="N10" s="37"/>
    </row>
    <row r="11" spans="2:14" ht="50.1" customHeight="1">
      <c r="B11" s="23"/>
      <c r="C11" s="19"/>
      <c r="D11" s="19"/>
      <c r="E11" s="19"/>
      <c r="F11" s="19"/>
      <c r="G11" s="19"/>
      <c r="H11" s="19"/>
      <c r="I11" s="19"/>
      <c r="J11" s="20"/>
      <c r="K11" s="21"/>
      <c r="L11" s="22"/>
      <c r="M11" s="37"/>
      <c r="N11" s="37"/>
    </row>
    <row r="12" spans="2:14" ht="50.1" customHeight="1">
      <c r="B12" s="16"/>
      <c r="C12" s="24"/>
      <c r="D12" s="24"/>
      <c r="E12" s="24"/>
      <c r="F12" s="24"/>
      <c r="G12" s="24"/>
      <c r="H12" s="24"/>
      <c r="I12" s="24"/>
      <c r="J12" s="25"/>
      <c r="K12" s="27"/>
      <c r="L12" s="22"/>
      <c r="M12" s="37"/>
      <c r="N12" s="37"/>
    </row>
    <row r="13" spans="2:14" s="28" customFormat="1" ht="50.1" customHeight="1">
      <c r="B13" s="29" t="s">
        <v>408</v>
      </c>
      <c r="C13" s="30">
        <f>C8+C12</f>
        <v>0</v>
      </c>
      <c r="D13" s="30">
        <f>D8+D12</f>
        <v>0</v>
      </c>
      <c r="E13" s="30">
        <f>E8+E12</f>
        <v>122828000</v>
      </c>
      <c r="F13" s="30" t="e">
        <f>F8+F12+#REF!</f>
        <v>#REF!</v>
      </c>
      <c r="G13" s="30" t="e">
        <f>G8+G12+#REF!</f>
        <v>#REF!</v>
      </c>
      <c r="H13" s="30" t="e">
        <f>H8+H12+#REF!</f>
        <v>#REF!</v>
      </c>
      <c r="I13" s="30" t="e">
        <f>I8+I12+#REF!</f>
        <v>#REF!</v>
      </c>
      <c r="J13" s="31">
        <f>J8+J12</f>
        <v>122828000</v>
      </c>
      <c r="K13" s="30"/>
      <c r="L13" s="22"/>
      <c r="M13" s="37"/>
      <c r="N13" s="37"/>
    </row>
    <row r="14" spans="2:14" s="28" customFormat="1" ht="30" customHeight="1"/>
    <row r="15" spans="2:14" ht="30" customHeight="1">
      <c r="D15" s="28" t="s">
        <v>409</v>
      </c>
      <c r="J15" s="32"/>
      <c r="K15" s="33"/>
      <c r="L15" s="34"/>
    </row>
    <row r="16" spans="2:14" ht="30" customHeight="1">
      <c r="B16" s="35" t="s">
        <v>410</v>
      </c>
      <c r="G16" s="32"/>
      <c r="H16" s="32"/>
      <c r="K16" s="28"/>
    </row>
    <row r="17" spans="2:11" ht="30" customHeight="1">
      <c r="B17" s="35" t="s">
        <v>411</v>
      </c>
      <c r="G17" s="36"/>
      <c r="H17" s="28"/>
      <c r="K17" s="28"/>
    </row>
    <row r="18" spans="2:11" ht="30" customHeight="1">
      <c r="B18" s="35" t="s">
        <v>412</v>
      </c>
    </row>
    <row r="19" spans="2:11" ht="30" customHeight="1">
      <c r="B19" s="35"/>
    </row>
    <row r="20" spans="2:11" ht="50.1" customHeight="1">
      <c r="B20" s="35"/>
    </row>
    <row r="21" spans="2:11" ht="50.1" customHeight="1">
      <c r="B21" s="35"/>
    </row>
    <row r="22" spans="2:11" ht="50.1" customHeight="1">
      <c r="B22" s="35"/>
    </row>
    <row r="23" spans="2:11" ht="50.1" customHeight="1">
      <c r="B23" s="35"/>
    </row>
    <row r="24" spans="2:11" ht="50.1" customHeight="1">
      <c r="B24" s="35"/>
    </row>
    <row r="25" spans="2:11" ht="50.1" customHeight="1">
      <c r="B25" s="35"/>
    </row>
    <row r="26" spans="2:11" ht="50.1" customHeight="1"/>
    <row r="27" spans="2:11" ht="50.1" customHeight="1"/>
  </sheetData>
  <mergeCells count="1">
    <mergeCell ref="B2:K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43"/>
  <sheetViews>
    <sheetView view="pageBreakPreview" zoomScale="89" zoomScaleNormal="85" zoomScaleSheetLayoutView="89" workbookViewId="0">
      <pane xSplit="3" ySplit="5" topLeftCell="D6" activePane="bottomRight" state="frozen"/>
      <selection activeCell="C20" sqref="C20"/>
      <selection pane="topRight" activeCell="C20" sqref="C20"/>
      <selection pane="bottomLeft" activeCell="C20" sqref="C20"/>
      <selection pane="bottomRight" activeCell="D23" sqref="D23"/>
    </sheetView>
  </sheetViews>
  <sheetFormatPr defaultRowHeight="16.5" customHeight="1"/>
  <cols>
    <col min="1" max="2" width="5.75" style="40" customWidth="1"/>
    <col min="3" max="3" width="24.25" style="40" customWidth="1"/>
    <col min="4" max="6" width="20.625" style="40" customWidth="1"/>
    <col min="7" max="8" width="20.625" style="41" customWidth="1"/>
    <col min="9" max="9" width="9" style="41" hidden="1" customWidth="1"/>
    <col min="10" max="19" width="8.875" style="40" customWidth="1"/>
    <col min="20" max="249" width="9" style="40"/>
    <col min="250" max="251" width="8.75" style="40" customWidth="1"/>
    <col min="252" max="252" width="29" style="40" customWidth="1"/>
    <col min="253" max="253" width="17.75" style="40" customWidth="1"/>
    <col min="254" max="254" width="15.875" style="40" customWidth="1"/>
    <col min="255" max="260" width="17.75" style="40" customWidth="1"/>
    <col min="261" max="261" width="19.5" style="40" customWidth="1"/>
    <col min="262" max="262" width="24" style="40" customWidth="1"/>
    <col min="263" max="263" width="18.375" style="40" bestFit="1" customWidth="1"/>
    <col min="264" max="264" width="17.375" style="40" customWidth="1"/>
    <col min="265" max="265" width="13.25" style="40" customWidth="1"/>
    <col min="266" max="505" width="9" style="40"/>
    <col min="506" max="507" width="8.75" style="40" customWidth="1"/>
    <col min="508" max="508" width="29" style="40" customWidth="1"/>
    <col min="509" max="509" width="17.75" style="40" customWidth="1"/>
    <col min="510" max="510" width="15.875" style="40" customWidth="1"/>
    <col min="511" max="516" width="17.75" style="40" customWidth="1"/>
    <col min="517" max="517" width="19.5" style="40" customWidth="1"/>
    <col min="518" max="518" width="24" style="40" customWidth="1"/>
    <col min="519" max="519" width="18.375" style="40" bestFit="1" customWidth="1"/>
    <col min="520" max="520" width="17.375" style="40" customWidth="1"/>
    <col min="521" max="521" width="13.25" style="40" customWidth="1"/>
    <col min="522" max="761" width="9" style="40"/>
    <col min="762" max="763" width="8.75" style="40" customWidth="1"/>
    <col min="764" max="764" width="29" style="40" customWidth="1"/>
    <col min="765" max="765" width="17.75" style="40" customWidth="1"/>
    <col min="766" max="766" width="15.875" style="40" customWidth="1"/>
    <col min="767" max="772" width="17.75" style="40" customWidth="1"/>
    <col min="773" max="773" width="19.5" style="40" customWidth="1"/>
    <col min="774" max="774" width="24" style="40" customWidth="1"/>
    <col min="775" max="775" width="18.375" style="40" bestFit="1" customWidth="1"/>
    <col min="776" max="776" width="17.375" style="40" customWidth="1"/>
    <col min="777" max="777" width="13.25" style="40" customWidth="1"/>
    <col min="778" max="1017" width="9" style="40"/>
    <col min="1018" max="1019" width="8.75" style="40" customWidth="1"/>
    <col min="1020" max="1020" width="29" style="40" customWidth="1"/>
    <col min="1021" max="1021" width="17.75" style="40" customWidth="1"/>
    <col min="1022" max="1022" width="15.875" style="40" customWidth="1"/>
    <col min="1023" max="1028" width="17.75" style="40" customWidth="1"/>
    <col min="1029" max="1029" width="19.5" style="40" customWidth="1"/>
    <col min="1030" max="1030" width="24" style="40" customWidth="1"/>
    <col min="1031" max="1031" width="18.375" style="40" bestFit="1" customWidth="1"/>
    <col min="1032" max="1032" width="17.375" style="40" customWidth="1"/>
    <col min="1033" max="1033" width="13.25" style="40" customWidth="1"/>
    <col min="1034" max="1273" width="9" style="40"/>
    <col min="1274" max="1275" width="8.75" style="40" customWidth="1"/>
    <col min="1276" max="1276" width="29" style="40" customWidth="1"/>
    <col min="1277" max="1277" width="17.75" style="40" customWidth="1"/>
    <col min="1278" max="1278" width="15.875" style="40" customWidth="1"/>
    <col min="1279" max="1284" width="17.75" style="40" customWidth="1"/>
    <col min="1285" max="1285" width="19.5" style="40" customWidth="1"/>
    <col min="1286" max="1286" width="24" style="40" customWidth="1"/>
    <col min="1287" max="1287" width="18.375" style="40" bestFit="1" customWidth="1"/>
    <col min="1288" max="1288" width="17.375" style="40" customWidth="1"/>
    <col min="1289" max="1289" width="13.25" style="40" customWidth="1"/>
    <col min="1290" max="1529" width="9" style="40"/>
    <col min="1530" max="1531" width="8.75" style="40" customWidth="1"/>
    <col min="1532" max="1532" width="29" style="40" customWidth="1"/>
    <col min="1533" max="1533" width="17.75" style="40" customWidth="1"/>
    <col min="1534" max="1534" width="15.875" style="40" customWidth="1"/>
    <col min="1535" max="1540" width="17.75" style="40" customWidth="1"/>
    <col min="1541" max="1541" width="19.5" style="40" customWidth="1"/>
    <col min="1542" max="1542" width="24" style="40" customWidth="1"/>
    <col min="1543" max="1543" width="18.375" style="40" bestFit="1" customWidth="1"/>
    <col min="1544" max="1544" width="17.375" style="40" customWidth="1"/>
    <col min="1545" max="1545" width="13.25" style="40" customWidth="1"/>
    <col min="1546" max="1785" width="9" style="40"/>
    <col min="1786" max="1787" width="8.75" style="40" customWidth="1"/>
    <col min="1788" max="1788" width="29" style="40" customWidth="1"/>
    <col min="1789" max="1789" width="17.75" style="40" customWidth="1"/>
    <col min="1790" max="1790" width="15.875" style="40" customWidth="1"/>
    <col min="1791" max="1796" width="17.75" style="40" customWidth="1"/>
    <col min="1797" max="1797" width="19.5" style="40" customWidth="1"/>
    <col min="1798" max="1798" width="24" style="40" customWidth="1"/>
    <col min="1799" max="1799" width="18.375" style="40" bestFit="1" customWidth="1"/>
    <col min="1800" max="1800" width="17.375" style="40" customWidth="1"/>
    <col min="1801" max="1801" width="13.25" style="40" customWidth="1"/>
    <col min="1802" max="2041" width="9" style="40"/>
    <col min="2042" max="2043" width="8.75" style="40" customWidth="1"/>
    <col min="2044" max="2044" width="29" style="40" customWidth="1"/>
    <col min="2045" max="2045" width="17.75" style="40" customWidth="1"/>
    <col min="2046" max="2046" width="15.875" style="40" customWidth="1"/>
    <col min="2047" max="2052" width="17.75" style="40" customWidth="1"/>
    <col min="2053" max="2053" width="19.5" style="40" customWidth="1"/>
    <col min="2054" max="2054" width="24" style="40" customWidth="1"/>
    <col min="2055" max="2055" width="18.375" style="40" bestFit="1" customWidth="1"/>
    <col min="2056" max="2056" width="17.375" style="40" customWidth="1"/>
    <col min="2057" max="2057" width="13.25" style="40" customWidth="1"/>
    <col min="2058" max="2297" width="9" style="40"/>
    <col min="2298" max="2299" width="8.75" style="40" customWidth="1"/>
    <col min="2300" max="2300" width="29" style="40" customWidth="1"/>
    <col min="2301" max="2301" width="17.75" style="40" customWidth="1"/>
    <col min="2302" max="2302" width="15.875" style="40" customWidth="1"/>
    <col min="2303" max="2308" width="17.75" style="40" customWidth="1"/>
    <col min="2309" max="2309" width="19.5" style="40" customWidth="1"/>
    <col min="2310" max="2310" width="24" style="40" customWidth="1"/>
    <col min="2311" max="2311" width="18.375" style="40" bestFit="1" customWidth="1"/>
    <col min="2312" max="2312" width="17.375" style="40" customWidth="1"/>
    <col min="2313" max="2313" width="13.25" style="40" customWidth="1"/>
    <col min="2314" max="2553" width="9" style="40"/>
    <col min="2554" max="2555" width="8.75" style="40" customWidth="1"/>
    <col min="2556" max="2556" width="29" style="40" customWidth="1"/>
    <col min="2557" max="2557" width="17.75" style="40" customWidth="1"/>
    <col min="2558" max="2558" width="15.875" style="40" customWidth="1"/>
    <col min="2559" max="2564" width="17.75" style="40" customWidth="1"/>
    <col min="2565" max="2565" width="19.5" style="40" customWidth="1"/>
    <col min="2566" max="2566" width="24" style="40" customWidth="1"/>
    <col min="2567" max="2567" width="18.375" style="40" bestFit="1" customWidth="1"/>
    <col min="2568" max="2568" width="17.375" style="40" customWidth="1"/>
    <col min="2569" max="2569" width="13.25" style="40" customWidth="1"/>
    <col min="2570" max="2809" width="9" style="40"/>
    <col min="2810" max="2811" width="8.75" style="40" customWidth="1"/>
    <col min="2812" max="2812" width="29" style="40" customWidth="1"/>
    <col min="2813" max="2813" width="17.75" style="40" customWidth="1"/>
    <col min="2814" max="2814" width="15.875" style="40" customWidth="1"/>
    <col min="2815" max="2820" width="17.75" style="40" customWidth="1"/>
    <col min="2821" max="2821" width="19.5" style="40" customWidth="1"/>
    <col min="2822" max="2822" width="24" style="40" customWidth="1"/>
    <col min="2823" max="2823" width="18.375" style="40" bestFit="1" customWidth="1"/>
    <col min="2824" max="2824" width="17.375" style="40" customWidth="1"/>
    <col min="2825" max="2825" width="13.25" style="40" customWidth="1"/>
    <col min="2826" max="3065" width="9" style="40"/>
    <col min="3066" max="3067" width="8.75" style="40" customWidth="1"/>
    <col min="3068" max="3068" width="29" style="40" customWidth="1"/>
    <col min="3069" max="3069" width="17.75" style="40" customWidth="1"/>
    <col min="3070" max="3070" width="15.875" style="40" customWidth="1"/>
    <col min="3071" max="3076" width="17.75" style="40" customWidth="1"/>
    <col min="3077" max="3077" width="19.5" style="40" customWidth="1"/>
    <col min="3078" max="3078" width="24" style="40" customWidth="1"/>
    <col min="3079" max="3079" width="18.375" style="40" bestFit="1" customWidth="1"/>
    <col min="3080" max="3080" width="17.375" style="40" customWidth="1"/>
    <col min="3081" max="3081" width="13.25" style="40" customWidth="1"/>
    <col min="3082" max="3321" width="9" style="40"/>
    <col min="3322" max="3323" width="8.75" style="40" customWidth="1"/>
    <col min="3324" max="3324" width="29" style="40" customWidth="1"/>
    <col min="3325" max="3325" width="17.75" style="40" customWidth="1"/>
    <col min="3326" max="3326" width="15.875" style="40" customWidth="1"/>
    <col min="3327" max="3332" width="17.75" style="40" customWidth="1"/>
    <col min="3333" max="3333" width="19.5" style="40" customWidth="1"/>
    <col min="3334" max="3334" width="24" style="40" customWidth="1"/>
    <col min="3335" max="3335" width="18.375" style="40" bestFit="1" customWidth="1"/>
    <col min="3336" max="3336" width="17.375" style="40" customWidth="1"/>
    <col min="3337" max="3337" width="13.25" style="40" customWidth="1"/>
    <col min="3338" max="3577" width="9" style="40"/>
    <col min="3578" max="3579" width="8.75" style="40" customWidth="1"/>
    <col min="3580" max="3580" width="29" style="40" customWidth="1"/>
    <col min="3581" max="3581" width="17.75" style="40" customWidth="1"/>
    <col min="3582" max="3582" width="15.875" style="40" customWidth="1"/>
    <col min="3583" max="3588" width="17.75" style="40" customWidth="1"/>
    <col min="3589" max="3589" width="19.5" style="40" customWidth="1"/>
    <col min="3590" max="3590" width="24" style="40" customWidth="1"/>
    <col min="3591" max="3591" width="18.375" style="40" bestFit="1" customWidth="1"/>
    <col min="3592" max="3592" width="17.375" style="40" customWidth="1"/>
    <col min="3593" max="3593" width="13.25" style="40" customWidth="1"/>
    <col min="3594" max="3833" width="9" style="40"/>
    <col min="3834" max="3835" width="8.75" style="40" customWidth="1"/>
    <col min="3836" max="3836" width="29" style="40" customWidth="1"/>
    <col min="3837" max="3837" width="17.75" style="40" customWidth="1"/>
    <col min="3838" max="3838" width="15.875" style="40" customWidth="1"/>
    <col min="3839" max="3844" width="17.75" style="40" customWidth="1"/>
    <col min="3845" max="3845" width="19.5" style="40" customWidth="1"/>
    <col min="3846" max="3846" width="24" style="40" customWidth="1"/>
    <col min="3847" max="3847" width="18.375" style="40" bestFit="1" customWidth="1"/>
    <col min="3848" max="3848" width="17.375" style="40" customWidth="1"/>
    <col min="3849" max="3849" width="13.25" style="40" customWidth="1"/>
    <col min="3850" max="4089" width="9" style="40"/>
    <col min="4090" max="4091" width="8.75" style="40" customWidth="1"/>
    <col min="4092" max="4092" width="29" style="40" customWidth="1"/>
    <col min="4093" max="4093" width="17.75" style="40" customWidth="1"/>
    <col min="4094" max="4094" width="15.875" style="40" customWidth="1"/>
    <col min="4095" max="4100" width="17.75" style="40" customWidth="1"/>
    <col min="4101" max="4101" width="19.5" style="40" customWidth="1"/>
    <col min="4102" max="4102" width="24" style="40" customWidth="1"/>
    <col min="4103" max="4103" width="18.375" style="40" bestFit="1" customWidth="1"/>
    <col min="4104" max="4104" width="17.375" style="40" customWidth="1"/>
    <col min="4105" max="4105" width="13.25" style="40" customWidth="1"/>
    <col min="4106" max="4345" width="9" style="40"/>
    <col min="4346" max="4347" width="8.75" style="40" customWidth="1"/>
    <col min="4348" max="4348" width="29" style="40" customWidth="1"/>
    <col min="4349" max="4349" width="17.75" style="40" customWidth="1"/>
    <col min="4350" max="4350" width="15.875" style="40" customWidth="1"/>
    <col min="4351" max="4356" width="17.75" style="40" customWidth="1"/>
    <col min="4357" max="4357" width="19.5" style="40" customWidth="1"/>
    <col min="4358" max="4358" width="24" style="40" customWidth="1"/>
    <col min="4359" max="4359" width="18.375" style="40" bestFit="1" customWidth="1"/>
    <col min="4360" max="4360" width="17.375" style="40" customWidth="1"/>
    <col min="4361" max="4361" width="13.25" style="40" customWidth="1"/>
    <col min="4362" max="4601" width="9" style="40"/>
    <col min="4602" max="4603" width="8.75" style="40" customWidth="1"/>
    <col min="4604" max="4604" width="29" style="40" customWidth="1"/>
    <col min="4605" max="4605" width="17.75" style="40" customWidth="1"/>
    <col min="4606" max="4606" width="15.875" style="40" customWidth="1"/>
    <col min="4607" max="4612" width="17.75" style="40" customWidth="1"/>
    <col min="4613" max="4613" width="19.5" style="40" customWidth="1"/>
    <col min="4614" max="4614" width="24" style="40" customWidth="1"/>
    <col min="4615" max="4615" width="18.375" style="40" bestFit="1" customWidth="1"/>
    <col min="4616" max="4616" width="17.375" style="40" customWidth="1"/>
    <col min="4617" max="4617" width="13.25" style="40" customWidth="1"/>
    <col min="4618" max="4857" width="9" style="40"/>
    <col min="4858" max="4859" width="8.75" style="40" customWidth="1"/>
    <col min="4860" max="4860" width="29" style="40" customWidth="1"/>
    <col min="4861" max="4861" width="17.75" style="40" customWidth="1"/>
    <col min="4862" max="4862" width="15.875" style="40" customWidth="1"/>
    <col min="4863" max="4868" width="17.75" style="40" customWidth="1"/>
    <col min="4869" max="4869" width="19.5" style="40" customWidth="1"/>
    <col min="4870" max="4870" width="24" style="40" customWidth="1"/>
    <col min="4871" max="4871" width="18.375" style="40" bestFit="1" customWidth="1"/>
    <col min="4872" max="4872" width="17.375" style="40" customWidth="1"/>
    <col min="4873" max="4873" width="13.25" style="40" customWidth="1"/>
    <col min="4874" max="5113" width="9" style="40"/>
    <col min="5114" max="5115" width="8.75" style="40" customWidth="1"/>
    <col min="5116" max="5116" width="29" style="40" customWidth="1"/>
    <col min="5117" max="5117" width="17.75" style="40" customWidth="1"/>
    <col min="5118" max="5118" width="15.875" style="40" customWidth="1"/>
    <col min="5119" max="5124" width="17.75" style="40" customWidth="1"/>
    <col min="5125" max="5125" width="19.5" style="40" customWidth="1"/>
    <col min="5126" max="5126" width="24" style="40" customWidth="1"/>
    <col min="5127" max="5127" width="18.375" style="40" bestFit="1" customWidth="1"/>
    <col min="5128" max="5128" width="17.375" style="40" customWidth="1"/>
    <col min="5129" max="5129" width="13.25" style="40" customWidth="1"/>
    <col min="5130" max="5369" width="9" style="40"/>
    <col min="5370" max="5371" width="8.75" style="40" customWidth="1"/>
    <col min="5372" max="5372" width="29" style="40" customWidth="1"/>
    <col min="5373" max="5373" width="17.75" style="40" customWidth="1"/>
    <col min="5374" max="5374" width="15.875" style="40" customWidth="1"/>
    <col min="5375" max="5380" width="17.75" style="40" customWidth="1"/>
    <col min="5381" max="5381" width="19.5" style="40" customWidth="1"/>
    <col min="5382" max="5382" width="24" style="40" customWidth="1"/>
    <col min="5383" max="5383" width="18.375" style="40" bestFit="1" customWidth="1"/>
    <col min="5384" max="5384" width="17.375" style="40" customWidth="1"/>
    <col min="5385" max="5385" width="13.25" style="40" customWidth="1"/>
    <col min="5386" max="5625" width="9" style="40"/>
    <col min="5626" max="5627" width="8.75" style="40" customWidth="1"/>
    <col min="5628" max="5628" width="29" style="40" customWidth="1"/>
    <col min="5629" max="5629" width="17.75" style="40" customWidth="1"/>
    <col min="5630" max="5630" width="15.875" style="40" customWidth="1"/>
    <col min="5631" max="5636" width="17.75" style="40" customWidth="1"/>
    <col min="5637" max="5637" width="19.5" style="40" customWidth="1"/>
    <col min="5638" max="5638" width="24" style="40" customWidth="1"/>
    <col min="5639" max="5639" width="18.375" style="40" bestFit="1" customWidth="1"/>
    <col min="5640" max="5640" width="17.375" style="40" customWidth="1"/>
    <col min="5641" max="5641" width="13.25" style="40" customWidth="1"/>
    <col min="5642" max="5881" width="9" style="40"/>
    <col min="5882" max="5883" width="8.75" style="40" customWidth="1"/>
    <col min="5884" max="5884" width="29" style="40" customWidth="1"/>
    <col min="5885" max="5885" width="17.75" style="40" customWidth="1"/>
    <col min="5886" max="5886" width="15.875" style="40" customWidth="1"/>
    <col min="5887" max="5892" width="17.75" style="40" customWidth="1"/>
    <col min="5893" max="5893" width="19.5" style="40" customWidth="1"/>
    <col min="5894" max="5894" width="24" style="40" customWidth="1"/>
    <col min="5895" max="5895" width="18.375" style="40" bestFit="1" customWidth="1"/>
    <col min="5896" max="5896" width="17.375" style="40" customWidth="1"/>
    <col min="5897" max="5897" width="13.25" style="40" customWidth="1"/>
    <col min="5898" max="6137" width="9" style="40"/>
    <col min="6138" max="6139" width="8.75" style="40" customWidth="1"/>
    <col min="6140" max="6140" width="29" style="40" customWidth="1"/>
    <col min="6141" max="6141" width="17.75" style="40" customWidth="1"/>
    <col min="6142" max="6142" width="15.875" style="40" customWidth="1"/>
    <col min="6143" max="6148" width="17.75" style="40" customWidth="1"/>
    <col min="6149" max="6149" width="19.5" style="40" customWidth="1"/>
    <col min="6150" max="6150" width="24" style="40" customWidth="1"/>
    <col min="6151" max="6151" width="18.375" style="40" bestFit="1" customWidth="1"/>
    <col min="6152" max="6152" width="17.375" style="40" customWidth="1"/>
    <col min="6153" max="6153" width="13.25" style="40" customWidth="1"/>
    <col min="6154" max="6393" width="9" style="40"/>
    <col min="6394" max="6395" width="8.75" style="40" customWidth="1"/>
    <col min="6396" max="6396" width="29" style="40" customWidth="1"/>
    <col min="6397" max="6397" width="17.75" style="40" customWidth="1"/>
    <col min="6398" max="6398" width="15.875" style="40" customWidth="1"/>
    <col min="6399" max="6404" width="17.75" style="40" customWidth="1"/>
    <col min="6405" max="6405" width="19.5" style="40" customWidth="1"/>
    <col min="6406" max="6406" width="24" style="40" customWidth="1"/>
    <col min="6407" max="6407" width="18.375" style="40" bestFit="1" customWidth="1"/>
    <col min="6408" max="6408" width="17.375" style="40" customWidth="1"/>
    <col min="6409" max="6409" width="13.25" style="40" customWidth="1"/>
    <col min="6410" max="6649" width="9" style="40"/>
    <col min="6650" max="6651" width="8.75" style="40" customWidth="1"/>
    <col min="6652" max="6652" width="29" style="40" customWidth="1"/>
    <col min="6653" max="6653" width="17.75" style="40" customWidth="1"/>
    <col min="6654" max="6654" width="15.875" style="40" customWidth="1"/>
    <col min="6655" max="6660" width="17.75" style="40" customWidth="1"/>
    <col min="6661" max="6661" width="19.5" style="40" customWidth="1"/>
    <col min="6662" max="6662" width="24" style="40" customWidth="1"/>
    <col min="6663" max="6663" width="18.375" style="40" bestFit="1" customWidth="1"/>
    <col min="6664" max="6664" width="17.375" style="40" customWidth="1"/>
    <col min="6665" max="6665" width="13.25" style="40" customWidth="1"/>
    <col min="6666" max="6905" width="9" style="40"/>
    <col min="6906" max="6907" width="8.75" style="40" customWidth="1"/>
    <col min="6908" max="6908" width="29" style="40" customWidth="1"/>
    <col min="6909" max="6909" width="17.75" style="40" customWidth="1"/>
    <col min="6910" max="6910" width="15.875" style="40" customWidth="1"/>
    <col min="6911" max="6916" width="17.75" style="40" customWidth="1"/>
    <col min="6917" max="6917" width="19.5" style="40" customWidth="1"/>
    <col min="6918" max="6918" width="24" style="40" customWidth="1"/>
    <col min="6919" max="6919" width="18.375" style="40" bestFit="1" customWidth="1"/>
    <col min="6920" max="6920" width="17.375" style="40" customWidth="1"/>
    <col min="6921" max="6921" width="13.25" style="40" customWidth="1"/>
    <col min="6922" max="7161" width="9" style="40"/>
    <col min="7162" max="7163" width="8.75" style="40" customWidth="1"/>
    <col min="7164" max="7164" width="29" style="40" customWidth="1"/>
    <col min="7165" max="7165" width="17.75" style="40" customWidth="1"/>
    <col min="7166" max="7166" width="15.875" style="40" customWidth="1"/>
    <col min="7167" max="7172" width="17.75" style="40" customWidth="1"/>
    <col min="7173" max="7173" width="19.5" style="40" customWidth="1"/>
    <col min="7174" max="7174" width="24" style="40" customWidth="1"/>
    <col min="7175" max="7175" width="18.375" style="40" bestFit="1" customWidth="1"/>
    <col min="7176" max="7176" width="17.375" style="40" customWidth="1"/>
    <col min="7177" max="7177" width="13.25" style="40" customWidth="1"/>
    <col min="7178" max="7417" width="9" style="40"/>
    <col min="7418" max="7419" width="8.75" style="40" customWidth="1"/>
    <col min="7420" max="7420" width="29" style="40" customWidth="1"/>
    <col min="7421" max="7421" width="17.75" style="40" customWidth="1"/>
    <col min="7422" max="7422" width="15.875" style="40" customWidth="1"/>
    <col min="7423" max="7428" width="17.75" style="40" customWidth="1"/>
    <col min="7429" max="7429" width="19.5" style="40" customWidth="1"/>
    <col min="7430" max="7430" width="24" style="40" customWidth="1"/>
    <col min="7431" max="7431" width="18.375" style="40" bestFit="1" customWidth="1"/>
    <col min="7432" max="7432" width="17.375" style="40" customWidth="1"/>
    <col min="7433" max="7433" width="13.25" style="40" customWidth="1"/>
    <col min="7434" max="7673" width="9" style="40"/>
    <col min="7674" max="7675" width="8.75" style="40" customWidth="1"/>
    <col min="7676" max="7676" width="29" style="40" customWidth="1"/>
    <col min="7677" max="7677" width="17.75" style="40" customWidth="1"/>
    <col min="7678" max="7678" width="15.875" style="40" customWidth="1"/>
    <col min="7679" max="7684" width="17.75" style="40" customWidth="1"/>
    <col min="7685" max="7685" width="19.5" style="40" customWidth="1"/>
    <col min="7686" max="7686" width="24" style="40" customWidth="1"/>
    <col min="7687" max="7687" width="18.375" style="40" bestFit="1" customWidth="1"/>
    <col min="7688" max="7688" width="17.375" style="40" customWidth="1"/>
    <col min="7689" max="7689" width="13.25" style="40" customWidth="1"/>
    <col min="7690" max="7929" width="9" style="40"/>
    <col min="7930" max="7931" width="8.75" style="40" customWidth="1"/>
    <col min="7932" max="7932" width="29" style="40" customWidth="1"/>
    <col min="7933" max="7933" width="17.75" style="40" customWidth="1"/>
    <col min="7934" max="7934" width="15.875" style="40" customWidth="1"/>
    <col min="7935" max="7940" width="17.75" style="40" customWidth="1"/>
    <col min="7941" max="7941" width="19.5" style="40" customWidth="1"/>
    <col min="7942" max="7942" width="24" style="40" customWidth="1"/>
    <col min="7943" max="7943" width="18.375" style="40" bestFit="1" customWidth="1"/>
    <col min="7944" max="7944" width="17.375" style="40" customWidth="1"/>
    <col min="7945" max="7945" width="13.25" style="40" customWidth="1"/>
    <col min="7946" max="8185" width="9" style="40"/>
    <col min="8186" max="8187" width="8.75" style="40" customWidth="1"/>
    <col min="8188" max="8188" width="29" style="40" customWidth="1"/>
    <col min="8189" max="8189" width="17.75" style="40" customWidth="1"/>
    <col min="8190" max="8190" width="15.875" style="40" customWidth="1"/>
    <col min="8191" max="8196" width="17.75" style="40" customWidth="1"/>
    <col min="8197" max="8197" width="19.5" style="40" customWidth="1"/>
    <col min="8198" max="8198" width="24" style="40" customWidth="1"/>
    <col min="8199" max="8199" width="18.375" style="40" bestFit="1" customWidth="1"/>
    <col min="8200" max="8200" width="17.375" style="40" customWidth="1"/>
    <col min="8201" max="8201" width="13.25" style="40" customWidth="1"/>
    <col min="8202" max="8441" width="9" style="40"/>
    <col min="8442" max="8443" width="8.75" style="40" customWidth="1"/>
    <col min="8444" max="8444" width="29" style="40" customWidth="1"/>
    <col min="8445" max="8445" width="17.75" style="40" customWidth="1"/>
    <col min="8446" max="8446" width="15.875" style="40" customWidth="1"/>
    <col min="8447" max="8452" width="17.75" style="40" customWidth="1"/>
    <col min="8453" max="8453" width="19.5" style="40" customWidth="1"/>
    <col min="8454" max="8454" width="24" style="40" customWidth="1"/>
    <col min="8455" max="8455" width="18.375" style="40" bestFit="1" customWidth="1"/>
    <col min="8456" max="8456" width="17.375" style="40" customWidth="1"/>
    <col min="8457" max="8457" width="13.25" style="40" customWidth="1"/>
    <col min="8458" max="8697" width="9" style="40"/>
    <col min="8698" max="8699" width="8.75" style="40" customWidth="1"/>
    <col min="8700" max="8700" width="29" style="40" customWidth="1"/>
    <col min="8701" max="8701" width="17.75" style="40" customWidth="1"/>
    <col min="8702" max="8702" width="15.875" style="40" customWidth="1"/>
    <col min="8703" max="8708" width="17.75" style="40" customWidth="1"/>
    <col min="8709" max="8709" width="19.5" style="40" customWidth="1"/>
    <col min="8710" max="8710" width="24" style="40" customWidth="1"/>
    <col min="8711" max="8711" width="18.375" style="40" bestFit="1" customWidth="1"/>
    <col min="8712" max="8712" width="17.375" style="40" customWidth="1"/>
    <col min="8713" max="8713" width="13.25" style="40" customWidth="1"/>
    <col min="8714" max="8953" width="9" style="40"/>
    <col min="8954" max="8955" width="8.75" style="40" customWidth="1"/>
    <col min="8956" max="8956" width="29" style="40" customWidth="1"/>
    <col min="8957" max="8957" width="17.75" style="40" customWidth="1"/>
    <col min="8958" max="8958" width="15.875" style="40" customWidth="1"/>
    <col min="8959" max="8964" width="17.75" style="40" customWidth="1"/>
    <col min="8965" max="8965" width="19.5" style="40" customWidth="1"/>
    <col min="8966" max="8966" width="24" style="40" customWidth="1"/>
    <col min="8967" max="8967" width="18.375" style="40" bestFit="1" customWidth="1"/>
    <col min="8968" max="8968" width="17.375" style="40" customWidth="1"/>
    <col min="8969" max="8969" width="13.25" style="40" customWidth="1"/>
    <col min="8970" max="9209" width="9" style="40"/>
    <col min="9210" max="9211" width="8.75" style="40" customWidth="1"/>
    <col min="9212" max="9212" width="29" style="40" customWidth="1"/>
    <col min="9213" max="9213" width="17.75" style="40" customWidth="1"/>
    <col min="9214" max="9214" width="15.875" style="40" customWidth="1"/>
    <col min="9215" max="9220" width="17.75" style="40" customWidth="1"/>
    <col min="9221" max="9221" width="19.5" style="40" customWidth="1"/>
    <col min="9222" max="9222" width="24" style="40" customWidth="1"/>
    <col min="9223" max="9223" width="18.375" style="40" bestFit="1" customWidth="1"/>
    <col min="9224" max="9224" width="17.375" style="40" customWidth="1"/>
    <col min="9225" max="9225" width="13.25" style="40" customWidth="1"/>
    <col min="9226" max="9465" width="9" style="40"/>
    <col min="9466" max="9467" width="8.75" style="40" customWidth="1"/>
    <col min="9468" max="9468" width="29" style="40" customWidth="1"/>
    <col min="9469" max="9469" width="17.75" style="40" customWidth="1"/>
    <col min="9470" max="9470" width="15.875" style="40" customWidth="1"/>
    <col min="9471" max="9476" width="17.75" style="40" customWidth="1"/>
    <col min="9477" max="9477" width="19.5" style="40" customWidth="1"/>
    <col min="9478" max="9478" width="24" style="40" customWidth="1"/>
    <col min="9479" max="9479" width="18.375" style="40" bestFit="1" customWidth="1"/>
    <col min="9480" max="9480" width="17.375" style="40" customWidth="1"/>
    <col min="9481" max="9481" width="13.25" style="40" customWidth="1"/>
    <col min="9482" max="9721" width="9" style="40"/>
    <col min="9722" max="9723" width="8.75" style="40" customWidth="1"/>
    <col min="9724" max="9724" width="29" style="40" customWidth="1"/>
    <col min="9725" max="9725" width="17.75" style="40" customWidth="1"/>
    <col min="9726" max="9726" width="15.875" style="40" customWidth="1"/>
    <col min="9727" max="9732" width="17.75" style="40" customWidth="1"/>
    <col min="9733" max="9733" width="19.5" style="40" customWidth="1"/>
    <col min="9734" max="9734" width="24" style="40" customWidth="1"/>
    <col min="9735" max="9735" width="18.375" style="40" bestFit="1" customWidth="1"/>
    <col min="9736" max="9736" width="17.375" style="40" customWidth="1"/>
    <col min="9737" max="9737" width="13.25" style="40" customWidth="1"/>
    <col min="9738" max="9977" width="9" style="40"/>
    <col min="9978" max="9979" width="8.75" style="40" customWidth="1"/>
    <col min="9980" max="9980" width="29" style="40" customWidth="1"/>
    <col min="9981" max="9981" width="17.75" style="40" customWidth="1"/>
    <col min="9982" max="9982" width="15.875" style="40" customWidth="1"/>
    <col min="9983" max="9988" width="17.75" style="40" customWidth="1"/>
    <col min="9989" max="9989" width="19.5" style="40" customWidth="1"/>
    <col min="9990" max="9990" width="24" style="40" customWidth="1"/>
    <col min="9991" max="9991" width="18.375" style="40" bestFit="1" customWidth="1"/>
    <col min="9992" max="9992" width="17.375" style="40" customWidth="1"/>
    <col min="9993" max="9993" width="13.25" style="40" customWidth="1"/>
    <col min="9994" max="10233" width="9" style="40"/>
    <col min="10234" max="10235" width="8.75" style="40" customWidth="1"/>
    <col min="10236" max="10236" width="29" style="40" customWidth="1"/>
    <col min="10237" max="10237" width="17.75" style="40" customWidth="1"/>
    <col min="10238" max="10238" width="15.875" style="40" customWidth="1"/>
    <col min="10239" max="10244" width="17.75" style="40" customWidth="1"/>
    <col min="10245" max="10245" width="19.5" style="40" customWidth="1"/>
    <col min="10246" max="10246" width="24" style="40" customWidth="1"/>
    <col min="10247" max="10247" width="18.375" style="40" bestFit="1" customWidth="1"/>
    <col min="10248" max="10248" width="17.375" style="40" customWidth="1"/>
    <col min="10249" max="10249" width="13.25" style="40" customWidth="1"/>
    <col min="10250" max="10489" width="9" style="40"/>
    <col min="10490" max="10491" width="8.75" style="40" customWidth="1"/>
    <col min="10492" max="10492" width="29" style="40" customWidth="1"/>
    <col min="10493" max="10493" width="17.75" style="40" customWidth="1"/>
    <col min="10494" max="10494" width="15.875" style="40" customWidth="1"/>
    <col min="10495" max="10500" width="17.75" style="40" customWidth="1"/>
    <col min="10501" max="10501" width="19.5" style="40" customWidth="1"/>
    <col min="10502" max="10502" width="24" style="40" customWidth="1"/>
    <col min="10503" max="10503" width="18.375" style="40" bestFit="1" customWidth="1"/>
    <col min="10504" max="10504" width="17.375" style="40" customWidth="1"/>
    <col min="10505" max="10505" width="13.25" style="40" customWidth="1"/>
    <col min="10506" max="10745" width="9" style="40"/>
    <col min="10746" max="10747" width="8.75" style="40" customWidth="1"/>
    <col min="10748" max="10748" width="29" style="40" customWidth="1"/>
    <col min="10749" max="10749" width="17.75" style="40" customWidth="1"/>
    <col min="10750" max="10750" width="15.875" style="40" customWidth="1"/>
    <col min="10751" max="10756" width="17.75" style="40" customWidth="1"/>
    <col min="10757" max="10757" width="19.5" style="40" customWidth="1"/>
    <col min="10758" max="10758" width="24" style="40" customWidth="1"/>
    <col min="10759" max="10759" width="18.375" style="40" bestFit="1" customWidth="1"/>
    <col min="10760" max="10760" width="17.375" style="40" customWidth="1"/>
    <col min="10761" max="10761" width="13.25" style="40" customWidth="1"/>
    <col min="10762" max="11001" width="9" style="40"/>
    <col min="11002" max="11003" width="8.75" style="40" customWidth="1"/>
    <col min="11004" max="11004" width="29" style="40" customWidth="1"/>
    <col min="11005" max="11005" width="17.75" style="40" customWidth="1"/>
    <col min="11006" max="11006" width="15.875" style="40" customWidth="1"/>
    <col min="11007" max="11012" width="17.75" style="40" customWidth="1"/>
    <col min="11013" max="11013" width="19.5" style="40" customWidth="1"/>
    <col min="11014" max="11014" width="24" style="40" customWidth="1"/>
    <col min="11015" max="11015" width="18.375" style="40" bestFit="1" customWidth="1"/>
    <col min="11016" max="11016" width="17.375" style="40" customWidth="1"/>
    <col min="11017" max="11017" width="13.25" style="40" customWidth="1"/>
    <col min="11018" max="11257" width="9" style="40"/>
    <col min="11258" max="11259" width="8.75" style="40" customWidth="1"/>
    <col min="11260" max="11260" width="29" style="40" customWidth="1"/>
    <col min="11261" max="11261" width="17.75" style="40" customWidth="1"/>
    <col min="11262" max="11262" width="15.875" style="40" customWidth="1"/>
    <col min="11263" max="11268" width="17.75" style="40" customWidth="1"/>
    <col min="11269" max="11269" width="19.5" style="40" customWidth="1"/>
    <col min="11270" max="11270" width="24" style="40" customWidth="1"/>
    <col min="11271" max="11271" width="18.375" style="40" bestFit="1" customWidth="1"/>
    <col min="11272" max="11272" width="17.375" style="40" customWidth="1"/>
    <col min="11273" max="11273" width="13.25" style="40" customWidth="1"/>
    <col min="11274" max="11513" width="9" style="40"/>
    <col min="11514" max="11515" width="8.75" style="40" customWidth="1"/>
    <col min="11516" max="11516" width="29" style="40" customWidth="1"/>
    <col min="11517" max="11517" width="17.75" style="40" customWidth="1"/>
    <col min="11518" max="11518" width="15.875" style="40" customWidth="1"/>
    <col min="11519" max="11524" width="17.75" style="40" customWidth="1"/>
    <col min="11525" max="11525" width="19.5" style="40" customWidth="1"/>
    <col min="11526" max="11526" width="24" style="40" customWidth="1"/>
    <col min="11527" max="11527" width="18.375" style="40" bestFit="1" customWidth="1"/>
    <col min="11528" max="11528" width="17.375" style="40" customWidth="1"/>
    <col min="11529" max="11529" width="13.25" style="40" customWidth="1"/>
    <col min="11530" max="11769" width="9" style="40"/>
    <col min="11770" max="11771" width="8.75" style="40" customWidth="1"/>
    <col min="11772" max="11772" width="29" style="40" customWidth="1"/>
    <col min="11773" max="11773" width="17.75" style="40" customWidth="1"/>
    <col min="11774" max="11774" width="15.875" style="40" customWidth="1"/>
    <col min="11775" max="11780" width="17.75" style="40" customWidth="1"/>
    <col min="11781" max="11781" width="19.5" style="40" customWidth="1"/>
    <col min="11782" max="11782" width="24" style="40" customWidth="1"/>
    <col min="11783" max="11783" width="18.375" style="40" bestFit="1" customWidth="1"/>
    <col min="11784" max="11784" width="17.375" style="40" customWidth="1"/>
    <col min="11785" max="11785" width="13.25" style="40" customWidth="1"/>
    <col min="11786" max="12025" width="9" style="40"/>
    <col min="12026" max="12027" width="8.75" style="40" customWidth="1"/>
    <col min="12028" max="12028" width="29" style="40" customWidth="1"/>
    <col min="12029" max="12029" width="17.75" style="40" customWidth="1"/>
    <col min="12030" max="12030" width="15.875" style="40" customWidth="1"/>
    <col min="12031" max="12036" width="17.75" style="40" customWidth="1"/>
    <col min="12037" max="12037" width="19.5" style="40" customWidth="1"/>
    <col min="12038" max="12038" width="24" style="40" customWidth="1"/>
    <col min="12039" max="12039" width="18.375" style="40" bestFit="1" customWidth="1"/>
    <col min="12040" max="12040" width="17.375" style="40" customWidth="1"/>
    <col min="12041" max="12041" width="13.25" style="40" customWidth="1"/>
    <col min="12042" max="12281" width="9" style="40"/>
    <col min="12282" max="12283" width="8.75" style="40" customWidth="1"/>
    <col min="12284" max="12284" width="29" style="40" customWidth="1"/>
    <col min="12285" max="12285" width="17.75" style="40" customWidth="1"/>
    <col min="12286" max="12286" width="15.875" style="40" customWidth="1"/>
    <col min="12287" max="12292" width="17.75" style="40" customWidth="1"/>
    <col min="12293" max="12293" width="19.5" style="40" customWidth="1"/>
    <col min="12294" max="12294" width="24" style="40" customWidth="1"/>
    <col min="12295" max="12295" width="18.375" style="40" bestFit="1" customWidth="1"/>
    <col min="12296" max="12296" width="17.375" style="40" customWidth="1"/>
    <col min="12297" max="12297" width="13.25" style="40" customWidth="1"/>
    <col min="12298" max="12537" width="9" style="40"/>
    <col min="12538" max="12539" width="8.75" style="40" customWidth="1"/>
    <col min="12540" max="12540" width="29" style="40" customWidth="1"/>
    <col min="12541" max="12541" width="17.75" style="40" customWidth="1"/>
    <col min="12542" max="12542" width="15.875" style="40" customWidth="1"/>
    <col min="12543" max="12548" width="17.75" style="40" customWidth="1"/>
    <col min="12549" max="12549" width="19.5" style="40" customWidth="1"/>
    <col min="12550" max="12550" width="24" style="40" customWidth="1"/>
    <col min="12551" max="12551" width="18.375" style="40" bestFit="1" customWidth="1"/>
    <col min="12552" max="12552" width="17.375" style="40" customWidth="1"/>
    <col min="12553" max="12553" width="13.25" style="40" customWidth="1"/>
    <col min="12554" max="12793" width="9" style="40"/>
    <col min="12794" max="12795" width="8.75" style="40" customWidth="1"/>
    <col min="12796" max="12796" width="29" style="40" customWidth="1"/>
    <col min="12797" max="12797" width="17.75" style="40" customWidth="1"/>
    <col min="12798" max="12798" width="15.875" style="40" customWidth="1"/>
    <col min="12799" max="12804" width="17.75" style="40" customWidth="1"/>
    <col min="12805" max="12805" width="19.5" style="40" customWidth="1"/>
    <col min="12806" max="12806" width="24" style="40" customWidth="1"/>
    <col min="12807" max="12807" width="18.375" style="40" bestFit="1" customWidth="1"/>
    <col min="12808" max="12808" width="17.375" style="40" customWidth="1"/>
    <col min="12809" max="12809" width="13.25" style="40" customWidth="1"/>
    <col min="12810" max="13049" width="9" style="40"/>
    <col min="13050" max="13051" width="8.75" style="40" customWidth="1"/>
    <col min="13052" max="13052" width="29" style="40" customWidth="1"/>
    <col min="13053" max="13053" width="17.75" style="40" customWidth="1"/>
    <col min="13054" max="13054" width="15.875" style="40" customWidth="1"/>
    <col min="13055" max="13060" width="17.75" style="40" customWidth="1"/>
    <col min="13061" max="13061" width="19.5" style="40" customWidth="1"/>
    <col min="13062" max="13062" width="24" style="40" customWidth="1"/>
    <col min="13063" max="13063" width="18.375" style="40" bestFit="1" customWidth="1"/>
    <col min="13064" max="13064" width="17.375" style="40" customWidth="1"/>
    <col min="13065" max="13065" width="13.25" style="40" customWidth="1"/>
    <col min="13066" max="13305" width="9" style="40"/>
    <col min="13306" max="13307" width="8.75" style="40" customWidth="1"/>
    <col min="13308" max="13308" width="29" style="40" customWidth="1"/>
    <col min="13309" max="13309" width="17.75" style="40" customWidth="1"/>
    <col min="13310" max="13310" width="15.875" style="40" customWidth="1"/>
    <col min="13311" max="13316" width="17.75" style="40" customWidth="1"/>
    <col min="13317" max="13317" width="19.5" style="40" customWidth="1"/>
    <col min="13318" max="13318" width="24" style="40" customWidth="1"/>
    <col min="13319" max="13319" width="18.375" style="40" bestFit="1" customWidth="1"/>
    <col min="13320" max="13320" width="17.375" style="40" customWidth="1"/>
    <col min="13321" max="13321" width="13.25" style="40" customWidth="1"/>
    <col min="13322" max="13561" width="9" style="40"/>
    <col min="13562" max="13563" width="8.75" style="40" customWidth="1"/>
    <col min="13564" max="13564" width="29" style="40" customWidth="1"/>
    <col min="13565" max="13565" width="17.75" style="40" customWidth="1"/>
    <col min="13566" max="13566" width="15.875" style="40" customWidth="1"/>
    <col min="13567" max="13572" width="17.75" style="40" customWidth="1"/>
    <col min="13573" max="13573" width="19.5" style="40" customWidth="1"/>
    <col min="13574" max="13574" width="24" style="40" customWidth="1"/>
    <col min="13575" max="13575" width="18.375" style="40" bestFit="1" customWidth="1"/>
    <col min="13576" max="13576" width="17.375" style="40" customWidth="1"/>
    <col min="13577" max="13577" width="13.25" style="40" customWidth="1"/>
    <col min="13578" max="13817" width="9" style="40"/>
    <col min="13818" max="13819" width="8.75" style="40" customWidth="1"/>
    <col min="13820" max="13820" width="29" style="40" customWidth="1"/>
    <col min="13821" max="13821" width="17.75" style="40" customWidth="1"/>
    <col min="13822" max="13822" width="15.875" style="40" customWidth="1"/>
    <col min="13823" max="13828" width="17.75" style="40" customWidth="1"/>
    <col min="13829" max="13829" width="19.5" style="40" customWidth="1"/>
    <col min="13830" max="13830" width="24" style="40" customWidth="1"/>
    <col min="13831" max="13831" width="18.375" style="40" bestFit="1" customWidth="1"/>
    <col min="13832" max="13832" width="17.375" style="40" customWidth="1"/>
    <col min="13833" max="13833" width="13.25" style="40" customWidth="1"/>
    <col min="13834" max="14073" width="9" style="40"/>
    <col min="14074" max="14075" width="8.75" style="40" customWidth="1"/>
    <col min="14076" max="14076" width="29" style="40" customWidth="1"/>
    <col min="14077" max="14077" width="17.75" style="40" customWidth="1"/>
    <col min="14078" max="14078" width="15.875" style="40" customWidth="1"/>
    <col min="14079" max="14084" width="17.75" style="40" customWidth="1"/>
    <col min="14085" max="14085" width="19.5" style="40" customWidth="1"/>
    <col min="14086" max="14086" width="24" style="40" customWidth="1"/>
    <col min="14087" max="14087" width="18.375" style="40" bestFit="1" customWidth="1"/>
    <col min="14088" max="14088" width="17.375" style="40" customWidth="1"/>
    <col min="14089" max="14089" width="13.25" style="40" customWidth="1"/>
    <col min="14090" max="14329" width="9" style="40"/>
    <col min="14330" max="14331" width="8.75" style="40" customWidth="1"/>
    <col min="14332" max="14332" width="29" style="40" customWidth="1"/>
    <col min="14333" max="14333" width="17.75" style="40" customWidth="1"/>
    <col min="14334" max="14334" width="15.875" style="40" customWidth="1"/>
    <col min="14335" max="14340" width="17.75" style="40" customWidth="1"/>
    <col min="14341" max="14341" width="19.5" style="40" customWidth="1"/>
    <col min="14342" max="14342" width="24" style="40" customWidth="1"/>
    <col min="14343" max="14343" width="18.375" style="40" bestFit="1" customWidth="1"/>
    <col min="14344" max="14344" width="17.375" style="40" customWidth="1"/>
    <col min="14345" max="14345" width="13.25" style="40" customWidth="1"/>
    <col min="14346" max="14585" width="9" style="40"/>
    <col min="14586" max="14587" width="8.75" style="40" customWidth="1"/>
    <col min="14588" max="14588" width="29" style="40" customWidth="1"/>
    <col min="14589" max="14589" width="17.75" style="40" customWidth="1"/>
    <col min="14590" max="14590" width="15.875" style="40" customWidth="1"/>
    <col min="14591" max="14596" width="17.75" style="40" customWidth="1"/>
    <col min="14597" max="14597" width="19.5" style="40" customWidth="1"/>
    <col min="14598" max="14598" width="24" style="40" customWidth="1"/>
    <col min="14599" max="14599" width="18.375" style="40" bestFit="1" customWidth="1"/>
    <col min="14600" max="14600" width="17.375" style="40" customWidth="1"/>
    <col min="14601" max="14601" width="13.25" style="40" customWidth="1"/>
    <col min="14602" max="14841" width="9" style="40"/>
    <col min="14842" max="14843" width="8.75" style="40" customWidth="1"/>
    <col min="14844" max="14844" width="29" style="40" customWidth="1"/>
    <col min="14845" max="14845" width="17.75" style="40" customWidth="1"/>
    <col min="14846" max="14846" width="15.875" style="40" customWidth="1"/>
    <col min="14847" max="14852" width="17.75" style="40" customWidth="1"/>
    <col min="14853" max="14853" width="19.5" style="40" customWidth="1"/>
    <col min="14854" max="14854" width="24" style="40" customWidth="1"/>
    <col min="14855" max="14855" width="18.375" style="40" bestFit="1" customWidth="1"/>
    <col min="14856" max="14856" width="17.375" style="40" customWidth="1"/>
    <col min="14857" max="14857" width="13.25" style="40" customWidth="1"/>
    <col min="14858" max="15097" width="9" style="40"/>
    <col min="15098" max="15099" width="8.75" style="40" customWidth="1"/>
    <col min="15100" max="15100" width="29" style="40" customWidth="1"/>
    <col min="15101" max="15101" width="17.75" style="40" customWidth="1"/>
    <col min="15102" max="15102" width="15.875" style="40" customWidth="1"/>
    <col min="15103" max="15108" width="17.75" style="40" customWidth="1"/>
    <col min="15109" max="15109" width="19.5" style="40" customWidth="1"/>
    <col min="15110" max="15110" width="24" style="40" customWidth="1"/>
    <col min="15111" max="15111" width="18.375" style="40" bestFit="1" customWidth="1"/>
    <col min="15112" max="15112" width="17.375" style="40" customWidth="1"/>
    <col min="15113" max="15113" width="13.25" style="40" customWidth="1"/>
    <col min="15114" max="15353" width="9" style="40"/>
    <col min="15354" max="15355" width="8.75" style="40" customWidth="1"/>
    <col min="15356" max="15356" width="29" style="40" customWidth="1"/>
    <col min="15357" max="15357" width="17.75" style="40" customWidth="1"/>
    <col min="15358" max="15358" width="15.875" style="40" customWidth="1"/>
    <col min="15359" max="15364" width="17.75" style="40" customWidth="1"/>
    <col min="15365" max="15365" width="19.5" style="40" customWidth="1"/>
    <col min="15366" max="15366" width="24" style="40" customWidth="1"/>
    <col min="15367" max="15367" width="18.375" style="40" bestFit="1" customWidth="1"/>
    <col min="15368" max="15368" width="17.375" style="40" customWidth="1"/>
    <col min="15369" max="15369" width="13.25" style="40" customWidth="1"/>
    <col min="15370" max="15609" width="9" style="40"/>
    <col min="15610" max="15611" width="8.75" style="40" customWidth="1"/>
    <col min="15612" max="15612" width="29" style="40" customWidth="1"/>
    <col min="15613" max="15613" width="17.75" style="40" customWidth="1"/>
    <col min="15614" max="15614" width="15.875" style="40" customWidth="1"/>
    <col min="15615" max="15620" width="17.75" style="40" customWidth="1"/>
    <col min="15621" max="15621" width="19.5" style="40" customWidth="1"/>
    <col min="15622" max="15622" width="24" style="40" customWidth="1"/>
    <col min="15623" max="15623" width="18.375" style="40" bestFit="1" customWidth="1"/>
    <col min="15624" max="15624" width="17.375" style="40" customWidth="1"/>
    <col min="15625" max="15625" width="13.25" style="40" customWidth="1"/>
    <col min="15626" max="15865" width="9" style="40"/>
    <col min="15866" max="15867" width="8.75" style="40" customWidth="1"/>
    <col min="15868" max="15868" width="29" style="40" customWidth="1"/>
    <col min="15869" max="15869" width="17.75" style="40" customWidth="1"/>
    <col min="15870" max="15870" width="15.875" style="40" customWidth="1"/>
    <col min="15871" max="15876" width="17.75" style="40" customWidth="1"/>
    <col min="15877" max="15877" width="19.5" style="40" customWidth="1"/>
    <col min="15878" max="15878" width="24" style="40" customWidth="1"/>
    <col min="15879" max="15879" width="18.375" style="40" bestFit="1" customWidth="1"/>
    <col min="15880" max="15880" width="17.375" style="40" customWidth="1"/>
    <col min="15881" max="15881" width="13.25" style="40" customWidth="1"/>
    <col min="15882" max="16121" width="9" style="40"/>
    <col min="16122" max="16123" width="8.75" style="40" customWidth="1"/>
    <col min="16124" max="16124" width="29" style="40" customWidth="1"/>
    <col min="16125" max="16125" width="17.75" style="40" customWidth="1"/>
    <col min="16126" max="16126" width="15.875" style="40" customWidth="1"/>
    <col min="16127" max="16132" width="17.75" style="40" customWidth="1"/>
    <col min="16133" max="16133" width="19.5" style="40" customWidth="1"/>
    <col min="16134" max="16134" width="24" style="40" customWidth="1"/>
    <col min="16135" max="16135" width="18.375" style="40" bestFit="1" customWidth="1"/>
    <col min="16136" max="16136" width="17.375" style="40" customWidth="1"/>
    <col min="16137" max="16137" width="13.25" style="40" customWidth="1"/>
    <col min="16138" max="16384" width="9" style="40"/>
  </cols>
  <sheetData>
    <row r="1" spans="1:9" ht="20.25" customHeight="1">
      <c r="A1" s="133" t="s">
        <v>472</v>
      </c>
      <c r="B1" s="133"/>
      <c r="C1" s="133"/>
      <c r="D1" s="133"/>
      <c r="E1" s="133"/>
      <c r="F1" s="133"/>
      <c r="G1" s="133"/>
      <c r="H1" s="133"/>
      <c r="I1" s="133"/>
    </row>
    <row r="2" spans="1:9" ht="12" customHeight="1">
      <c r="D2" s="85"/>
      <c r="E2" s="85"/>
      <c r="F2" s="85"/>
      <c r="G2" s="81"/>
    </row>
    <row r="3" spans="1:9" ht="12" customHeight="1">
      <c r="A3" s="84" t="s">
        <v>1091</v>
      </c>
      <c r="B3" s="83"/>
      <c r="C3" s="83"/>
      <c r="D3" s="82"/>
      <c r="E3" s="82"/>
      <c r="F3" s="82"/>
      <c r="G3" s="81"/>
      <c r="H3" s="80" t="s">
        <v>394</v>
      </c>
      <c r="I3" s="79"/>
    </row>
    <row r="4" spans="1:9" ht="21" customHeight="1">
      <c r="A4" s="135" t="s">
        <v>471</v>
      </c>
      <c r="B4" s="136"/>
      <c r="C4" s="137"/>
      <c r="D4" s="141" t="s">
        <v>468</v>
      </c>
      <c r="E4" s="142"/>
      <c r="F4" s="142"/>
      <c r="G4" s="134" t="s">
        <v>470</v>
      </c>
      <c r="H4" s="134"/>
      <c r="I4" s="134"/>
    </row>
    <row r="5" spans="1:9" ht="21" customHeight="1">
      <c r="A5" s="138"/>
      <c r="B5" s="139"/>
      <c r="C5" s="140"/>
      <c r="D5" s="78" t="str">
        <f>'[2]직접공사비(전체)'!B6</f>
        <v>건축공사</v>
      </c>
      <c r="E5" s="49" t="str">
        <f>'[2]직접공사비(전체)'!B7</f>
        <v>기계공사</v>
      </c>
      <c r="F5" s="77" t="s">
        <v>469</v>
      </c>
      <c r="G5" s="76"/>
      <c r="H5" s="75" t="s">
        <v>468</v>
      </c>
      <c r="I5" s="75" t="s">
        <v>467</v>
      </c>
    </row>
    <row r="6" spans="1:9" ht="21" customHeight="1">
      <c r="A6" s="158" t="s">
        <v>466</v>
      </c>
      <c r="B6" s="158" t="s">
        <v>465</v>
      </c>
      <c r="C6" s="71" t="s">
        <v>464</v>
      </c>
      <c r="D6" s="70">
        <f>'직접공사비(전체)'!C6</f>
        <v>0</v>
      </c>
      <c r="E6" s="70">
        <f>'공종별집계표(기계)'!F27</f>
        <v>0</v>
      </c>
      <c r="F6" s="52">
        <f t="shared" ref="F6:F42" si="0">SUM(D6:E6)</f>
        <v>0</v>
      </c>
      <c r="G6" s="74"/>
      <c r="H6" s="59"/>
      <c r="I6" s="59"/>
    </row>
    <row r="7" spans="1:9" ht="21" customHeight="1">
      <c r="A7" s="158"/>
      <c r="B7" s="158"/>
      <c r="C7" s="57"/>
      <c r="D7" s="73"/>
      <c r="E7" s="73"/>
      <c r="F7" s="72"/>
      <c r="G7" s="59"/>
      <c r="H7" s="59"/>
      <c r="I7" s="59"/>
    </row>
    <row r="8" spans="1:9" ht="21" customHeight="1">
      <c r="A8" s="158"/>
      <c r="B8" s="149"/>
      <c r="C8" s="57" t="s">
        <v>463</v>
      </c>
      <c r="D8" s="55">
        <f>TRUNC(SUM(D6:D7),0)</f>
        <v>0</v>
      </c>
      <c r="E8" s="55">
        <f>TRUNC(SUM(E6:E7),0)</f>
        <v>0</v>
      </c>
      <c r="F8" s="52">
        <f t="shared" si="0"/>
        <v>0</v>
      </c>
      <c r="G8" s="59"/>
      <c r="H8" s="59"/>
      <c r="I8" s="59"/>
    </row>
    <row r="9" spans="1:9" ht="21" customHeight="1">
      <c r="A9" s="158"/>
      <c r="B9" s="158" t="s">
        <v>462</v>
      </c>
      <c r="C9" s="71" t="s">
        <v>461</v>
      </c>
      <c r="D9" s="70">
        <f>'직접공사비(전체)'!D6</f>
        <v>0</v>
      </c>
      <c r="E9" s="70">
        <f>'공종별집계표(기계)'!H27</f>
        <v>0</v>
      </c>
      <c r="F9" s="52">
        <f t="shared" si="0"/>
        <v>0</v>
      </c>
      <c r="G9" s="59"/>
      <c r="H9" s="59"/>
      <c r="I9" s="59"/>
    </row>
    <row r="10" spans="1:9" ht="21" customHeight="1">
      <c r="A10" s="158"/>
      <c r="B10" s="149"/>
      <c r="C10" s="57" t="s">
        <v>460</v>
      </c>
      <c r="D10" s="55">
        <f>TRUNC(D9*$H10,0)</f>
        <v>0</v>
      </c>
      <c r="E10" s="55">
        <f>TRUNC(E9*$H10,0)</f>
        <v>0</v>
      </c>
      <c r="F10" s="52">
        <f t="shared" si="0"/>
        <v>0</v>
      </c>
      <c r="G10" s="59" t="s">
        <v>448</v>
      </c>
      <c r="H10" s="62">
        <v>0.15</v>
      </c>
      <c r="I10" s="62">
        <v>0.15</v>
      </c>
    </row>
    <row r="11" spans="1:9" ht="21" customHeight="1">
      <c r="A11" s="158"/>
      <c r="B11" s="149"/>
      <c r="C11" s="57" t="s">
        <v>459</v>
      </c>
      <c r="D11" s="55">
        <f>TRUNC(SUM(D9:D10),0)</f>
        <v>0</v>
      </c>
      <c r="E11" s="55">
        <f>TRUNC(SUM(E9:E10),0)</f>
        <v>0</v>
      </c>
      <c r="F11" s="52">
        <f t="shared" si="0"/>
        <v>0</v>
      </c>
      <c r="G11" s="59"/>
      <c r="H11" s="59"/>
      <c r="I11" s="59"/>
    </row>
    <row r="12" spans="1:9" ht="21" customHeight="1">
      <c r="A12" s="158"/>
      <c r="B12" s="144" t="s">
        <v>458</v>
      </c>
      <c r="C12" s="71" t="s">
        <v>457</v>
      </c>
      <c r="D12" s="70">
        <f>'직접공사비(전체)'!E6</f>
        <v>0</v>
      </c>
      <c r="E12" s="70">
        <f>'공종별집계표(기계)'!J27</f>
        <v>0</v>
      </c>
      <c r="F12" s="52">
        <f t="shared" si="0"/>
        <v>0</v>
      </c>
      <c r="G12" s="59"/>
      <c r="H12" s="59"/>
      <c r="I12" s="59"/>
    </row>
    <row r="13" spans="1:9" ht="21" customHeight="1">
      <c r="A13" s="158"/>
      <c r="B13" s="145"/>
      <c r="C13" s="57" t="s">
        <v>456</v>
      </c>
      <c r="D13" s="55">
        <f>TRUNC(D11*$H13,0)</f>
        <v>0</v>
      </c>
      <c r="E13" s="55">
        <f>TRUNC(E11*$H13,0)</f>
        <v>0</v>
      </c>
      <c r="F13" s="52">
        <f t="shared" si="0"/>
        <v>0</v>
      </c>
      <c r="G13" s="66" t="s">
        <v>454</v>
      </c>
      <c r="H13" s="62">
        <v>3.56E-2</v>
      </c>
      <c r="I13" s="62">
        <v>3.56E-2</v>
      </c>
    </row>
    <row r="14" spans="1:9" ht="21" customHeight="1">
      <c r="A14" s="158"/>
      <c r="B14" s="145"/>
      <c r="C14" s="57" t="s">
        <v>455</v>
      </c>
      <c r="D14" s="55">
        <f>TRUNC(D11*$H14,0)</f>
        <v>0</v>
      </c>
      <c r="E14" s="55">
        <f>TRUNC(E11*$H14,0)</f>
        <v>0</v>
      </c>
      <c r="F14" s="52">
        <f t="shared" si="0"/>
        <v>0</v>
      </c>
      <c r="G14" s="66" t="s">
        <v>454</v>
      </c>
      <c r="H14" s="62">
        <v>1.01E-2</v>
      </c>
      <c r="I14" s="62">
        <v>1.01E-2</v>
      </c>
    </row>
    <row r="15" spans="1:9" ht="21" customHeight="1">
      <c r="A15" s="158"/>
      <c r="B15" s="145"/>
      <c r="C15" s="57" t="s">
        <v>453</v>
      </c>
      <c r="D15" s="55">
        <f>TRUNC(D9*$H15,0)</f>
        <v>0</v>
      </c>
      <c r="E15" s="55">
        <f>TRUNC(E9*$H15,0)</f>
        <v>0</v>
      </c>
      <c r="F15" s="52">
        <f t="shared" si="0"/>
        <v>0</v>
      </c>
      <c r="G15" s="59" t="s">
        <v>448</v>
      </c>
      <c r="H15" s="64">
        <v>3.5450000000000002E-2</v>
      </c>
      <c r="I15" s="64">
        <v>3.5450000000000002E-2</v>
      </c>
    </row>
    <row r="16" spans="1:9" ht="21" customHeight="1">
      <c r="A16" s="158"/>
      <c r="B16" s="145"/>
      <c r="C16" s="57" t="s">
        <v>452</v>
      </c>
      <c r="D16" s="55">
        <f>TRUNC(D9*$H16,0)</f>
        <v>0</v>
      </c>
      <c r="E16" s="55">
        <f>TRUNC(E9*$H16,0)</f>
        <v>0</v>
      </c>
      <c r="F16" s="52">
        <f t="shared" si="0"/>
        <v>0</v>
      </c>
      <c r="G16" s="59" t="s">
        <v>448</v>
      </c>
      <c r="H16" s="62">
        <v>4.4999999999999998E-2</v>
      </c>
      <c r="I16" s="62">
        <v>4.4999999999999998E-2</v>
      </c>
    </row>
    <row r="17" spans="1:9" ht="21" customHeight="1">
      <c r="A17" s="158"/>
      <c r="B17" s="145"/>
      <c r="C17" s="57" t="s">
        <v>451</v>
      </c>
      <c r="D17" s="55">
        <f>TRUNC(D15*$H17,0)</f>
        <v>0</v>
      </c>
      <c r="E17" s="55">
        <f>TRUNC(E15*$H17,0)</f>
        <v>0</v>
      </c>
      <c r="F17" s="52">
        <f t="shared" si="0"/>
        <v>0</v>
      </c>
      <c r="G17" s="59" t="s">
        <v>450</v>
      </c>
      <c r="H17" s="62">
        <v>0.1295</v>
      </c>
      <c r="I17" s="62">
        <v>0.1295</v>
      </c>
    </row>
    <row r="18" spans="1:9" ht="21" customHeight="1">
      <c r="A18" s="158"/>
      <c r="B18" s="145"/>
      <c r="C18" s="57" t="s">
        <v>449</v>
      </c>
      <c r="D18" s="55">
        <f>TRUNC(D9*$H18,0)</f>
        <v>0</v>
      </c>
      <c r="E18" s="55">
        <f>TRUNC(E9*$H18,0)</f>
        <v>0</v>
      </c>
      <c r="F18" s="69">
        <f t="shared" si="0"/>
        <v>0</v>
      </c>
      <c r="G18" s="59" t="s">
        <v>448</v>
      </c>
      <c r="H18" s="62">
        <v>2.3E-2</v>
      </c>
      <c r="I18" s="62">
        <v>2.3E-2</v>
      </c>
    </row>
    <row r="19" spans="1:9" ht="21" customHeight="1">
      <c r="A19" s="158"/>
      <c r="B19" s="145"/>
      <c r="C19" s="67" t="s">
        <v>447</v>
      </c>
      <c r="D19" s="55">
        <f>TRUNC((D8+D9)*$H19,0)</f>
        <v>0</v>
      </c>
      <c r="E19" s="55">
        <f>TRUNC((E8+E9)*$H19,0)</f>
        <v>0</v>
      </c>
      <c r="F19" s="52">
        <f t="shared" si="0"/>
        <v>0</v>
      </c>
      <c r="G19" s="59" t="s">
        <v>446</v>
      </c>
      <c r="H19" s="62">
        <v>3.1099999999999999E-2</v>
      </c>
      <c r="I19" s="62">
        <v>3.1099999999999999E-2</v>
      </c>
    </row>
    <row r="20" spans="1:9" ht="21" customHeight="1">
      <c r="A20" s="158"/>
      <c r="B20" s="145"/>
      <c r="C20" s="67" t="s">
        <v>445</v>
      </c>
      <c r="D20" s="55">
        <f>TRUNC((D8+D11)*$H20,0)</f>
        <v>0</v>
      </c>
      <c r="E20" s="55">
        <f>TRUNC((E8+E11)*$H20,0)</f>
        <v>0</v>
      </c>
      <c r="F20" s="52">
        <f t="shared" si="0"/>
        <v>0</v>
      </c>
      <c r="G20" s="59" t="s">
        <v>444</v>
      </c>
      <c r="H20" s="62">
        <v>4.5999999999999999E-2</v>
      </c>
      <c r="I20" s="62">
        <v>4.5999999999999999E-2</v>
      </c>
    </row>
    <row r="21" spans="1:9" ht="21" customHeight="1">
      <c r="A21" s="158"/>
      <c r="B21" s="145"/>
      <c r="C21" s="68" t="s">
        <v>443</v>
      </c>
      <c r="D21" s="55">
        <f>TRUNC((D8+D9+D12)*$H21,0)</f>
        <v>0</v>
      </c>
      <c r="E21" s="55">
        <f>TRUNC((E8+E9+E12)*$H21,0)</f>
        <v>0</v>
      </c>
      <c r="F21" s="52">
        <f t="shared" si="0"/>
        <v>0</v>
      </c>
      <c r="G21" s="59" t="s">
        <v>440</v>
      </c>
      <c r="H21" s="62">
        <v>3.0000000000000001E-3</v>
      </c>
      <c r="I21" s="62">
        <v>5.0000000000000001E-3</v>
      </c>
    </row>
    <row r="22" spans="1:9" ht="21" customHeight="1">
      <c r="A22" s="158"/>
      <c r="B22" s="145"/>
      <c r="C22" s="59" t="s">
        <v>442</v>
      </c>
      <c r="D22" s="55">
        <f>TRUNC((D8+D9+D12)*$H22,0)</f>
        <v>0</v>
      </c>
      <c r="E22" s="55">
        <f>TRUNC((E8+E9+E12)*$H22,0)</f>
        <v>0</v>
      </c>
      <c r="F22" s="52">
        <f t="shared" si="0"/>
        <v>0</v>
      </c>
      <c r="G22" s="59" t="s">
        <v>440</v>
      </c>
      <c r="H22" s="64">
        <v>8.0999999999999996E-4</v>
      </c>
      <c r="I22" s="64">
        <v>8.0999999999999996E-4</v>
      </c>
    </row>
    <row r="23" spans="1:9" ht="21" customHeight="1">
      <c r="A23" s="158"/>
      <c r="B23" s="145"/>
      <c r="C23" s="59" t="s">
        <v>441</v>
      </c>
      <c r="D23" s="55">
        <f>TRUNC((D8+D9+D12)*$H23,0)</f>
        <v>0</v>
      </c>
      <c r="E23" s="55">
        <f>TRUNC((E8+E9+E12)*$H23,0)</f>
        <v>0</v>
      </c>
      <c r="F23" s="52">
        <f t="shared" si="0"/>
        <v>0</v>
      </c>
      <c r="G23" s="59" t="s">
        <v>440</v>
      </c>
      <c r="H23" s="64">
        <v>6.9999999999999999E-4</v>
      </c>
      <c r="I23" s="64">
        <v>1E-3</v>
      </c>
    </row>
    <row r="24" spans="1:9" ht="21" customHeight="1">
      <c r="A24" s="158"/>
      <c r="B24" s="146"/>
      <c r="C24" s="57" t="s">
        <v>439</v>
      </c>
      <c r="D24" s="55">
        <f>TRUNC(D12+D13+D14+D15+D16+D17+D18+D19+D20+D21+D22+D23,0)</f>
        <v>0</v>
      </c>
      <c r="E24" s="55">
        <f>TRUNC(E12+E13+E14+E15+E16+E17+E18+E19+E20+E21+E22+E23,0)</f>
        <v>0</v>
      </c>
      <c r="F24" s="52">
        <f t="shared" si="0"/>
        <v>0</v>
      </c>
      <c r="G24" s="59"/>
      <c r="H24" s="59"/>
      <c r="I24" s="59"/>
    </row>
    <row r="25" spans="1:9" ht="21" customHeight="1">
      <c r="A25" s="158"/>
      <c r="B25" s="147" t="s">
        <v>438</v>
      </c>
      <c r="C25" s="148"/>
      <c r="D25" s="55">
        <f>TRUNC(D8+D11+D24,0)</f>
        <v>0</v>
      </c>
      <c r="E25" s="55">
        <f>TRUNC(E8+E11+E24,0)</f>
        <v>0</v>
      </c>
      <c r="F25" s="52">
        <f t="shared" si="0"/>
        <v>0</v>
      </c>
      <c r="G25" s="66"/>
      <c r="H25" s="59"/>
      <c r="I25" s="59"/>
    </row>
    <row r="26" spans="1:9" ht="21" customHeight="1">
      <c r="A26" s="149" t="s">
        <v>437</v>
      </c>
      <c r="B26" s="149"/>
      <c r="C26" s="149"/>
      <c r="D26" s="55">
        <f>TRUNC(D25*$H26,0)</f>
        <v>0</v>
      </c>
      <c r="E26" s="55">
        <f>TRUNC(E25*$H26,0)</f>
        <v>0</v>
      </c>
      <c r="F26" s="52">
        <f t="shared" si="0"/>
        <v>0</v>
      </c>
      <c r="G26" s="66" t="s">
        <v>436</v>
      </c>
      <c r="H26" s="62">
        <v>0.06</v>
      </c>
      <c r="I26" s="62">
        <v>0.06</v>
      </c>
    </row>
    <row r="27" spans="1:9" ht="21" customHeight="1">
      <c r="A27" s="149" t="s">
        <v>435</v>
      </c>
      <c r="B27" s="149"/>
      <c r="C27" s="149"/>
      <c r="D27" s="55">
        <f>TRUNC((D11+D24+D26)*$H27,0)</f>
        <v>0</v>
      </c>
      <c r="E27" s="55">
        <f>TRUNC((E11+E24+E26)*$H27,0)</f>
        <v>0</v>
      </c>
      <c r="F27" s="52">
        <f t="shared" si="0"/>
        <v>0</v>
      </c>
      <c r="G27" s="59" t="s">
        <v>434</v>
      </c>
      <c r="H27" s="62">
        <v>0.15</v>
      </c>
      <c r="I27" s="62">
        <v>0.15</v>
      </c>
    </row>
    <row r="28" spans="1:9" ht="21" customHeight="1">
      <c r="A28" s="147" t="s">
        <v>1095</v>
      </c>
      <c r="B28" s="157"/>
      <c r="C28" s="148"/>
      <c r="D28" s="55">
        <f>'공종별집계표(건축)'!L22</f>
        <v>0</v>
      </c>
      <c r="E28" s="55">
        <v>0</v>
      </c>
      <c r="F28" s="52">
        <f t="shared" si="0"/>
        <v>0</v>
      </c>
      <c r="G28" s="59"/>
      <c r="H28" s="62"/>
      <c r="I28" s="62"/>
    </row>
    <row r="29" spans="1:9" ht="21" customHeight="1">
      <c r="A29" s="150" t="s">
        <v>433</v>
      </c>
      <c r="B29" s="150"/>
      <c r="C29" s="150"/>
      <c r="D29" s="65">
        <f>TRUNC(D25+D26+D27+D28,-4)</f>
        <v>0</v>
      </c>
      <c r="E29" s="65">
        <f>TRUNC(E25+E26+E27+E28,-4)</f>
        <v>0</v>
      </c>
      <c r="F29" s="52">
        <f t="shared" si="0"/>
        <v>0</v>
      </c>
      <c r="G29" s="59" t="s">
        <v>432</v>
      </c>
      <c r="H29" s="59"/>
      <c r="I29" s="59"/>
    </row>
    <row r="30" spans="1:9" ht="21" customHeight="1">
      <c r="A30" s="147" t="s">
        <v>431</v>
      </c>
      <c r="B30" s="157"/>
      <c r="C30" s="148"/>
      <c r="D30" s="55">
        <v>0</v>
      </c>
      <c r="E30" s="55">
        <v>0</v>
      </c>
      <c r="F30" s="52">
        <f t="shared" si="0"/>
        <v>0</v>
      </c>
      <c r="G30" s="59" t="s">
        <v>430</v>
      </c>
      <c r="H30" s="64"/>
      <c r="I30" s="64"/>
    </row>
    <row r="31" spans="1:9" ht="21" customHeight="1">
      <c r="A31" s="149" t="s">
        <v>429</v>
      </c>
      <c r="B31" s="149"/>
      <c r="C31" s="149"/>
      <c r="D31" s="55">
        <f>TRUNC((D29+D30)*$H31,-3)</f>
        <v>0</v>
      </c>
      <c r="E31" s="55">
        <f>TRUNC((E29+E30)*$H31,-3)</f>
        <v>0</v>
      </c>
      <c r="F31" s="52">
        <f t="shared" si="0"/>
        <v>0</v>
      </c>
      <c r="G31" s="63" t="s">
        <v>428</v>
      </c>
      <c r="H31" s="62">
        <v>0.1</v>
      </c>
      <c r="I31" s="62">
        <v>0.1</v>
      </c>
    </row>
    <row r="32" spans="1:9" ht="21" customHeight="1">
      <c r="A32" s="150" t="s">
        <v>427</v>
      </c>
      <c r="B32" s="150"/>
      <c r="C32" s="150"/>
      <c r="D32" s="61">
        <f>TRUNC(SUM(D29+D30+D31),0)</f>
        <v>0</v>
      </c>
      <c r="E32" s="61">
        <f>TRUNC(SUM(E29+E30+E31),0)</f>
        <v>0</v>
      </c>
      <c r="F32" s="60">
        <f t="shared" si="0"/>
        <v>0</v>
      </c>
      <c r="G32" s="59" t="s">
        <v>426</v>
      </c>
      <c r="H32" s="50"/>
      <c r="I32" s="50"/>
    </row>
    <row r="33" spans="1:9" ht="21" customHeight="1">
      <c r="A33" s="151" t="s">
        <v>425</v>
      </c>
      <c r="B33" s="152"/>
      <c r="C33" s="56" t="s">
        <v>424</v>
      </c>
      <c r="D33" s="55">
        <v>0</v>
      </c>
      <c r="E33" s="55">
        <v>0</v>
      </c>
      <c r="F33" s="52">
        <f t="shared" si="0"/>
        <v>0</v>
      </c>
      <c r="G33" s="51" t="s">
        <v>416</v>
      </c>
      <c r="H33" s="50"/>
      <c r="I33" s="50"/>
    </row>
    <row r="34" spans="1:9" ht="21" customHeight="1">
      <c r="A34" s="153"/>
      <c r="B34" s="154"/>
      <c r="C34" s="56" t="s">
        <v>423</v>
      </c>
      <c r="D34" s="55">
        <f>'직접공사비(전체)'!J6</f>
        <v>77171874</v>
      </c>
      <c r="E34" s="55">
        <f>'공종별집계표(기계)'!F17</f>
        <v>45657908</v>
      </c>
      <c r="F34" s="52">
        <f t="shared" si="0"/>
        <v>122829782</v>
      </c>
      <c r="G34" s="51" t="s">
        <v>416</v>
      </c>
      <c r="H34" s="58"/>
      <c r="I34" s="58"/>
    </row>
    <row r="35" spans="1:9" ht="21" customHeight="1">
      <c r="A35" s="155"/>
      <c r="B35" s="156"/>
      <c r="C35" s="54" t="s">
        <v>415</v>
      </c>
      <c r="D35" s="53">
        <f>TRUNC(SUM(D33:D34),-3)</f>
        <v>77171000</v>
      </c>
      <c r="E35" s="53">
        <f>TRUNC(SUM(E33:E34),-3)</f>
        <v>45657000</v>
      </c>
      <c r="F35" s="52">
        <f t="shared" si="0"/>
        <v>122828000</v>
      </c>
      <c r="G35" s="51"/>
      <c r="H35" s="58"/>
      <c r="I35" s="58"/>
    </row>
    <row r="36" spans="1:9" ht="21" hidden="1" customHeight="1">
      <c r="A36" s="151" t="s">
        <v>422</v>
      </c>
      <c r="B36" s="152"/>
      <c r="C36" s="57" t="s">
        <v>421</v>
      </c>
      <c r="D36" s="55">
        <f>TRUNC('[2]직접공사비(전체)'!L6,-3)</f>
        <v>0</v>
      </c>
      <c r="E36" s="55">
        <v>0</v>
      </c>
      <c r="F36" s="52">
        <f t="shared" si="0"/>
        <v>0</v>
      </c>
      <c r="G36" s="51" t="s">
        <v>416</v>
      </c>
      <c r="H36" s="50"/>
      <c r="I36" s="50"/>
    </row>
    <row r="37" spans="1:9" ht="21" hidden="1" customHeight="1">
      <c r="A37" s="153"/>
      <c r="B37" s="154"/>
      <c r="C37" s="57" t="s">
        <v>420</v>
      </c>
      <c r="D37" s="55">
        <v>0</v>
      </c>
      <c r="E37" s="55">
        <v>0</v>
      </c>
      <c r="F37" s="52">
        <f t="shared" si="0"/>
        <v>0</v>
      </c>
      <c r="G37" s="51" t="s">
        <v>416</v>
      </c>
      <c r="H37" s="50"/>
      <c r="I37" s="50"/>
    </row>
    <row r="38" spans="1:9" ht="21" hidden="1" customHeight="1">
      <c r="A38" s="153"/>
      <c r="B38" s="154"/>
      <c r="C38" s="57" t="s">
        <v>419</v>
      </c>
      <c r="D38" s="55">
        <v>0</v>
      </c>
      <c r="E38" s="55">
        <v>0</v>
      </c>
      <c r="F38" s="52">
        <f t="shared" si="0"/>
        <v>0</v>
      </c>
      <c r="G38" s="51" t="s">
        <v>416</v>
      </c>
      <c r="H38" s="50"/>
      <c r="I38" s="50"/>
    </row>
    <row r="39" spans="1:9" ht="21" hidden="1" customHeight="1">
      <c r="A39" s="153"/>
      <c r="B39" s="154"/>
      <c r="C39" s="57" t="s">
        <v>418</v>
      </c>
      <c r="D39" s="55">
        <v>0</v>
      </c>
      <c r="E39" s="55">
        <v>0</v>
      </c>
      <c r="F39" s="52">
        <f t="shared" si="0"/>
        <v>0</v>
      </c>
      <c r="G39" s="51" t="s">
        <v>416</v>
      </c>
      <c r="H39" s="50"/>
      <c r="I39" s="50"/>
    </row>
    <row r="40" spans="1:9" ht="21" hidden="1" customHeight="1">
      <c r="A40" s="153"/>
      <c r="B40" s="154"/>
      <c r="C40" s="56" t="s">
        <v>417</v>
      </c>
      <c r="D40" s="55">
        <v>0</v>
      </c>
      <c r="E40" s="55">
        <v>0</v>
      </c>
      <c r="F40" s="52">
        <f t="shared" si="0"/>
        <v>0</v>
      </c>
      <c r="G40" s="51" t="s">
        <v>416</v>
      </c>
      <c r="H40" s="50"/>
      <c r="I40" s="50"/>
    </row>
    <row r="41" spans="1:9" ht="21" hidden="1" customHeight="1">
      <c r="A41" s="155"/>
      <c r="B41" s="156"/>
      <c r="C41" s="54" t="s">
        <v>415</v>
      </c>
      <c r="D41" s="53">
        <f>SUM(D36:D40)</f>
        <v>0</v>
      </c>
      <c r="E41" s="53">
        <f>TRUNC(SUM(E36:E40),-3)</f>
        <v>0</v>
      </c>
      <c r="F41" s="52">
        <f t="shared" si="0"/>
        <v>0</v>
      </c>
      <c r="G41" s="51"/>
      <c r="H41" s="50"/>
      <c r="I41" s="50"/>
    </row>
    <row r="42" spans="1:9" ht="21" customHeight="1">
      <c r="A42" s="143" t="s">
        <v>414</v>
      </c>
      <c r="B42" s="143"/>
      <c r="C42" s="143"/>
      <c r="D42" s="48">
        <f>TRUNC(D32+D35+D41,0)</f>
        <v>77171000</v>
      </c>
      <c r="E42" s="48">
        <f>TRUNC(E32+E35+E41,0)</f>
        <v>45657000</v>
      </c>
      <c r="F42" s="47">
        <f t="shared" si="0"/>
        <v>122828000</v>
      </c>
      <c r="G42" s="46" t="s">
        <v>413</v>
      </c>
      <c r="H42" s="46"/>
      <c r="I42" s="46"/>
    </row>
    <row r="43" spans="1:9" s="42" customFormat="1" ht="30" customHeight="1">
      <c r="A43" s="45"/>
      <c r="B43" s="45"/>
      <c r="C43" s="45"/>
      <c r="D43" s="44"/>
      <c r="E43" s="44"/>
      <c r="F43" s="44"/>
      <c r="G43" s="43"/>
      <c r="H43" s="43"/>
      <c r="I43" s="43"/>
    </row>
  </sheetData>
  <mergeCells count="19">
    <mergeCell ref="B6:B8"/>
    <mergeCell ref="B9:B11"/>
    <mergeCell ref="A28:C28"/>
    <mergeCell ref="A1:I1"/>
    <mergeCell ref="G4:I4"/>
    <mergeCell ref="A4:C5"/>
    <mergeCell ref="D4:F4"/>
    <mergeCell ref="A42:C42"/>
    <mergeCell ref="B12:B24"/>
    <mergeCell ref="B25:C25"/>
    <mergeCell ref="A26:C26"/>
    <mergeCell ref="A31:C31"/>
    <mergeCell ref="A32:C32"/>
    <mergeCell ref="A29:C29"/>
    <mergeCell ref="A27:C27"/>
    <mergeCell ref="A33:B35"/>
    <mergeCell ref="A36:B41"/>
    <mergeCell ref="A30:C30"/>
    <mergeCell ref="A6:A25"/>
  </mergeCells>
  <phoneticPr fontId="1" type="noConversion"/>
  <printOptions horizontalCentered="1" verticalCentered="1"/>
  <pageMargins left="0.59055118110236227" right="0.19685039370078741" top="0.37" bottom="0.25" header="0.21" footer="0.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9"/>
  <sheetViews>
    <sheetView view="pageBreakPreview" zoomScale="50" zoomScaleNormal="70" zoomScaleSheetLayoutView="50" workbookViewId="0">
      <pane xSplit="2" ySplit="5" topLeftCell="C6" activePane="bottomRight" state="frozen"/>
      <selection activeCell="C20" sqref="C20"/>
      <selection pane="topRight" activeCell="C20" sqref="C20"/>
      <selection pane="bottomLeft" activeCell="C20" sqref="C20"/>
      <selection pane="bottomRight" activeCell="D14" sqref="D14"/>
    </sheetView>
  </sheetViews>
  <sheetFormatPr defaultRowHeight="23.25" customHeight="1"/>
  <cols>
    <col min="1" max="1" width="7.75" style="86" customWidth="1"/>
    <col min="2" max="2" width="30.375" style="86" bestFit="1" customWidth="1"/>
    <col min="3" max="6" width="30.625" style="86" customWidth="1"/>
    <col min="7" max="8" width="30.625" style="86" hidden="1" customWidth="1"/>
    <col min="9" max="10" width="30.625" style="86" customWidth="1"/>
    <col min="11" max="12" width="30.625" style="86" hidden="1" customWidth="1"/>
    <col min="13" max="13" width="30.625" style="87" customWidth="1"/>
    <col min="14" max="14" width="29.25" style="86" customWidth="1"/>
    <col min="15" max="15" width="16.375" style="86" customWidth="1"/>
    <col min="16" max="16" width="17.25" style="86" bestFit="1" customWidth="1"/>
    <col min="17" max="17" width="25.875" style="86" bestFit="1" customWidth="1"/>
    <col min="18" max="18" width="24.875" style="86" bestFit="1" customWidth="1"/>
    <col min="19" max="20" width="9" style="86"/>
    <col min="21" max="21" width="18.25" style="86" bestFit="1" customWidth="1"/>
    <col min="22" max="263" width="9" style="86"/>
    <col min="264" max="264" width="7" style="86" customWidth="1"/>
    <col min="265" max="266" width="13.75" style="86" customWidth="1"/>
    <col min="267" max="267" width="6.375" style="86" customWidth="1"/>
    <col min="268" max="268" width="9" style="86"/>
    <col min="269" max="269" width="17.875" style="86" customWidth="1"/>
    <col min="270" max="270" width="21.5" style="86" customWidth="1"/>
    <col min="271" max="271" width="20" style="86" customWidth="1"/>
    <col min="272" max="272" width="9" style="86"/>
    <col min="273" max="273" width="19.875" style="86" bestFit="1" customWidth="1"/>
    <col min="274" max="274" width="10.25" style="86" bestFit="1" customWidth="1"/>
    <col min="275" max="276" width="9" style="86"/>
    <col min="277" max="277" width="10.25" style="86" bestFit="1" customWidth="1"/>
    <col min="278" max="519" width="9" style="86"/>
    <col min="520" max="520" width="7" style="86" customWidth="1"/>
    <col min="521" max="522" width="13.75" style="86" customWidth="1"/>
    <col min="523" max="523" width="6.375" style="86" customWidth="1"/>
    <col min="524" max="524" width="9" style="86"/>
    <col min="525" max="525" width="17.875" style="86" customWidth="1"/>
    <col min="526" max="526" width="21.5" style="86" customWidth="1"/>
    <col min="527" max="527" width="20" style="86" customWidth="1"/>
    <col min="528" max="528" width="9" style="86"/>
    <col min="529" max="529" width="19.875" style="86" bestFit="1" customWidth="1"/>
    <col min="530" max="530" width="10.25" style="86" bestFit="1" customWidth="1"/>
    <col min="531" max="532" width="9" style="86"/>
    <col min="533" max="533" width="10.25" style="86" bestFit="1" customWidth="1"/>
    <col min="534" max="775" width="9" style="86"/>
    <col min="776" max="776" width="7" style="86" customWidth="1"/>
    <col min="777" max="778" width="13.75" style="86" customWidth="1"/>
    <col min="779" max="779" width="6.375" style="86" customWidth="1"/>
    <col min="780" max="780" width="9" style="86"/>
    <col min="781" max="781" width="17.875" style="86" customWidth="1"/>
    <col min="782" max="782" width="21.5" style="86" customWidth="1"/>
    <col min="783" max="783" width="20" style="86" customWidth="1"/>
    <col min="784" max="784" width="9" style="86"/>
    <col min="785" max="785" width="19.875" style="86" bestFit="1" customWidth="1"/>
    <col min="786" max="786" width="10.25" style="86" bestFit="1" customWidth="1"/>
    <col min="787" max="788" width="9" style="86"/>
    <col min="789" max="789" width="10.25" style="86" bestFit="1" customWidth="1"/>
    <col min="790" max="1031" width="9" style="86"/>
    <col min="1032" max="1032" width="7" style="86" customWidth="1"/>
    <col min="1033" max="1034" width="13.75" style="86" customWidth="1"/>
    <col min="1035" max="1035" width="6.375" style="86" customWidth="1"/>
    <col min="1036" max="1036" width="9" style="86"/>
    <col min="1037" max="1037" width="17.875" style="86" customWidth="1"/>
    <col min="1038" max="1038" width="21.5" style="86" customWidth="1"/>
    <col min="1039" max="1039" width="20" style="86" customWidth="1"/>
    <col min="1040" max="1040" width="9" style="86"/>
    <col min="1041" max="1041" width="19.875" style="86" bestFit="1" customWidth="1"/>
    <col min="1042" max="1042" width="10.25" style="86" bestFit="1" customWidth="1"/>
    <col min="1043" max="1044" width="9" style="86"/>
    <col min="1045" max="1045" width="10.25" style="86" bestFit="1" customWidth="1"/>
    <col min="1046" max="1287" width="9" style="86"/>
    <col min="1288" max="1288" width="7" style="86" customWidth="1"/>
    <col min="1289" max="1290" width="13.75" style="86" customWidth="1"/>
    <col min="1291" max="1291" width="6.375" style="86" customWidth="1"/>
    <col min="1292" max="1292" width="9" style="86"/>
    <col min="1293" max="1293" width="17.875" style="86" customWidth="1"/>
    <col min="1294" max="1294" width="21.5" style="86" customWidth="1"/>
    <col min="1295" max="1295" width="20" style="86" customWidth="1"/>
    <col min="1296" max="1296" width="9" style="86"/>
    <col min="1297" max="1297" width="19.875" style="86" bestFit="1" customWidth="1"/>
    <col min="1298" max="1298" width="10.25" style="86" bestFit="1" customWidth="1"/>
    <col min="1299" max="1300" width="9" style="86"/>
    <col min="1301" max="1301" width="10.25" style="86" bestFit="1" customWidth="1"/>
    <col min="1302" max="1543" width="9" style="86"/>
    <col min="1544" max="1544" width="7" style="86" customWidth="1"/>
    <col min="1545" max="1546" width="13.75" style="86" customWidth="1"/>
    <col min="1547" max="1547" width="6.375" style="86" customWidth="1"/>
    <col min="1548" max="1548" width="9" style="86"/>
    <col min="1549" max="1549" width="17.875" style="86" customWidth="1"/>
    <col min="1550" max="1550" width="21.5" style="86" customWidth="1"/>
    <col min="1551" max="1551" width="20" style="86" customWidth="1"/>
    <col min="1552" max="1552" width="9" style="86"/>
    <col min="1553" max="1553" width="19.875" style="86" bestFit="1" customWidth="1"/>
    <col min="1554" max="1554" width="10.25" style="86" bestFit="1" customWidth="1"/>
    <col min="1555" max="1556" width="9" style="86"/>
    <col min="1557" max="1557" width="10.25" style="86" bestFit="1" customWidth="1"/>
    <col min="1558" max="1799" width="9" style="86"/>
    <col min="1800" max="1800" width="7" style="86" customWidth="1"/>
    <col min="1801" max="1802" width="13.75" style="86" customWidth="1"/>
    <col min="1803" max="1803" width="6.375" style="86" customWidth="1"/>
    <col min="1804" max="1804" width="9" style="86"/>
    <col min="1805" max="1805" width="17.875" style="86" customWidth="1"/>
    <col min="1806" max="1806" width="21.5" style="86" customWidth="1"/>
    <col min="1807" max="1807" width="20" style="86" customWidth="1"/>
    <col min="1808" max="1808" width="9" style="86"/>
    <col min="1809" max="1809" width="19.875" style="86" bestFit="1" customWidth="1"/>
    <col min="1810" max="1810" width="10.25" style="86" bestFit="1" customWidth="1"/>
    <col min="1811" max="1812" width="9" style="86"/>
    <col min="1813" max="1813" width="10.25" style="86" bestFit="1" customWidth="1"/>
    <col min="1814" max="2055" width="9" style="86"/>
    <col min="2056" max="2056" width="7" style="86" customWidth="1"/>
    <col min="2057" max="2058" width="13.75" style="86" customWidth="1"/>
    <col min="2059" max="2059" width="6.375" style="86" customWidth="1"/>
    <col min="2060" max="2060" width="9" style="86"/>
    <col min="2061" max="2061" width="17.875" style="86" customWidth="1"/>
    <col min="2062" max="2062" width="21.5" style="86" customWidth="1"/>
    <col min="2063" max="2063" width="20" style="86" customWidth="1"/>
    <col min="2064" max="2064" width="9" style="86"/>
    <col min="2065" max="2065" width="19.875" style="86" bestFit="1" customWidth="1"/>
    <col min="2066" max="2066" width="10.25" style="86" bestFit="1" customWidth="1"/>
    <col min="2067" max="2068" width="9" style="86"/>
    <col min="2069" max="2069" width="10.25" style="86" bestFit="1" customWidth="1"/>
    <col min="2070" max="2311" width="9" style="86"/>
    <col min="2312" max="2312" width="7" style="86" customWidth="1"/>
    <col min="2313" max="2314" width="13.75" style="86" customWidth="1"/>
    <col min="2315" max="2315" width="6.375" style="86" customWidth="1"/>
    <col min="2316" max="2316" width="9" style="86"/>
    <col min="2317" max="2317" width="17.875" style="86" customWidth="1"/>
    <col min="2318" max="2318" width="21.5" style="86" customWidth="1"/>
    <col min="2319" max="2319" width="20" style="86" customWidth="1"/>
    <col min="2320" max="2320" width="9" style="86"/>
    <col min="2321" max="2321" width="19.875" style="86" bestFit="1" customWidth="1"/>
    <col min="2322" max="2322" width="10.25" style="86" bestFit="1" customWidth="1"/>
    <col min="2323" max="2324" width="9" style="86"/>
    <col min="2325" max="2325" width="10.25" style="86" bestFit="1" customWidth="1"/>
    <col min="2326" max="2567" width="9" style="86"/>
    <col min="2568" max="2568" width="7" style="86" customWidth="1"/>
    <col min="2569" max="2570" width="13.75" style="86" customWidth="1"/>
    <col min="2571" max="2571" width="6.375" style="86" customWidth="1"/>
    <col min="2572" max="2572" width="9" style="86"/>
    <col min="2573" max="2573" width="17.875" style="86" customWidth="1"/>
    <col min="2574" max="2574" width="21.5" style="86" customWidth="1"/>
    <col min="2575" max="2575" width="20" style="86" customWidth="1"/>
    <col min="2576" max="2576" width="9" style="86"/>
    <col min="2577" max="2577" width="19.875" style="86" bestFit="1" customWidth="1"/>
    <col min="2578" max="2578" width="10.25" style="86" bestFit="1" customWidth="1"/>
    <col min="2579" max="2580" width="9" style="86"/>
    <col min="2581" max="2581" width="10.25" style="86" bestFit="1" customWidth="1"/>
    <col min="2582" max="2823" width="9" style="86"/>
    <col min="2824" max="2824" width="7" style="86" customWidth="1"/>
    <col min="2825" max="2826" width="13.75" style="86" customWidth="1"/>
    <col min="2827" max="2827" width="6.375" style="86" customWidth="1"/>
    <col min="2828" max="2828" width="9" style="86"/>
    <col min="2829" max="2829" width="17.875" style="86" customWidth="1"/>
    <col min="2830" max="2830" width="21.5" style="86" customWidth="1"/>
    <col min="2831" max="2831" width="20" style="86" customWidth="1"/>
    <col min="2832" max="2832" width="9" style="86"/>
    <col min="2833" max="2833" width="19.875" style="86" bestFit="1" customWidth="1"/>
    <col min="2834" max="2834" width="10.25" style="86" bestFit="1" customWidth="1"/>
    <col min="2835" max="2836" width="9" style="86"/>
    <col min="2837" max="2837" width="10.25" style="86" bestFit="1" customWidth="1"/>
    <col min="2838" max="3079" width="9" style="86"/>
    <col min="3080" max="3080" width="7" style="86" customWidth="1"/>
    <col min="3081" max="3082" width="13.75" style="86" customWidth="1"/>
    <col min="3083" max="3083" width="6.375" style="86" customWidth="1"/>
    <col min="3084" max="3084" width="9" style="86"/>
    <col min="3085" max="3085" width="17.875" style="86" customWidth="1"/>
    <col min="3086" max="3086" width="21.5" style="86" customWidth="1"/>
    <col min="3087" max="3087" width="20" style="86" customWidth="1"/>
    <col min="3088" max="3088" width="9" style="86"/>
    <col min="3089" max="3089" width="19.875" style="86" bestFit="1" customWidth="1"/>
    <col min="3090" max="3090" width="10.25" style="86" bestFit="1" customWidth="1"/>
    <col min="3091" max="3092" width="9" style="86"/>
    <col min="3093" max="3093" width="10.25" style="86" bestFit="1" customWidth="1"/>
    <col min="3094" max="3335" width="9" style="86"/>
    <col min="3336" max="3336" width="7" style="86" customWidth="1"/>
    <col min="3337" max="3338" width="13.75" style="86" customWidth="1"/>
    <col min="3339" max="3339" width="6.375" style="86" customWidth="1"/>
    <col min="3340" max="3340" width="9" style="86"/>
    <col min="3341" max="3341" width="17.875" style="86" customWidth="1"/>
    <col min="3342" max="3342" width="21.5" style="86" customWidth="1"/>
    <col min="3343" max="3343" width="20" style="86" customWidth="1"/>
    <col min="3344" max="3344" width="9" style="86"/>
    <col min="3345" max="3345" width="19.875" style="86" bestFit="1" customWidth="1"/>
    <col min="3346" max="3346" width="10.25" style="86" bestFit="1" customWidth="1"/>
    <col min="3347" max="3348" width="9" style="86"/>
    <col min="3349" max="3349" width="10.25" style="86" bestFit="1" customWidth="1"/>
    <col min="3350" max="3591" width="9" style="86"/>
    <col min="3592" max="3592" width="7" style="86" customWidth="1"/>
    <col min="3593" max="3594" width="13.75" style="86" customWidth="1"/>
    <col min="3595" max="3595" width="6.375" style="86" customWidth="1"/>
    <col min="3596" max="3596" width="9" style="86"/>
    <col min="3597" max="3597" width="17.875" style="86" customWidth="1"/>
    <col min="3598" max="3598" width="21.5" style="86" customWidth="1"/>
    <col min="3599" max="3599" width="20" style="86" customWidth="1"/>
    <col min="3600" max="3600" width="9" style="86"/>
    <col min="3601" max="3601" width="19.875" style="86" bestFit="1" customWidth="1"/>
    <col min="3602" max="3602" width="10.25" style="86" bestFit="1" customWidth="1"/>
    <col min="3603" max="3604" width="9" style="86"/>
    <col min="3605" max="3605" width="10.25" style="86" bestFit="1" customWidth="1"/>
    <col min="3606" max="3847" width="9" style="86"/>
    <col min="3848" max="3848" width="7" style="86" customWidth="1"/>
    <col min="3849" max="3850" width="13.75" style="86" customWidth="1"/>
    <col min="3851" max="3851" width="6.375" style="86" customWidth="1"/>
    <col min="3852" max="3852" width="9" style="86"/>
    <col min="3853" max="3853" width="17.875" style="86" customWidth="1"/>
    <col min="3854" max="3854" width="21.5" style="86" customWidth="1"/>
    <col min="3855" max="3855" width="20" style="86" customWidth="1"/>
    <col min="3856" max="3856" width="9" style="86"/>
    <col min="3857" max="3857" width="19.875" style="86" bestFit="1" customWidth="1"/>
    <col min="3858" max="3858" width="10.25" style="86" bestFit="1" customWidth="1"/>
    <col min="3859" max="3860" width="9" style="86"/>
    <col min="3861" max="3861" width="10.25" style="86" bestFit="1" customWidth="1"/>
    <col min="3862" max="4103" width="9" style="86"/>
    <col min="4104" max="4104" width="7" style="86" customWidth="1"/>
    <col min="4105" max="4106" width="13.75" style="86" customWidth="1"/>
    <col min="4107" max="4107" width="6.375" style="86" customWidth="1"/>
    <col min="4108" max="4108" width="9" style="86"/>
    <col min="4109" max="4109" width="17.875" style="86" customWidth="1"/>
    <col min="4110" max="4110" width="21.5" style="86" customWidth="1"/>
    <col min="4111" max="4111" width="20" style="86" customWidth="1"/>
    <col min="4112" max="4112" width="9" style="86"/>
    <col min="4113" max="4113" width="19.875" style="86" bestFit="1" customWidth="1"/>
    <col min="4114" max="4114" width="10.25" style="86" bestFit="1" customWidth="1"/>
    <col min="4115" max="4116" width="9" style="86"/>
    <col min="4117" max="4117" width="10.25" style="86" bestFit="1" customWidth="1"/>
    <col min="4118" max="4359" width="9" style="86"/>
    <col min="4360" max="4360" width="7" style="86" customWidth="1"/>
    <col min="4361" max="4362" width="13.75" style="86" customWidth="1"/>
    <col min="4363" max="4363" width="6.375" style="86" customWidth="1"/>
    <col min="4364" max="4364" width="9" style="86"/>
    <col min="4365" max="4365" width="17.875" style="86" customWidth="1"/>
    <col min="4366" max="4366" width="21.5" style="86" customWidth="1"/>
    <col min="4367" max="4367" width="20" style="86" customWidth="1"/>
    <col min="4368" max="4368" width="9" style="86"/>
    <col min="4369" max="4369" width="19.875" style="86" bestFit="1" customWidth="1"/>
    <col min="4370" max="4370" width="10.25" style="86" bestFit="1" customWidth="1"/>
    <col min="4371" max="4372" width="9" style="86"/>
    <col min="4373" max="4373" width="10.25" style="86" bestFit="1" customWidth="1"/>
    <col min="4374" max="4615" width="9" style="86"/>
    <col min="4616" max="4616" width="7" style="86" customWidth="1"/>
    <col min="4617" max="4618" width="13.75" style="86" customWidth="1"/>
    <col min="4619" max="4619" width="6.375" style="86" customWidth="1"/>
    <col min="4620" max="4620" width="9" style="86"/>
    <col min="4621" max="4621" width="17.875" style="86" customWidth="1"/>
    <col min="4622" max="4622" width="21.5" style="86" customWidth="1"/>
    <col min="4623" max="4623" width="20" style="86" customWidth="1"/>
    <col min="4624" max="4624" width="9" style="86"/>
    <col min="4625" max="4625" width="19.875" style="86" bestFit="1" customWidth="1"/>
    <col min="4626" max="4626" width="10.25" style="86" bestFit="1" customWidth="1"/>
    <col min="4627" max="4628" width="9" style="86"/>
    <col min="4629" max="4629" width="10.25" style="86" bestFit="1" customWidth="1"/>
    <col min="4630" max="4871" width="9" style="86"/>
    <col min="4872" max="4872" width="7" style="86" customWidth="1"/>
    <col min="4873" max="4874" width="13.75" style="86" customWidth="1"/>
    <col min="4875" max="4875" width="6.375" style="86" customWidth="1"/>
    <col min="4876" max="4876" width="9" style="86"/>
    <col min="4877" max="4877" width="17.875" style="86" customWidth="1"/>
    <col min="4878" max="4878" width="21.5" style="86" customWidth="1"/>
    <col min="4879" max="4879" width="20" style="86" customWidth="1"/>
    <col min="4880" max="4880" width="9" style="86"/>
    <col min="4881" max="4881" width="19.875" style="86" bestFit="1" customWidth="1"/>
    <col min="4882" max="4882" width="10.25" style="86" bestFit="1" customWidth="1"/>
    <col min="4883" max="4884" width="9" style="86"/>
    <col min="4885" max="4885" width="10.25" style="86" bestFit="1" customWidth="1"/>
    <col min="4886" max="5127" width="9" style="86"/>
    <col min="5128" max="5128" width="7" style="86" customWidth="1"/>
    <col min="5129" max="5130" width="13.75" style="86" customWidth="1"/>
    <col min="5131" max="5131" width="6.375" style="86" customWidth="1"/>
    <col min="5132" max="5132" width="9" style="86"/>
    <col min="5133" max="5133" width="17.875" style="86" customWidth="1"/>
    <col min="5134" max="5134" width="21.5" style="86" customWidth="1"/>
    <col min="5135" max="5135" width="20" style="86" customWidth="1"/>
    <col min="5136" max="5136" width="9" style="86"/>
    <col min="5137" max="5137" width="19.875" style="86" bestFit="1" customWidth="1"/>
    <col min="5138" max="5138" width="10.25" style="86" bestFit="1" customWidth="1"/>
    <col min="5139" max="5140" width="9" style="86"/>
    <col min="5141" max="5141" width="10.25" style="86" bestFit="1" customWidth="1"/>
    <col min="5142" max="5383" width="9" style="86"/>
    <col min="5384" max="5384" width="7" style="86" customWidth="1"/>
    <col min="5385" max="5386" width="13.75" style="86" customWidth="1"/>
    <col min="5387" max="5387" width="6.375" style="86" customWidth="1"/>
    <col min="5388" max="5388" width="9" style="86"/>
    <col min="5389" max="5389" width="17.875" style="86" customWidth="1"/>
    <col min="5390" max="5390" width="21.5" style="86" customWidth="1"/>
    <col min="5391" max="5391" width="20" style="86" customWidth="1"/>
    <col min="5392" max="5392" width="9" style="86"/>
    <col min="5393" max="5393" width="19.875" style="86" bestFit="1" customWidth="1"/>
    <col min="5394" max="5394" width="10.25" style="86" bestFit="1" customWidth="1"/>
    <col min="5395" max="5396" width="9" style="86"/>
    <col min="5397" max="5397" width="10.25" style="86" bestFit="1" customWidth="1"/>
    <col min="5398" max="5639" width="9" style="86"/>
    <col min="5640" max="5640" width="7" style="86" customWidth="1"/>
    <col min="5641" max="5642" width="13.75" style="86" customWidth="1"/>
    <col min="5643" max="5643" width="6.375" style="86" customWidth="1"/>
    <col min="5644" max="5644" width="9" style="86"/>
    <col min="5645" max="5645" width="17.875" style="86" customWidth="1"/>
    <col min="5646" max="5646" width="21.5" style="86" customWidth="1"/>
    <col min="5647" max="5647" width="20" style="86" customWidth="1"/>
    <col min="5648" max="5648" width="9" style="86"/>
    <col min="5649" max="5649" width="19.875" style="86" bestFit="1" customWidth="1"/>
    <col min="5650" max="5650" width="10.25" style="86" bestFit="1" customWidth="1"/>
    <col min="5651" max="5652" width="9" style="86"/>
    <col min="5653" max="5653" width="10.25" style="86" bestFit="1" customWidth="1"/>
    <col min="5654" max="5895" width="9" style="86"/>
    <col min="5896" max="5896" width="7" style="86" customWidth="1"/>
    <col min="5897" max="5898" width="13.75" style="86" customWidth="1"/>
    <col min="5899" max="5899" width="6.375" style="86" customWidth="1"/>
    <col min="5900" max="5900" width="9" style="86"/>
    <col min="5901" max="5901" width="17.875" style="86" customWidth="1"/>
    <col min="5902" max="5902" width="21.5" style="86" customWidth="1"/>
    <col min="5903" max="5903" width="20" style="86" customWidth="1"/>
    <col min="5904" max="5904" width="9" style="86"/>
    <col min="5905" max="5905" width="19.875" style="86" bestFit="1" customWidth="1"/>
    <col min="5906" max="5906" width="10.25" style="86" bestFit="1" customWidth="1"/>
    <col min="5907" max="5908" width="9" style="86"/>
    <col min="5909" max="5909" width="10.25" style="86" bestFit="1" customWidth="1"/>
    <col min="5910" max="6151" width="9" style="86"/>
    <col min="6152" max="6152" width="7" style="86" customWidth="1"/>
    <col min="6153" max="6154" width="13.75" style="86" customWidth="1"/>
    <col min="6155" max="6155" width="6.375" style="86" customWidth="1"/>
    <col min="6156" max="6156" width="9" style="86"/>
    <col min="6157" max="6157" width="17.875" style="86" customWidth="1"/>
    <col min="6158" max="6158" width="21.5" style="86" customWidth="1"/>
    <col min="6159" max="6159" width="20" style="86" customWidth="1"/>
    <col min="6160" max="6160" width="9" style="86"/>
    <col min="6161" max="6161" width="19.875" style="86" bestFit="1" customWidth="1"/>
    <col min="6162" max="6162" width="10.25" style="86" bestFit="1" customWidth="1"/>
    <col min="6163" max="6164" width="9" style="86"/>
    <col min="6165" max="6165" width="10.25" style="86" bestFit="1" customWidth="1"/>
    <col min="6166" max="6407" width="9" style="86"/>
    <col min="6408" max="6408" width="7" style="86" customWidth="1"/>
    <col min="6409" max="6410" width="13.75" style="86" customWidth="1"/>
    <col min="6411" max="6411" width="6.375" style="86" customWidth="1"/>
    <col min="6412" max="6412" width="9" style="86"/>
    <col min="6413" max="6413" width="17.875" style="86" customWidth="1"/>
    <col min="6414" max="6414" width="21.5" style="86" customWidth="1"/>
    <col min="6415" max="6415" width="20" style="86" customWidth="1"/>
    <col min="6416" max="6416" width="9" style="86"/>
    <col min="6417" max="6417" width="19.875" style="86" bestFit="1" customWidth="1"/>
    <col min="6418" max="6418" width="10.25" style="86" bestFit="1" customWidth="1"/>
    <col min="6419" max="6420" width="9" style="86"/>
    <col min="6421" max="6421" width="10.25" style="86" bestFit="1" customWidth="1"/>
    <col min="6422" max="6663" width="9" style="86"/>
    <col min="6664" max="6664" width="7" style="86" customWidth="1"/>
    <col min="6665" max="6666" width="13.75" style="86" customWidth="1"/>
    <col min="6667" max="6667" width="6.375" style="86" customWidth="1"/>
    <col min="6668" max="6668" width="9" style="86"/>
    <col min="6669" max="6669" width="17.875" style="86" customWidth="1"/>
    <col min="6670" max="6670" width="21.5" style="86" customWidth="1"/>
    <col min="6671" max="6671" width="20" style="86" customWidth="1"/>
    <col min="6672" max="6672" width="9" style="86"/>
    <col min="6673" max="6673" width="19.875" style="86" bestFit="1" customWidth="1"/>
    <col min="6674" max="6674" width="10.25" style="86" bestFit="1" customWidth="1"/>
    <col min="6675" max="6676" width="9" style="86"/>
    <col min="6677" max="6677" width="10.25" style="86" bestFit="1" customWidth="1"/>
    <col min="6678" max="6919" width="9" style="86"/>
    <col min="6920" max="6920" width="7" style="86" customWidth="1"/>
    <col min="6921" max="6922" width="13.75" style="86" customWidth="1"/>
    <col min="6923" max="6923" width="6.375" style="86" customWidth="1"/>
    <col min="6924" max="6924" width="9" style="86"/>
    <col min="6925" max="6925" width="17.875" style="86" customWidth="1"/>
    <col min="6926" max="6926" width="21.5" style="86" customWidth="1"/>
    <col min="6927" max="6927" width="20" style="86" customWidth="1"/>
    <col min="6928" max="6928" width="9" style="86"/>
    <col min="6929" max="6929" width="19.875" style="86" bestFit="1" customWidth="1"/>
    <col min="6930" max="6930" width="10.25" style="86" bestFit="1" customWidth="1"/>
    <col min="6931" max="6932" width="9" style="86"/>
    <col min="6933" max="6933" width="10.25" style="86" bestFit="1" customWidth="1"/>
    <col min="6934" max="7175" width="9" style="86"/>
    <col min="7176" max="7176" width="7" style="86" customWidth="1"/>
    <col min="7177" max="7178" width="13.75" style="86" customWidth="1"/>
    <col min="7179" max="7179" width="6.375" style="86" customWidth="1"/>
    <col min="7180" max="7180" width="9" style="86"/>
    <col min="7181" max="7181" width="17.875" style="86" customWidth="1"/>
    <col min="7182" max="7182" width="21.5" style="86" customWidth="1"/>
    <col min="7183" max="7183" width="20" style="86" customWidth="1"/>
    <col min="7184" max="7184" width="9" style="86"/>
    <col min="7185" max="7185" width="19.875" style="86" bestFit="1" customWidth="1"/>
    <col min="7186" max="7186" width="10.25" style="86" bestFit="1" customWidth="1"/>
    <col min="7187" max="7188" width="9" style="86"/>
    <col min="7189" max="7189" width="10.25" style="86" bestFit="1" customWidth="1"/>
    <col min="7190" max="7431" width="9" style="86"/>
    <col min="7432" max="7432" width="7" style="86" customWidth="1"/>
    <col min="7433" max="7434" width="13.75" style="86" customWidth="1"/>
    <col min="7435" max="7435" width="6.375" style="86" customWidth="1"/>
    <col min="7436" max="7436" width="9" style="86"/>
    <col min="7437" max="7437" width="17.875" style="86" customWidth="1"/>
    <col min="7438" max="7438" width="21.5" style="86" customWidth="1"/>
    <col min="7439" max="7439" width="20" style="86" customWidth="1"/>
    <col min="7440" max="7440" width="9" style="86"/>
    <col min="7441" max="7441" width="19.875" style="86" bestFit="1" customWidth="1"/>
    <col min="7442" max="7442" width="10.25" style="86" bestFit="1" customWidth="1"/>
    <col min="7443" max="7444" width="9" style="86"/>
    <col min="7445" max="7445" width="10.25" style="86" bestFit="1" customWidth="1"/>
    <col min="7446" max="7687" width="9" style="86"/>
    <col min="7688" max="7688" width="7" style="86" customWidth="1"/>
    <col min="7689" max="7690" width="13.75" style="86" customWidth="1"/>
    <col min="7691" max="7691" width="6.375" style="86" customWidth="1"/>
    <col min="7692" max="7692" width="9" style="86"/>
    <col min="7693" max="7693" width="17.875" style="86" customWidth="1"/>
    <col min="7694" max="7694" width="21.5" style="86" customWidth="1"/>
    <col min="7695" max="7695" width="20" style="86" customWidth="1"/>
    <col min="7696" max="7696" width="9" style="86"/>
    <col min="7697" max="7697" width="19.875" style="86" bestFit="1" customWidth="1"/>
    <col min="7698" max="7698" width="10.25" style="86" bestFit="1" customWidth="1"/>
    <col min="7699" max="7700" width="9" style="86"/>
    <col min="7701" max="7701" width="10.25" style="86" bestFit="1" customWidth="1"/>
    <col min="7702" max="7943" width="9" style="86"/>
    <col min="7944" max="7944" width="7" style="86" customWidth="1"/>
    <col min="7945" max="7946" width="13.75" style="86" customWidth="1"/>
    <col min="7947" max="7947" width="6.375" style="86" customWidth="1"/>
    <col min="7948" max="7948" width="9" style="86"/>
    <col min="7949" max="7949" width="17.875" style="86" customWidth="1"/>
    <col min="7950" max="7950" width="21.5" style="86" customWidth="1"/>
    <col min="7951" max="7951" width="20" style="86" customWidth="1"/>
    <col min="7952" max="7952" width="9" style="86"/>
    <col min="7953" max="7953" width="19.875" style="86" bestFit="1" customWidth="1"/>
    <col min="7954" max="7954" width="10.25" style="86" bestFit="1" customWidth="1"/>
    <col min="7955" max="7956" width="9" style="86"/>
    <col min="7957" max="7957" width="10.25" style="86" bestFit="1" customWidth="1"/>
    <col min="7958" max="8199" width="9" style="86"/>
    <col min="8200" max="8200" width="7" style="86" customWidth="1"/>
    <col min="8201" max="8202" width="13.75" style="86" customWidth="1"/>
    <col min="8203" max="8203" width="6.375" style="86" customWidth="1"/>
    <col min="8204" max="8204" width="9" style="86"/>
    <col min="8205" max="8205" width="17.875" style="86" customWidth="1"/>
    <col min="8206" max="8206" width="21.5" style="86" customWidth="1"/>
    <col min="8207" max="8207" width="20" style="86" customWidth="1"/>
    <col min="8208" max="8208" width="9" style="86"/>
    <col min="8209" max="8209" width="19.875" style="86" bestFit="1" customWidth="1"/>
    <col min="8210" max="8210" width="10.25" style="86" bestFit="1" customWidth="1"/>
    <col min="8211" max="8212" width="9" style="86"/>
    <col min="8213" max="8213" width="10.25" style="86" bestFit="1" customWidth="1"/>
    <col min="8214" max="8455" width="9" style="86"/>
    <col min="8456" max="8456" width="7" style="86" customWidth="1"/>
    <col min="8457" max="8458" width="13.75" style="86" customWidth="1"/>
    <col min="8459" max="8459" width="6.375" style="86" customWidth="1"/>
    <col min="8460" max="8460" width="9" style="86"/>
    <col min="8461" max="8461" width="17.875" style="86" customWidth="1"/>
    <col min="8462" max="8462" width="21.5" style="86" customWidth="1"/>
    <col min="8463" max="8463" width="20" style="86" customWidth="1"/>
    <col min="8464" max="8464" width="9" style="86"/>
    <col min="8465" max="8465" width="19.875" style="86" bestFit="1" customWidth="1"/>
    <col min="8466" max="8466" width="10.25" style="86" bestFit="1" customWidth="1"/>
    <col min="8467" max="8468" width="9" style="86"/>
    <col min="8469" max="8469" width="10.25" style="86" bestFit="1" customWidth="1"/>
    <col min="8470" max="8711" width="9" style="86"/>
    <col min="8712" max="8712" width="7" style="86" customWidth="1"/>
    <col min="8713" max="8714" width="13.75" style="86" customWidth="1"/>
    <col min="8715" max="8715" width="6.375" style="86" customWidth="1"/>
    <col min="8716" max="8716" width="9" style="86"/>
    <col min="8717" max="8717" width="17.875" style="86" customWidth="1"/>
    <col min="8718" max="8718" width="21.5" style="86" customWidth="1"/>
    <col min="8719" max="8719" width="20" style="86" customWidth="1"/>
    <col min="8720" max="8720" width="9" style="86"/>
    <col min="8721" max="8721" width="19.875" style="86" bestFit="1" customWidth="1"/>
    <col min="8722" max="8722" width="10.25" style="86" bestFit="1" customWidth="1"/>
    <col min="8723" max="8724" width="9" style="86"/>
    <col min="8725" max="8725" width="10.25" style="86" bestFit="1" customWidth="1"/>
    <col min="8726" max="8967" width="9" style="86"/>
    <col min="8968" max="8968" width="7" style="86" customWidth="1"/>
    <col min="8969" max="8970" width="13.75" style="86" customWidth="1"/>
    <col min="8971" max="8971" width="6.375" style="86" customWidth="1"/>
    <col min="8972" max="8972" width="9" style="86"/>
    <col min="8973" max="8973" width="17.875" style="86" customWidth="1"/>
    <col min="8974" max="8974" width="21.5" style="86" customWidth="1"/>
    <col min="8975" max="8975" width="20" style="86" customWidth="1"/>
    <col min="8976" max="8976" width="9" style="86"/>
    <col min="8977" max="8977" width="19.875" style="86" bestFit="1" customWidth="1"/>
    <col min="8978" max="8978" width="10.25" style="86" bestFit="1" customWidth="1"/>
    <col min="8979" max="8980" width="9" style="86"/>
    <col min="8981" max="8981" width="10.25" style="86" bestFit="1" customWidth="1"/>
    <col min="8982" max="9223" width="9" style="86"/>
    <col min="9224" max="9224" width="7" style="86" customWidth="1"/>
    <col min="9225" max="9226" width="13.75" style="86" customWidth="1"/>
    <col min="9227" max="9227" width="6.375" style="86" customWidth="1"/>
    <col min="9228" max="9228" width="9" style="86"/>
    <col min="9229" max="9229" width="17.875" style="86" customWidth="1"/>
    <col min="9230" max="9230" width="21.5" style="86" customWidth="1"/>
    <col min="9231" max="9231" width="20" style="86" customWidth="1"/>
    <col min="9232" max="9232" width="9" style="86"/>
    <col min="9233" max="9233" width="19.875" style="86" bestFit="1" customWidth="1"/>
    <col min="9234" max="9234" width="10.25" style="86" bestFit="1" customWidth="1"/>
    <col min="9235" max="9236" width="9" style="86"/>
    <col min="9237" max="9237" width="10.25" style="86" bestFit="1" customWidth="1"/>
    <col min="9238" max="9479" width="9" style="86"/>
    <col min="9480" max="9480" width="7" style="86" customWidth="1"/>
    <col min="9481" max="9482" width="13.75" style="86" customWidth="1"/>
    <col min="9483" max="9483" width="6.375" style="86" customWidth="1"/>
    <col min="9484" max="9484" width="9" style="86"/>
    <col min="9485" max="9485" width="17.875" style="86" customWidth="1"/>
    <col min="9486" max="9486" width="21.5" style="86" customWidth="1"/>
    <col min="9487" max="9487" width="20" style="86" customWidth="1"/>
    <col min="9488" max="9488" width="9" style="86"/>
    <col min="9489" max="9489" width="19.875" style="86" bestFit="1" customWidth="1"/>
    <col min="9490" max="9490" width="10.25" style="86" bestFit="1" customWidth="1"/>
    <col min="9491" max="9492" width="9" style="86"/>
    <col min="9493" max="9493" width="10.25" style="86" bestFit="1" customWidth="1"/>
    <col min="9494" max="9735" width="9" style="86"/>
    <col min="9736" max="9736" width="7" style="86" customWidth="1"/>
    <col min="9737" max="9738" width="13.75" style="86" customWidth="1"/>
    <col min="9739" max="9739" width="6.375" style="86" customWidth="1"/>
    <col min="9740" max="9740" width="9" style="86"/>
    <col min="9741" max="9741" width="17.875" style="86" customWidth="1"/>
    <col min="9742" max="9742" width="21.5" style="86" customWidth="1"/>
    <col min="9743" max="9743" width="20" style="86" customWidth="1"/>
    <col min="9744" max="9744" width="9" style="86"/>
    <col min="9745" max="9745" width="19.875" style="86" bestFit="1" customWidth="1"/>
    <col min="9746" max="9746" width="10.25" style="86" bestFit="1" customWidth="1"/>
    <col min="9747" max="9748" width="9" style="86"/>
    <col min="9749" max="9749" width="10.25" style="86" bestFit="1" customWidth="1"/>
    <col min="9750" max="9991" width="9" style="86"/>
    <col min="9992" max="9992" width="7" style="86" customWidth="1"/>
    <col min="9993" max="9994" width="13.75" style="86" customWidth="1"/>
    <col min="9995" max="9995" width="6.375" style="86" customWidth="1"/>
    <col min="9996" max="9996" width="9" style="86"/>
    <col min="9997" max="9997" width="17.875" style="86" customWidth="1"/>
    <col min="9998" max="9998" width="21.5" style="86" customWidth="1"/>
    <col min="9999" max="9999" width="20" style="86" customWidth="1"/>
    <col min="10000" max="10000" width="9" style="86"/>
    <col min="10001" max="10001" width="19.875" style="86" bestFit="1" customWidth="1"/>
    <col min="10002" max="10002" width="10.25" style="86" bestFit="1" customWidth="1"/>
    <col min="10003" max="10004" width="9" style="86"/>
    <col min="10005" max="10005" width="10.25" style="86" bestFit="1" customWidth="1"/>
    <col min="10006" max="10247" width="9" style="86"/>
    <col min="10248" max="10248" width="7" style="86" customWidth="1"/>
    <col min="10249" max="10250" width="13.75" style="86" customWidth="1"/>
    <col min="10251" max="10251" width="6.375" style="86" customWidth="1"/>
    <col min="10252" max="10252" width="9" style="86"/>
    <col min="10253" max="10253" width="17.875" style="86" customWidth="1"/>
    <col min="10254" max="10254" width="21.5" style="86" customWidth="1"/>
    <col min="10255" max="10255" width="20" style="86" customWidth="1"/>
    <col min="10256" max="10256" width="9" style="86"/>
    <col min="10257" max="10257" width="19.875" style="86" bestFit="1" customWidth="1"/>
    <col min="10258" max="10258" width="10.25" style="86" bestFit="1" customWidth="1"/>
    <col min="10259" max="10260" width="9" style="86"/>
    <col min="10261" max="10261" width="10.25" style="86" bestFit="1" customWidth="1"/>
    <col min="10262" max="10503" width="9" style="86"/>
    <col min="10504" max="10504" width="7" style="86" customWidth="1"/>
    <col min="10505" max="10506" width="13.75" style="86" customWidth="1"/>
    <col min="10507" max="10507" width="6.375" style="86" customWidth="1"/>
    <col min="10508" max="10508" width="9" style="86"/>
    <col min="10509" max="10509" width="17.875" style="86" customWidth="1"/>
    <col min="10510" max="10510" width="21.5" style="86" customWidth="1"/>
    <col min="10511" max="10511" width="20" style="86" customWidth="1"/>
    <col min="10512" max="10512" width="9" style="86"/>
    <col min="10513" max="10513" width="19.875" style="86" bestFit="1" customWidth="1"/>
    <col min="10514" max="10514" width="10.25" style="86" bestFit="1" customWidth="1"/>
    <col min="10515" max="10516" width="9" style="86"/>
    <col min="10517" max="10517" width="10.25" style="86" bestFit="1" customWidth="1"/>
    <col min="10518" max="10759" width="9" style="86"/>
    <col min="10760" max="10760" width="7" style="86" customWidth="1"/>
    <col min="10761" max="10762" width="13.75" style="86" customWidth="1"/>
    <col min="10763" max="10763" width="6.375" style="86" customWidth="1"/>
    <col min="10764" max="10764" width="9" style="86"/>
    <col min="10765" max="10765" width="17.875" style="86" customWidth="1"/>
    <col min="10766" max="10766" width="21.5" style="86" customWidth="1"/>
    <col min="10767" max="10767" width="20" style="86" customWidth="1"/>
    <col min="10768" max="10768" width="9" style="86"/>
    <col min="10769" max="10769" width="19.875" style="86" bestFit="1" customWidth="1"/>
    <col min="10770" max="10770" width="10.25" style="86" bestFit="1" customWidth="1"/>
    <col min="10771" max="10772" width="9" style="86"/>
    <col min="10773" max="10773" width="10.25" style="86" bestFit="1" customWidth="1"/>
    <col min="10774" max="11015" width="9" style="86"/>
    <col min="11016" max="11016" width="7" style="86" customWidth="1"/>
    <col min="11017" max="11018" width="13.75" style="86" customWidth="1"/>
    <col min="11019" max="11019" width="6.375" style="86" customWidth="1"/>
    <col min="11020" max="11020" width="9" style="86"/>
    <col min="11021" max="11021" width="17.875" style="86" customWidth="1"/>
    <col min="11022" max="11022" width="21.5" style="86" customWidth="1"/>
    <col min="11023" max="11023" width="20" style="86" customWidth="1"/>
    <col min="11024" max="11024" width="9" style="86"/>
    <col min="11025" max="11025" width="19.875" style="86" bestFit="1" customWidth="1"/>
    <col min="11026" max="11026" width="10.25" style="86" bestFit="1" customWidth="1"/>
    <col min="11027" max="11028" width="9" style="86"/>
    <col min="11029" max="11029" width="10.25" style="86" bestFit="1" customWidth="1"/>
    <col min="11030" max="11271" width="9" style="86"/>
    <col min="11272" max="11272" width="7" style="86" customWidth="1"/>
    <col min="11273" max="11274" width="13.75" style="86" customWidth="1"/>
    <col min="11275" max="11275" width="6.375" style="86" customWidth="1"/>
    <col min="11276" max="11276" width="9" style="86"/>
    <col min="11277" max="11277" width="17.875" style="86" customWidth="1"/>
    <col min="11278" max="11278" width="21.5" style="86" customWidth="1"/>
    <col min="11279" max="11279" width="20" style="86" customWidth="1"/>
    <col min="11280" max="11280" width="9" style="86"/>
    <col min="11281" max="11281" width="19.875" style="86" bestFit="1" customWidth="1"/>
    <col min="11282" max="11282" width="10.25" style="86" bestFit="1" customWidth="1"/>
    <col min="11283" max="11284" width="9" style="86"/>
    <col min="11285" max="11285" width="10.25" style="86" bestFit="1" customWidth="1"/>
    <col min="11286" max="11527" width="9" style="86"/>
    <col min="11528" max="11528" width="7" style="86" customWidth="1"/>
    <col min="11529" max="11530" width="13.75" style="86" customWidth="1"/>
    <col min="11531" max="11531" width="6.375" style="86" customWidth="1"/>
    <col min="11532" max="11532" width="9" style="86"/>
    <col min="11533" max="11533" width="17.875" style="86" customWidth="1"/>
    <col min="11534" max="11534" width="21.5" style="86" customWidth="1"/>
    <col min="11535" max="11535" width="20" style="86" customWidth="1"/>
    <col min="11536" max="11536" width="9" style="86"/>
    <col min="11537" max="11537" width="19.875" style="86" bestFit="1" customWidth="1"/>
    <col min="11538" max="11538" width="10.25" style="86" bestFit="1" customWidth="1"/>
    <col min="11539" max="11540" width="9" style="86"/>
    <col min="11541" max="11541" width="10.25" style="86" bestFit="1" customWidth="1"/>
    <col min="11542" max="11783" width="9" style="86"/>
    <col min="11784" max="11784" width="7" style="86" customWidth="1"/>
    <col min="11785" max="11786" width="13.75" style="86" customWidth="1"/>
    <col min="11787" max="11787" width="6.375" style="86" customWidth="1"/>
    <col min="11788" max="11788" width="9" style="86"/>
    <col min="11789" max="11789" width="17.875" style="86" customWidth="1"/>
    <col min="11790" max="11790" width="21.5" style="86" customWidth="1"/>
    <col min="11791" max="11791" width="20" style="86" customWidth="1"/>
    <col min="11792" max="11792" width="9" style="86"/>
    <col min="11793" max="11793" width="19.875" style="86" bestFit="1" customWidth="1"/>
    <col min="11794" max="11794" width="10.25" style="86" bestFit="1" customWidth="1"/>
    <col min="11795" max="11796" width="9" style="86"/>
    <col min="11797" max="11797" width="10.25" style="86" bestFit="1" customWidth="1"/>
    <col min="11798" max="12039" width="9" style="86"/>
    <col min="12040" max="12040" width="7" style="86" customWidth="1"/>
    <col min="12041" max="12042" width="13.75" style="86" customWidth="1"/>
    <col min="12043" max="12043" width="6.375" style="86" customWidth="1"/>
    <col min="12044" max="12044" width="9" style="86"/>
    <col min="12045" max="12045" width="17.875" style="86" customWidth="1"/>
    <col min="12046" max="12046" width="21.5" style="86" customWidth="1"/>
    <col min="12047" max="12047" width="20" style="86" customWidth="1"/>
    <col min="12048" max="12048" width="9" style="86"/>
    <col min="12049" max="12049" width="19.875" style="86" bestFit="1" customWidth="1"/>
    <col min="12050" max="12050" width="10.25" style="86" bestFit="1" customWidth="1"/>
    <col min="12051" max="12052" width="9" style="86"/>
    <col min="12053" max="12053" width="10.25" style="86" bestFit="1" customWidth="1"/>
    <col min="12054" max="12295" width="9" style="86"/>
    <col min="12296" max="12296" width="7" style="86" customWidth="1"/>
    <col min="12297" max="12298" width="13.75" style="86" customWidth="1"/>
    <col min="12299" max="12299" width="6.375" style="86" customWidth="1"/>
    <col min="12300" max="12300" width="9" style="86"/>
    <col min="12301" max="12301" width="17.875" style="86" customWidth="1"/>
    <col min="12302" max="12302" width="21.5" style="86" customWidth="1"/>
    <col min="12303" max="12303" width="20" style="86" customWidth="1"/>
    <col min="12304" max="12304" width="9" style="86"/>
    <col min="12305" max="12305" width="19.875" style="86" bestFit="1" customWidth="1"/>
    <col min="12306" max="12306" width="10.25" style="86" bestFit="1" customWidth="1"/>
    <col min="12307" max="12308" width="9" style="86"/>
    <col min="12309" max="12309" width="10.25" style="86" bestFit="1" customWidth="1"/>
    <col min="12310" max="12551" width="9" style="86"/>
    <col min="12552" max="12552" width="7" style="86" customWidth="1"/>
    <col min="12553" max="12554" width="13.75" style="86" customWidth="1"/>
    <col min="12555" max="12555" width="6.375" style="86" customWidth="1"/>
    <col min="12556" max="12556" width="9" style="86"/>
    <col min="12557" max="12557" width="17.875" style="86" customWidth="1"/>
    <col min="12558" max="12558" width="21.5" style="86" customWidth="1"/>
    <col min="12559" max="12559" width="20" style="86" customWidth="1"/>
    <col min="12560" max="12560" width="9" style="86"/>
    <col min="12561" max="12561" width="19.875" style="86" bestFit="1" customWidth="1"/>
    <col min="12562" max="12562" width="10.25" style="86" bestFit="1" customWidth="1"/>
    <col min="12563" max="12564" width="9" style="86"/>
    <col min="12565" max="12565" width="10.25" style="86" bestFit="1" customWidth="1"/>
    <col min="12566" max="12807" width="9" style="86"/>
    <col min="12808" max="12808" width="7" style="86" customWidth="1"/>
    <col min="12809" max="12810" width="13.75" style="86" customWidth="1"/>
    <col min="12811" max="12811" width="6.375" style="86" customWidth="1"/>
    <col min="12812" max="12812" width="9" style="86"/>
    <col min="12813" max="12813" width="17.875" style="86" customWidth="1"/>
    <col min="12814" max="12814" width="21.5" style="86" customWidth="1"/>
    <col min="12815" max="12815" width="20" style="86" customWidth="1"/>
    <col min="12816" max="12816" width="9" style="86"/>
    <col min="12817" max="12817" width="19.875" style="86" bestFit="1" customWidth="1"/>
    <col min="12818" max="12818" width="10.25" style="86" bestFit="1" customWidth="1"/>
    <col min="12819" max="12820" width="9" style="86"/>
    <col min="12821" max="12821" width="10.25" style="86" bestFit="1" customWidth="1"/>
    <col min="12822" max="13063" width="9" style="86"/>
    <col min="13064" max="13064" width="7" style="86" customWidth="1"/>
    <col min="13065" max="13066" width="13.75" style="86" customWidth="1"/>
    <col min="13067" max="13067" width="6.375" style="86" customWidth="1"/>
    <col min="13068" max="13068" width="9" style="86"/>
    <col min="13069" max="13069" width="17.875" style="86" customWidth="1"/>
    <col min="13070" max="13070" width="21.5" style="86" customWidth="1"/>
    <col min="13071" max="13071" width="20" style="86" customWidth="1"/>
    <col min="13072" max="13072" width="9" style="86"/>
    <col min="13073" max="13073" width="19.875" style="86" bestFit="1" customWidth="1"/>
    <col min="13074" max="13074" width="10.25" style="86" bestFit="1" customWidth="1"/>
    <col min="13075" max="13076" width="9" style="86"/>
    <col min="13077" max="13077" width="10.25" style="86" bestFit="1" customWidth="1"/>
    <col min="13078" max="13319" width="9" style="86"/>
    <col min="13320" max="13320" width="7" style="86" customWidth="1"/>
    <col min="13321" max="13322" width="13.75" style="86" customWidth="1"/>
    <col min="13323" max="13323" width="6.375" style="86" customWidth="1"/>
    <col min="13324" max="13324" width="9" style="86"/>
    <col min="13325" max="13325" width="17.875" style="86" customWidth="1"/>
    <col min="13326" max="13326" width="21.5" style="86" customWidth="1"/>
    <col min="13327" max="13327" width="20" style="86" customWidth="1"/>
    <col min="13328" max="13328" width="9" style="86"/>
    <col min="13329" max="13329" width="19.875" style="86" bestFit="1" customWidth="1"/>
    <col min="13330" max="13330" width="10.25" style="86" bestFit="1" customWidth="1"/>
    <col min="13331" max="13332" width="9" style="86"/>
    <col min="13333" max="13333" width="10.25" style="86" bestFit="1" customWidth="1"/>
    <col min="13334" max="13575" width="9" style="86"/>
    <col min="13576" max="13576" width="7" style="86" customWidth="1"/>
    <col min="13577" max="13578" width="13.75" style="86" customWidth="1"/>
    <col min="13579" max="13579" width="6.375" style="86" customWidth="1"/>
    <col min="13580" max="13580" width="9" style="86"/>
    <col min="13581" max="13581" width="17.875" style="86" customWidth="1"/>
    <col min="13582" max="13582" width="21.5" style="86" customWidth="1"/>
    <col min="13583" max="13583" width="20" style="86" customWidth="1"/>
    <col min="13584" max="13584" width="9" style="86"/>
    <col min="13585" max="13585" width="19.875" style="86" bestFit="1" customWidth="1"/>
    <col min="13586" max="13586" width="10.25" style="86" bestFit="1" customWidth="1"/>
    <col min="13587" max="13588" width="9" style="86"/>
    <col min="13589" max="13589" width="10.25" style="86" bestFit="1" customWidth="1"/>
    <col min="13590" max="13831" width="9" style="86"/>
    <col min="13832" max="13832" width="7" style="86" customWidth="1"/>
    <col min="13833" max="13834" width="13.75" style="86" customWidth="1"/>
    <col min="13835" max="13835" width="6.375" style="86" customWidth="1"/>
    <col min="13836" max="13836" width="9" style="86"/>
    <col min="13837" max="13837" width="17.875" style="86" customWidth="1"/>
    <col min="13838" max="13838" width="21.5" style="86" customWidth="1"/>
    <col min="13839" max="13839" width="20" style="86" customWidth="1"/>
    <col min="13840" max="13840" width="9" style="86"/>
    <col min="13841" max="13841" width="19.875" style="86" bestFit="1" customWidth="1"/>
    <col min="13842" max="13842" width="10.25" style="86" bestFit="1" customWidth="1"/>
    <col min="13843" max="13844" width="9" style="86"/>
    <col min="13845" max="13845" width="10.25" style="86" bestFit="1" customWidth="1"/>
    <col min="13846" max="14087" width="9" style="86"/>
    <col min="14088" max="14088" width="7" style="86" customWidth="1"/>
    <col min="14089" max="14090" width="13.75" style="86" customWidth="1"/>
    <col min="14091" max="14091" width="6.375" style="86" customWidth="1"/>
    <col min="14092" max="14092" width="9" style="86"/>
    <col min="14093" max="14093" width="17.875" style="86" customWidth="1"/>
    <col min="14094" max="14094" width="21.5" style="86" customWidth="1"/>
    <col min="14095" max="14095" width="20" style="86" customWidth="1"/>
    <col min="14096" max="14096" width="9" style="86"/>
    <col min="14097" max="14097" width="19.875" style="86" bestFit="1" customWidth="1"/>
    <col min="14098" max="14098" width="10.25" style="86" bestFit="1" customWidth="1"/>
    <col min="14099" max="14100" width="9" style="86"/>
    <col min="14101" max="14101" width="10.25" style="86" bestFit="1" customWidth="1"/>
    <col min="14102" max="14343" width="9" style="86"/>
    <col min="14344" max="14344" width="7" style="86" customWidth="1"/>
    <col min="14345" max="14346" width="13.75" style="86" customWidth="1"/>
    <col min="14347" max="14347" width="6.375" style="86" customWidth="1"/>
    <col min="14348" max="14348" width="9" style="86"/>
    <col min="14349" max="14349" width="17.875" style="86" customWidth="1"/>
    <col min="14350" max="14350" width="21.5" style="86" customWidth="1"/>
    <col min="14351" max="14351" width="20" style="86" customWidth="1"/>
    <col min="14352" max="14352" width="9" style="86"/>
    <col min="14353" max="14353" width="19.875" style="86" bestFit="1" customWidth="1"/>
    <col min="14354" max="14354" width="10.25" style="86" bestFit="1" customWidth="1"/>
    <col min="14355" max="14356" width="9" style="86"/>
    <col min="14357" max="14357" width="10.25" style="86" bestFit="1" customWidth="1"/>
    <col min="14358" max="14599" width="9" style="86"/>
    <col min="14600" max="14600" width="7" style="86" customWidth="1"/>
    <col min="14601" max="14602" width="13.75" style="86" customWidth="1"/>
    <col min="14603" max="14603" width="6.375" style="86" customWidth="1"/>
    <col min="14604" max="14604" width="9" style="86"/>
    <col min="14605" max="14605" width="17.875" style="86" customWidth="1"/>
    <col min="14606" max="14606" width="21.5" style="86" customWidth="1"/>
    <col min="14607" max="14607" width="20" style="86" customWidth="1"/>
    <col min="14608" max="14608" width="9" style="86"/>
    <col min="14609" max="14609" width="19.875" style="86" bestFit="1" customWidth="1"/>
    <col min="14610" max="14610" width="10.25" style="86" bestFit="1" customWidth="1"/>
    <col min="14611" max="14612" width="9" style="86"/>
    <col min="14613" max="14613" width="10.25" style="86" bestFit="1" customWidth="1"/>
    <col min="14614" max="14855" width="9" style="86"/>
    <col min="14856" max="14856" width="7" style="86" customWidth="1"/>
    <col min="14857" max="14858" width="13.75" style="86" customWidth="1"/>
    <col min="14859" max="14859" width="6.375" style="86" customWidth="1"/>
    <col min="14860" max="14860" width="9" style="86"/>
    <col min="14861" max="14861" width="17.875" style="86" customWidth="1"/>
    <col min="14862" max="14862" width="21.5" style="86" customWidth="1"/>
    <col min="14863" max="14863" width="20" style="86" customWidth="1"/>
    <col min="14864" max="14864" width="9" style="86"/>
    <col min="14865" max="14865" width="19.875" style="86" bestFit="1" customWidth="1"/>
    <col min="14866" max="14866" width="10.25" style="86" bestFit="1" customWidth="1"/>
    <col min="14867" max="14868" width="9" style="86"/>
    <col min="14869" max="14869" width="10.25" style="86" bestFit="1" customWidth="1"/>
    <col min="14870" max="15111" width="9" style="86"/>
    <col min="15112" max="15112" width="7" style="86" customWidth="1"/>
    <col min="15113" max="15114" width="13.75" style="86" customWidth="1"/>
    <col min="15115" max="15115" width="6.375" style="86" customWidth="1"/>
    <col min="15116" max="15116" width="9" style="86"/>
    <col min="15117" max="15117" width="17.875" style="86" customWidth="1"/>
    <col min="15118" max="15118" width="21.5" style="86" customWidth="1"/>
    <col min="15119" max="15119" width="20" style="86" customWidth="1"/>
    <col min="15120" max="15120" width="9" style="86"/>
    <col min="15121" max="15121" width="19.875" style="86" bestFit="1" customWidth="1"/>
    <col min="15122" max="15122" width="10.25" style="86" bestFit="1" customWidth="1"/>
    <col min="15123" max="15124" width="9" style="86"/>
    <col min="15125" max="15125" width="10.25" style="86" bestFit="1" customWidth="1"/>
    <col min="15126" max="15367" width="9" style="86"/>
    <col min="15368" max="15368" width="7" style="86" customWidth="1"/>
    <col min="15369" max="15370" width="13.75" style="86" customWidth="1"/>
    <col min="15371" max="15371" width="6.375" style="86" customWidth="1"/>
    <col min="15372" max="15372" width="9" style="86"/>
    <col min="15373" max="15373" width="17.875" style="86" customWidth="1"/>
    <col min="15374" max="15374" width="21.5" style="86" customWidth="1"/>
    <col min="15375" max="15375" width="20" style="86" customWidth="1"/>
    <col min="15376" max="15376" width="9" style="86"/>
    <col min="15377" max="15377" width="19.875" style="86" bestFit="1" customWidth="1"/>
    <col min="15378" max="15378" width="10.25" style="86" bestFit="1" customWidth="1"/>
    <col min="15379" max="15380" width="9" style="86"/>
    <col min="15381" max="15381" width="10.25" style="86" bestFit="1" customWidth="1"/>
    <col min="15382" max="15623" width="9" style="86"/>
    <col min="15624" max="15624" width="7" style="86" customWidth="1"/>
    <col min="15625" max="15626" width="13.75" style="86" customWidth="1"/>
    <col min="15627" max="15627" width="6.375" style="86" customWidth="1"/>
    <col min="15628" max="15628" width="9" style="86"/>
    <col min="15629" max="15629" width="17.875" style="86" customWidth="1"/>
    <col min="15630" max="15630" width="21.5" style="86" customWidth="1"/>
    <col min="15631" max="15631" width="20" style="86" customWidth="1"/>
    <col min="15632" max="15632" width="9" style="86"/>
    <col min="15633" max="15633" width="19.875" style="86" bestFit="1" customWidth="1"/>
    <col min="15634" max="15634" width="10.25" style="86" bestFit="1" customWidth="1"/>
    <col min="15635" max="15636" width="9" style="86"/>
    <col min="15637" max="15637" width="10.25" style="86" bestFit="1" customWidth="1"/>
    <col min="15638" max="15879" width="9" style="86"/>
    <col min="15880" max="15880" width="7" style="86" customWidth="1"/>
    <col min="15881" max="15882" width="13.75" style="86" customWidth="1"/>
    <col min="15883" max="15883" width="6.375" style="86" customWidth="1"/>
    <col min="15884" max="15884" width="9" style="86"/>
    <col min="15885" max="15885" width="17.875" style="86" customWidth="1"/>
    <col min="15886" max="15886" width="21.5" style="86" customWidth="1"/>
    <col min="15887" max="15887" width="20" style="86" customWidth="1"/>
    <col min="15888" max="15888" width="9" style="86"/>
    <col min="15889" max="15889" width="19.875" style="86" bestFit="1" customWidth="1"/>
    <col min="15890" max="15890" width="10.25" style="86" bestFit="1" customWidth="1"/>
    <col min="15891" max="15892" width="9" style="86"/>
    <col min="15893" max="15893" width="10.25" style="86" bestFit="1" customWidth="1"/>
    <col min="15894" max="16135" width="9" style="86"/>
    <col min="16136" max="16136" width="7" style="86" customWidth="1"/>
    <col min="16137" max="16138" width="13.75" style="86" customWidth="1"/>
    <col min="16139" max="16139" width="6.375" style="86" customWidth="1"/>
    <col min="16140" max="16140" width="9" style="86"/>
    <col min="16141" max="16141" width="17.875" style="86" customWidth="1"/>
    <col min="16142" max="16142" width="21.5" style="86" customWidth="1"/>
    <col min="16143" max="16143" width="20" style="86" customWidth="1"/>
    <col min="16144" max="16144" width="9" style="86"/>
    <col min="16145" max="16145" width="19.875" style="86" bestFit="1" customWidth="1"/>
    <col min="16146" max="16146" width="10.25" style="86" bestFit="1" customWidth="1"/>
    <col min="16147" max="16148" width="9" style="86"/>
    <col min="16149" max="16149" width="10.25" style="86" bestFit="1" customWidth="1"/>
    <col min="16150" max="16384" width="9" style="86"/>
  </cols>
  <sheetData>
    <row r="1" spans="1:18" ht="43.5" customHeight="1">
      <c r="A1" s="122" t="s">
        <v>491</v>
      </c>
      <c r="B1" s="119"/>
      <c r="C1" s="119"/>
      <c r="D1" s="119"/>
      <c r="E1" s="119"/>
      <c r="F1" s="119"/>
      <c r="G1" s="121"/>
      <c r="H1" s="121"/>
      <c r="I1" s="121"/>
      <c r="J1" s="119"/>
      <c r="K1" s="119"/>
      <c r="L1" s="119"/>
      <c r="M1" s="120"/>
      <c r="N1" s="119"/>
      <c r="O1" s="119"/>
    </row>
    <row r="3" spans="1:18" ht="44.25" customHeight="1">
      <c r="A3" s="12" t="str">
        <f>'원가(공종별)'!A3</f>
        <v>공사명 : 과천 시민회관 상상하랑 조성공사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18"/>
      <c r="N3" s="12"/>
      <c r="O3" s="13" t="s">
        <v>490</v>
      </c>
    </row>
    <row r="4" spans="1:18" s="114" customFormat="1" ht="44.25" customHeight="1">
      <c r="A4" s="162" t="s">
        <v>489</v>
      </c>
      <c r="B4" s="162" t="s">
        <v>488</v>
      </c>
      <c r="C4" s="163" t="s">
        <v>487</v>
      </c>
      <c r="D4" s="164"/>
      <c r="E4" s="164"/>
      <c r="F4" s="165"/>
      <c r="G4" s="164"/>
      <c r="H4" s="164"/>
      <c r="I4" s="164"/>
      <c r="J4" s="164"/>
      <c r="K4" s="164"/>
      <c r="L4" s="165"/>
      <c r="M4" s="166" t="s">
        <v>481</v>
      </c>
      <c r="N4" s="16" t="s">
        <v>486</v>
      </c>
      <c r="O4" s="159" t="s">
        <v>485</v>
      </c>
    </row>
    <row r="5" spans="1:18" s="114" customFormat="1" ht="80.25" customHeight="1">
      <c r="A5" s="162"/>
      <c r="B5" s="162"/>
      <c r="C5" s="117" t="s">
        <v>484</v>
      </c>
      <c r="D5" s="16" t="s">
        <v>483</v>
      </c>
      <c r="E5" s="16" t="s">
        <v>482</v>
      </c>
      <c r="F5" s="116" t="s">
        <v>481</v>
      </c>
      <c r="G5" s="116" t="s">
        <v>480</v>
      </c>
      <c r="H5" s="116" t="s">
        <v>479</v>
      </c>
      <c r="I5" s="116" t="s">
        <v>397</v>
      </c>
      <c r="J5" s="116" t="s">
        <v>398</v>
      </c>
      <c r="K5" s="116" t="s">
        <v>478</v>
      </c>
      <c r="L5" s="115" t="s">
        <v>477</v>
      </c>
      <c r="M5" s="167"/>
      <c r="N5" s="115" t="s">
        <v>476</v>
      </c>
      <c r="O5" s="159"/>
    </row>
    <row r="6" spans="1:18" s="105" customFormat="1" ht="63.75" customHeight="1">
      <c r="A6" s="113">
        <v>1</v>
      </c>
      <c r="B6" s="112" t="s">
        <v>475</v>
      </c>
      <c r="C6" s="123">
        <f>'공종별집계표(건축)'!F5</f>
        <v>0</v>
      </c>
      <c r="D6" s="111">
        <f>'공종별집계표(건축)'!H5</f>
        <v>0</v>
      </c>
      <c r="E6" s="111">
        <f>'공종별집계표(건축)'!J5</f>
        <v>0</v>
      </c>
      <c r="F6" s="111">
        <f>SUM(C6:E6)</f>
        <v>0</v>
      </c>
      <c r="G6" s="111"/>
      <c r="H6" s="111"/>
      <c r="I6" s="111"/>
      <c r="J6" s="111">
        <f>'공종별집계표(건축)'!L25</f>
        <v>77171874</v>
      </c>
      <c r="K6" s="111">
        <v>0</v>
      </c>
      <c r="L6" s="111">
        <v>0</v>
      </c>
      <c r="M6" s="110">
        <f>SUM(G6:L6)</f>
        <v>77171874</v>
      </c>
      <c r="N6" s="109">
        <f>+F6+M6</f>
        <v>77171874</v>
      </c>
      <c r="O6" s="108">
        <f>N6/$N$16</f>
        <v>0.62828308202973115</v>
      </c>
      <c r="P6" s="107"/>
      <c r="Q6" s="106"/>
      <c r="R6" s="106"/>
    </row>
    <row r="7" spans="1:18" ht="62.25" customHeight="1">
      <c r="A7" s="101">
        <v>2</v>
      </c>
      <c r="B7" s="101" t="s">
        <v>474</v>
      </c>
      <c r="C7" s="99">
        <f>'공종별집계표(기계)'!F27</f>
        <v>0</v>
      </c>
      <c r="D7" s="99">
        <f>'공종별집계표(기계)'!H27</f>
        <v>0</v>
      </c>
      <c r="E7" s="99">
        <f>'공종별집계표(기계)'!J27</f>
        <v>0</v>
      </c>
      <c r="F7" s="100">
        <f>SUM(C7:E7)</f>
        <v>0</v>
      </c>
      <c r="G7" s="100"/>
      <c r="H7" s="100"/>
      <c r="I7" s="100"/>
      <c r="J7" s="100">
        <f>'공종별집계표(기계)'!F16</f>
        <v>45657908</v>
      </c>
      <c r="K7" s="100">
        <v>0</v>
      </c>
      <c r="L7" s="100">
        <v>0</v>
      </c>
      <c r="M7" s="97">
        <f>SUM(G7:L7)</f>
        <v>45657908</v>
      </c>
      <c r="N7" s="102">
        <f>+F7+M7</f>
        <v>45657908</v>
      </c>
      <c r="O7" s="104">
        <f>N7/$N$16</f>
        <v>0.37171691797026879</v>
      </c>
      <c r="P7" s="92"/>
      <c r="Q7" s="90"/>
      <c r="R7" s="90"/>
    </row>
    <row r="8" spans="1:18" ht="63.75" hidden="1" customHeight="1">
      <c r="A8" s="101"/>
      <c r="B8" s="101"/>
      <c r="C8" s="99"/>
      <c r="D8" s="99"/>
      <c r="E8" s="99"/>
      <c r="F8" s="99"/>
      <c r="G8" s="100"/>
      <c r="H8" s="100"/>
      <c r="I8" s="100"/>
      <c r="J8" s="100"/>
      <c r="K8" s="100"/>
      <c r="L8" s="100"/>
      <c r="M8" s="97"/>
      <c r="N8" s="102"/>
      <c r="O8" s="104"/>
      <c r="P8" s="92"/>
      <c r="Q8" s="90"/>
      <c r="R8" s="90"/>
    </row>
    <row r="9" spans="1:18" ht="63.75" hidden="1" customHeight="1">
      <c r="A9" s="101"/>
      <c r="B9" s="101"/>
      <c r="C9" s="99"/>
      <c r="D9" s="99"/>
      <c r="E9" s="99"/>
      <c r="F9" s="99"/>
      <c r="G9" s="100"/>
      <c r="H9" s="100"/>
      <c r="I9" s="100"/>
      <c r="J9" s="100"/>
      <c r="K9" s="100"/>
      <c r="L9" s="100"/>
      <c r="M9" s="97"/>
      <c r="N9" s="102"/>
      <c r="O9" s="104"/>
      <c r="P9" s="92"/>
      <c r="Q9" s="90"/>
      <c r="R9" s="90"/>
    </row>
    <row r="10" spans="1:18" ht="63.75" hidden="1" customHeight="1">
      <c r="A10" s="101"/>
      <c r="B10" s="101"/>
      <c r="C10" s="99"/>
      <c r="D10" s="99"/>
      <c r="E10" s="99"/>
      <c r="F10" s="99"/>
      <c r="G10" s="100"/>
      <c r="H10" s="100"/>
      <c r="I10" s="100"/>
      <c r="J10" s="100"/>
      <c r="K10" s="100"/>
      <c r="L10" s="100"/>
      <c r="M10" s="97"/>
      <c r="N10" s="102"/>
      <c r="O10" s="104"/>
      <c r="P10" s="92"/>
      <c r="Q10" s="90"/>
      <c r="R10" s="90"/>
    </row>
    <row r="11" spans="1:18" ht="63.75" hidden="1" customHeight="1">
      <c r="A11" s="101"/>
      <c r="B11" s="101"/>
      <c r="C11" s="99"/>
      <c r="D11" s="99"/>
      <c r="E11" s="99"/>
      <c r="F11" s="99"/>
      <c r="G11" s="100"/>
      <c r="H11" s="100"/>
      <c r="I11" s="100"/>
      <c r="J11" s="100"/>
      <c r="K11" s="100"/>
      <c r="L11" s="100"/>
      <c r="M11" s="97"/>
      <c r="N11" s="102"/>
      <c r="O11" s="104"/>
      <c r="P11" s="92"/>
      <c r="Q11" s="90"/>
      <c r="R11" s="90"/>
    </row>
    <row r="12" spans="1:18" ht="63.75" customHeight="1">
      <c r="A12" s="101"/>
      <c r="B12" s="103"/>
      <c r="C12" s="100"/>
      <c r="D12" s="100"/>
      <c r="E12" s="100"/>
      <c r="F12" s="99">
        <f>SUM(C12:E12)</f>
        <v>0</v>
      </c>
      <c r="G12" s="98"/>
      <c r="H12" s="98"/>
      <c r="I12" s="100"/>
      <c r="J12" s="100"/>
      <c r="K12" s="100"/>
      <c r="L12" s="98"/>
      <c r="M12" s="97"/>
      <c r="N12" s="102"/>
      <c r="O12" s="95"/>
      <c r="P12" s="92"/>
      <c r="Q12" s="90"/>
      <c r="R12" s="90"/>
    </row>
    <row r="13" spans="1:18" ht="63.75" customHeight="1">
      <c r="A13" s="101"/>
      <c r="B13" s="101"/>
      <c r="C13" s="100"/>
      <c r="D13" s="100"/>
      <c r="E13" s="100"/>
      <c r="F13" s="99"/>
      <c r="G13" s="100"/>
      <c r="H13" s="100"/>
      <c r="I13" s="100"/>
      <c r="J13" s="100"/>
      <c r="K13" s="100"/>
      <c r="L13" s="100"/>
      <c r="M13" s="97"/>
      <c r="N13" s="102"/>
      <c r="O13" s="95"/>
      <c r="P13" s="92"/>
      <c r="Q13" s="90"/>
      <c r="R13" s="90"/>
    </row>
    <row r="14" spans="1:18" ht="63.75" customHeight="1">
      <c r="A14" s="101"/>
      <c r="B14" s="101"/>
      <c r="C14" s="100"/>
      <c r="D14" s="100"/>
      <c r="E14" s="100"/>
      <c r="F14" s="99"/>
      <c r="G14" s="98"/>
      <c r="H14" s="98"/>
      <c r="I14" s="98"/>
      <c r="J14" s="98"/>
      <c r="K14" s="98"/>
      <c r="L14" s="98"/>
      <c r="M14" s="97"/>
      <c r="N14" s="96"/>
      <c r="O14" s="95"/>
      <c r="P14" s="92"/>
      <c r="Q14" s="90"/>
      <c r="R14" s="90"/>
    </row>
    <row r="15" spans="1:18" ht="63.75" customHeight="1">
      <c r="A15" s="101"/>
      <c r="B15" s="101"/>
      <c r="C15" s="100"/>
      <c r="D15" s="100"/>
      <c r="E15" s="100"/>
      <c r="F15" s="99"/>
      <c r="G15" s="98"/>
      <c r="H15" s="98"/>
      <c r="I15" s="98"/>
      <c r="J15" s="98"/>
      <c r="K15" s="98"/>
      <c r="L15" s="98"/>
      <c r="M15" s="97"/>
      <c r="N15" s="96"/>
      <c r="O15" s="95"/>
      <c r="P15" s="92"/>
      <c r="Q15" s="90"/>
      <c r="R15" s="90"/>
    </row>
    <row r="16" spans="1:18" s="87" customFormat="1" ht="76.5" customHeight="1">
      <c r="A16" s="160" t="s">
        <v>473</v>
      </c>
      <c r="B16" s="161"/>
      <c r="C16" s="94">
        <f t="shared" ref="C16:M16" si="0">SUM(C6:C15)</f>
        <v>0</v>
      </c>
      <c r="D16" s="94">
        <f t="shared" si="0"/>
        <v>0</v>
      </c>
      <c r="E16" s="94">
        <f t="shared" si="0"/>
        <v>0</v>
      </c>
      <c r="F16" s="94">
        <f t="shared" si="0"/>
        <v>0</v>
      </c>
      <c r="G16" s="94">
        <f t="shared" si="0"/>
        <v>0</v>
      </c>
      <c r="H16" s="94">
        <f t="shared" si="0"/>
        <v>0</v>
      </c>
      <c r="I16" s="94">
        <f t="shared" si="0"/>
        <v>0</v>
      </c>
      <c r="J16" s="94">
        <f t="shared" si="0"/>
        <v>122829782</v>
      </c>
      <c r="K16" s="94">
        <f t="shared" si="0"/>
        <v>0</v>
      </c>
      <c r="L16" s="94">
        <f t="shared" si="0"/>
        <v>0</v>
      </c>
      <c r="M16" s="94">
        <f t="shared" si="0"/>
        <v>122829782</v>
      </c>
      <c r="N16" s="93">
        <f>+F16+M16</f>
        <v>122829782</v>
      </c>
      <c r="O16" s="30"/>
      <c r="P16" s="92"/>
      <c r="R16" s="90"/>
    </row>
    <row r="17" spans="14:16" s="87" customFormat="1" ht="36.75" customHeight="1">
      <c r="O17" s="91"/>
    </row>
    <row r="18" spans="14:16" ht="23.25" customHeight="1">
      <c r="N18" s="90"/>
      <c r="O18" s="88"/>
      <c r="P18" s="89"/>
    </row>
    <row r="19" spans="14:16" ht="23.25" customHeight="1">
      <c r="N19" s="88"/>
    </row>
  </sheetData>
  <mergeCells count="7">
    <mergeCell ref="O4:O5"/>
    <mergeCell ref="A16:B16"/>
    <mergeCell ref="A4:A5"/>
    <mergeCell ref="B4:B5"/>
    <mergeCell ref="C4:F4"/>
    <mergeCell ref="G4:L4"/>
    <mergeCell ref="M4:M5"/>
  </mergeCells>
  <phoneticPr fontId="1" type="noConversion"/>
  <printOptions horizontalCentered="1"/>
  <pageMargins left="0.39370078740157483" right="0.23622047244094491" top="0.70866141732283472" bottom="0.35433070866141736" header="0.35433070866141736" footer="0.19685039370078741"/>
  <pageSetup paperSize="9" scale="4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T28"/>
  <sheetViews>
    <sheetView view="pageBreakPreview" zoomScale="85" zoomScaleNormal="89" zoomScaleSheetLayoutView="85" workbookViewId="0">
      <selection activeCell="D12" sqref="D12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0" ht="30" customHeight="1">
      <c r="A2" s="4" t="s">
        <v>1096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0" ht="30" customHeight="1">
      <c r="A3" s="168" t="s">
        <v>1</v>
      </c>
      <c r="B3" s="168" t="s">
        <v>2</v>
      </c>
      <c r="C3" s="168" t="s">
        <v>3</v>
      </c>
      <c r="D3" s="168" t="s">
        <v>4</v>
      </c>
      <c r="E3" s="168" t="s">
        <v>5</v>
      </c>
      <c r="F3" s="168"/>
      <c r="G3" s="168" t="s">
        <v>8</v>
      </c>
      <c r="H3" s="168"/>
      <c r="I3" s="168" t="s">
        <v>9</v>
      </c>
      <c r="J3" s="168"/>
      <c r="K3" s="168" t="s">
        <v>10</v>
      </c>
      <c r="L3" s="168"/>
      <c r="M3" s="168" t="s">
        <v>11</v>
      </c>
      <c r="N3" s="170" t="s">
        <v>12</v>
      </c>
      <c r="O3" s="170" t="s">
        <v>13</v>
      </c>
      <c r="P3" s="170" t="s">
        <v>14</v>
      </c>
      <c r="Q3" s="170" t="s">
        <v>15</v>
      </c>
      <c r="R3" s="170" t="s">
        <v>16</v>
      </c>
      <c r="S3" s="170" t="s">
        <v>17</v>
      </c>
      <c r="T3" s="170" t="s">
        <v>18</v>
      </c>
    </row>
    <row r="4" spans="1:20" ht="30" customHeight="1">
      <c r="A4" s="169"/>
      <c r="B4" s="169"/>
      <c r="C4" s="169"/>
      <c r="D4" s="169"/>
      <c r="E4" s="125" t="s">
        <v>6</v>
      </c>
      <c r="F4" s="125" t="s">
        <v>7</v>
      </c>
      <c r="G4" s="125" t="s">
        <v>6</v>
      </c>
      <c r="H4" s="125" t="s">
        <v>7</v>
      </c>
      <c r="I4" s="125" t="s">
        <v>6</v>
      </c>
      <c r="J4" s="125" t="s">
        <v>7</v>
      </c>
      <c r="K4" s="125" t="s">
        <v>6</v>
      </c>
      <c r="L4" s="125" t="s">
        <v>7</v>
      </c>
      <c r="M4" s="169"/>
      <c r="N4" s="170"/>
      <c r="O4" s="170"/>
      <c r="P4" s="170"/>
      <c r="Q4" s="170"/>
      <c r="R4" s="170"/>
      <c r="S4" s="170"/>
      <c r="T4" s="170"/>
    </row>
    <row r="5" spans="1:20" ht="27.95" customHeight="1">
      <c r="A5" s="8" t="s">
        <v>50</v>
      </c>
      <c r="B5" s="8" t="s">
        <v>51</v>
      </c>
      <c r="C5" s="8" t="s">
        <v>51</v>
      </c>
      <c r="D5" s="9">
        <v>1</v>
      </c>
      <c r="E5" s="124">
        <f>F6+F8+F11</f>
        <v>0</v>
      </c>
      <c r="F5" s="124">
        <f t="shared" ref="F5:F26" si="0">E5*D5</f>
        <v>0</v>
      </c>
      <c r="G5" s="124">
        <f>H6+H8+H11</f>
        <v>0</v>
      </c>
      <c r="H5" s="124">
        <f t="shared" ref="H5:H26" si="1">G5*D5</f>
        <v>0</v>
      </c>
      <c r="I5" s="124">
        <f>J6+J8+J11</f>
        <v>0</v>
      </c>
      <c r="J5" s="124">
        <f t="shared" ref="J5:J26" si="2">I5*D5</f>
        <v>0</v>
      </c>
      <c r="K5" s="124">
        <f t="shared" ref="K5:K26" si="3">E5+G5+I5</f>
        <v>0</v>
      </c>
      <c r="L5" s="124">
        <f t="shared" ref="L5:L26" si="4">F5+H5+J5</f>
        <v>0</v>
      </c>
      <c r="M5" s="8" t="s">
        <v>51</v>
      </c>
      <c r="N5" s="1" t="s">
        <v>52</v>
      </c>
      <c r="O5" s="1" t="s">
        <v>51</v>
      </c>
      <c r="P5" s="1" t="s">
        <v>51</v>
      </c>
      <c r="Q5" s="1" t="s">
        <v>51</v>
      </c>
      <c r="R5">
        <v>1</v>
      </c>
      <c r="S5" s="1" t="s">
        <v>51</v>
      </c>
      <c r="T5" s="7"/>
    </row>
    <row r="6" spans="1:20" ht="27.95" customHeight="1">
      <c r="A6" s="8" t="s">
        <v>53</v>
      </c>
      <c r="B6" s="8" t="s">
        <v>51</v>
      </c>
      <c r="C6" s="8" t="s">
        <v>51</v>
      </c>
      <c r="D6" s="9">
        <v>1</v>
      </c>
      <c r="E6" s="124">
        <f>F7</f>
        <v>0</v>
      </c>
      <c r="F6" s="124">
        <f t="shared" si="0"/>
        <v>0</v>
      </c>
      <c r="G6" s="124">
        <f>H7</f>
        <v>0</v>
      </c>
      <c r="H6" s="124">
        <f t="shared" si="1"/>
        <v>0</v>
      </c>
      <c r="I6" s="124">
        <f>J7</f>
        <v>0</v>
      </c>
      <c r="J6" s="124">
        <f t="shared" si="2"/>
        <v>0</v>
      </c>
      <c r="K6" s="124">
        <f t="shared" si="3"/>
        <v>0</v>
      </c>
      <c r="L6" s="124">
        <f t="shared" si="4"/>
        <v>0</v>
      </c>
      <c r="M6" s="8" t="s">
        <v>51</v>
      </c>
      <c r="N6" s="1" t="s">
        <v>54</v>
      </c>
      <c r="O6" s="1" t="s">
        <v>51</v>
      </c>
      <c r="P6" s="1" t="s">
        <v>52</v>
      </c>
      <c r="Q6" s="1" t="s">
        <v>51</v>
      </c>
      <c r="R6">
        <v>2</v>
      </c>
      <c r="S6" s="1" t="s">
        <v>51</v>
      </c>
      <c r="T6" s="7"/>
    </row>
    <row r="7" spans="1:20" ht="27.95" customHeight="1">
      <c r="A7" s="8" t="s">
        <v>55</v>
      </c>
      <c r="B7" s="8" t="s">
        <v>51</v>
      </c>
      <c r="C7" s="8" t="s">
        <v>51</v>
      </c>
      <c r="D7" s="9">
        <v>1</v>
      </c>
      <c r="E7" s="124">
        <f>'공종별내역서(건축)'!F29</f>
        <v>0</v>
      </c>
      <c r="F7" s="124">
        <f t="shared" si="0"/>
        <v>0</v>
      </c>
      <c r="G7" s="124">
        <f>'공종별내역서(건축)'!H29</f>
        <v>0</v>
      </c>
      <c r="H7" s="124">
        <f t="shared" si="1"/>
        <v>0</v>
      </c>
      <c r="I7" s="124">
        <f>'공종별내역서(건축)'!J29</f>
        <v>0</v>
      </c>
      <c r="J7" s="124">
        <f t="shared" si="2"/>
        <v>0</v>
      </c>
      <c r="K7" s="124">
        <f t="shared" si="3"/>
        <v>0</v>
      </c>
      <c r="L7" s="124">
        <f t="shared" si="4"/>
        <v>0</v>
      </c>
      <c r="M7" s="8" t="s">
        <v>51</v>
      </c>
      <c r="N7" s="1" t="s">
        <v>56</v>
      </c>
      <c r="O7" s="1" t="s">
        <v>51</v>
      </c>
      <c r="P7" s="1" t="s">
        <v>54</v>
      </c>
      <c r="Q7" s="1" t="s">
        <v>51</v>
      </c>
      <c r="R7">
        <v>3</v>
      </c>
      <c r="S7" s="1" t="s">
        <v>51</v>
      </c>
      <c r="T7" s="7"/>
    </row>
    <row r="8" spans="1:20" ht="27.95" customHeight="1">
      <c r="A8" s="8" t="s">
        <v>66</v>
      </c>
      <c r="B8" s="8" t="s">
        <v>51</v>
      </c>
      <c r="C8" s="8" t="s">
        <v>51</v>
      </c>
      <c r="D8" s="9">
        <v>1</v>
      </c>
      <c r="E8" s="124">
        <f>F9+F10</f>
        <v>0</v>
      </c>
      <c r="F8" s="124">
        <f t="shared" si="0"/>
        <v>0</v>
      </c>
      <c r="G8" s="124">
        <f>H9+H10</f>
        <v>0</v>
      </c>
      <c r="H8" s="124">
        <f t="shared" si="1"/>
        <v>0</v>
      </c>
      <c r="I8" s="124">
        <f>J9+J10</f>
        <v>0</v>
      </c>
      <c r="J8" s="124">
        <f t="shared" si="2"/>
        <v>0</v>
      </c>
      <c r="K8" s="124">
        <f t="shared" si="3"/>
        <v>0</v>
      </c>
      <c r="L8" s="124">
        <f t="shared" si="4"/>
        <v>0</v>
      </c>
      <c r="M8" s="8" t="s">
        <v>51</v>
      </c>
      <c r="N8" s="1" t="s">
        <v>67</v>
      </c>
      <c r="O8" s="1" t="s">
        <v>51</v>
      </c>
      <c r="P8" s="1" t="s">
        <v>52</v>
      </c>
      <c r="Q8" s="1" t="s">
        <v>51</v>
      </c>
      <c r="R8">
        <v>2</v>
      </c>
      <c r="S8" s="1" t="s">
        <v>51</v>
      </c>
      <c r="T8" s="7"/>
    </row>
    <row r="9" spans="1:20" ht="27.95" customHeight="1">
      <c r="A9" s="8" t="s">
        <v>68</v>
      </c>
      <c r="B9" s="8" t="s">
        <v>51</v>
      </c>
      <c r="C9" s="8" t="s">
        <v>51</v>
      </c>
      <c r="D9" s="9">
        <v>1</v>
      </c>
      <c r="E9" s="124">
        <f>'공종별내역서(건축)'!F55</f>
        <v>0</v>
      </c>
      <c r="F9" s="124">
        <f t="shared" si="0"/>
        <v>0</v>
      </c>
      <c r="G9" s="124">
        <f>'공종별내역서(건축)'!H55</f>
        <v>0</v>
      </c>
      <c r="H9" s="124">
        <f t="shared" si="1"/>
        <v>0</v>
      </c>
      <c r="I9" s="124">
        <f>'공종별내역서(건축)'!J55</f>
        <v>0</v>
      </c>
      <c r="J9" s="124">
        <f t="shared" si="2"/>
        <v>0</v>
      </c>
      <c r="K9" s="124">
        <f t="shared" si="3"/>
        <v>0</v>
      </c>
      <c r="L9" s="124">
        <f t="shared" si="4"/>
        <v>0</v>
      </c>
      <c r="M9" s="8" t="s">
        <v>51</v>
      </c>
      <c r="N9" s="1" t="s">
        <v>69</v>
      </c>
      <c r="O9" s="1" t="s">
        <v>51</v>
      </c>
      <c r="P9" s="1" t="s">
        <v>67</v>
      </c>
      <c r="Q9" s="1" t="s">
        <v>51</v>
      </c>
      <c r="R9">
        <v>3</v>
      </c>
      <c r="S9" s="1" t="s">
        <v>51</v>
      </c>
      <c r="T9" s="7"/>
    </row>
    <row r="10" spans="1:20" ht="27.95" customHeight="1">
      <c r="A10" s="8" t="s">
        <v>102</v>
      </c>
      <c r="B10" s="8" t="s">
        <v>51</v>
      </c>
      <c r="C10" s="8" t="s">
        <v>51</v>
      </c>
      <c r="D10" s="9">
        <v>1</v>
      </c>
      <c r="E10" s="124">
        <f>'공종별내역서(건축)'!F81</f>
        <v>0</v>
      </c>
      <c r="F10" s="124">
        <f t="shared" si="0"/>
        <v>0</v>
      </c>
      <c r="G10" s="124">
        <f>'공종별내역서(건축)'!H81</f>
        <v>0</v>
      </c>
      <c r="H10" s="124">
        <f t="shared" si="1"/>
        <v>0</v>
      </c>
      <c r="I10" s="124">
        <f>'공종별내역서(건축)'!J81</f>
        <v>0</v>
      </c>
      <c r="J10" s="124">
        <f t="shared" si="2"/>
        <v>0</v>
      </c>
      <c r="K10" s="124">
        <f t="shared" si="3"/>
        <v>0</v>
      </c>
      <c r="L10" s="124">
        <f t="shared" si="4"/>
        <v>0</v>
      </c>
      <c r="M10" s="8" t="s">
        <v>51</v>
      </c>
      <c r="N10" s="1" t="s">
        <v>103</v>
      </c>
      <c r="O10" s="1" t="s">
        <v>51</v>
      </c>
      <c r="P10" s="1" t="s">
        <v>67</v>
      </c>
      <c r="Q10" s="1" t="s">
        <v>51</v>
      </c>
      <c r="R10">
        <v>3</v>
      </c>
      <c r="S10" s="1" t="s">
        <v>51</v>
      </c>
      <c r="T10" s="7"/>
    </row>
    <row r="11" spans="1:20" ht="27.95" customHeight="1">
      <c r="A11" s="8" t="s">
        <v>109</v>
      </c>
      <c r="B11" s="8" t="s">
        <v>51</v>
      </c>
      <c r="C11" s="8" t="s">
        <v>51</v>
      </c>
      <c r="D11" s="9">
        <v>1</v>
      </c>
      <c r="E11" s="124">
        <f>F12+F13+F14+F15+F16+F17+F18+F19+F20+F21</f>
        <v>0</v>
      </c>
      <c r="F11" s="124">
        <f t="shared" si="0"/>
        <v>0</v>
      </c>
      <c r="G11" s="124">
        <f>H12+H13+H14+H15+H16+H17+H18+H19+H20+H21</f>
        <v>0</v>
      </c>
      <c r="H11" s="124">
        <f t="shared" si="1"/>
        <v>0</v>
      </c>
      <c r="I11" s="124">
        <f>J12+J13+J14+J15+J16+J17+J18+J19+J20+J21</f>
        <v>0</v>
      </c>
      <c r="J11" s="124">
        <f t="shared" si="2"/>
        <v>0</v>
      </c>
      <c r="K11" s="124">
        <f t="shared" si="3"/>
        <v>0</v>
      </c>
      <c r="L11" s="124">
        <f t="shared" si="4"/>
        <v>0</v>
      </c>
      <c r="M11" s="8" t="s">
        <v>51</v>
      </c>
      <c r="N11" s="1" t="s">
        <v>110</v>
      </c>
      <c r="O11" s="1" t="s">
        <v>51</v>
      </c>
      <c r="P11" s="1" t="s">
        <v>52</v>
      </c>
      <c r="Q11" s="1" t="s">
        <v>51</v>
      </c>
      <c r="R11">
        <v>2</v>
      </c>
      <c r="S11" s="1" t="s">
        <v>51</v>
      </c>
      <c r="T11" s="7"/>
    </row>
    <row r="12" spans="1:20" ht="27.95" customHeight="1">
      <c r="A12" s="8" t="s">
        <v>111</v>
      </c>
      <c r="B12" s="8" t="s">
        <v>51</v>
      </c>
      <c r="C12" s="8" t="s">
        <v>51</v>
      </c>
      <c r="D12" s="9">
        <v>1</v>
      </c>
      <c r="E12" s="124">
        <f>'공종별내역서(건축)'!F107</f>
        <v>0</v>
      </c>
      <c r="F12" s="124">
        <f t="shared" si="0"/>
        <v>0</v>
      </c>
      <c r="G12" s="124">
        <f>'공종별내역서(건축)'!H107</f>
        <v>0</v>
      </c>
      <c r="H12" s="124">
        <f t="shared" si="1"/>
        <v>0</v>
      </c>
      <c r="I12" s="124">
        <f>'공종별내역서(건축)'!J107</f>
        <v>0</v>
      </c>
      <c r="J12" s="124">
        <f t="shared" si="2"/>
        <v>0</v>
      </c>
      <c r="K12" s="124">
        <f t="shared" si="3"/>
        <v>0</v>
      </c>
      <c r="L12" s="124">
        <f t="shared" si="4"/>
        <v>0</v>
      </c>
      <c r="M12" s="8" t="s">
        <v>51</v>
      </c>
      <c r="N12" s="1" t="s">
        <v>112</v>
      </c>
      <c r="O12" s="1" t="s">
        <v>51</v>
      </c>
      <c r="P12" s="1" t="s">
        <v>110</v>
      </c>
      <c r="Q12" s="1" t="s">
        <v>51</v>
      </c>
      <c r="R12">
        <v>3</v>
      </c>
      <c r="S12" s="1" t="s">
        <v>51</v>
      </c>
      <c r="T12" s="7"/>
    </row>
    <row r="13" spans="1:20" ht="27.95" customHeight="1">
      <c r="A13" s="8" t="s">
        <v>118</v>
      </c>
      <c r="B13" s="8" t="s">
        <v>51</v>
      </c>
      <c r="C13" s="8" t="s">
        <v>51</v>
      </c>
      <c r="D13" s="9">
        <v>1</v>
      </c>
      <c r="E13" s="124">
        <f>'공종별내역서(건축)'!F133</f>
        <v>0</v>
      </c>
      <c r="F13" s="124">
        <f t="shared" si="0"/>
        <v>0</v>
      </c>
      <c r="G13" s="124">
        <f>'공종별내역서(건축)'!H133</f>
        <v>0</v>
      </c>
      <c r="H13" s="124">
        <f t="shared" si="1"/>
        <v>0</v>
      </c>
      <c r="I13" s="124">
        <f>'공종별내역서(건축)'!J133</f>
        <v>0</v>
      </c>
      <c r="J13" s="124">
        <f t="shared" si="2"/>
        <v>0</v>
      </c>
      <c r="K13" s="124">
        <f t="shared" si="3"/>
        <v>0</v>
      </c>
      <c r="L13" s="124">
        <f t="shared" si="4"/>
        <v>0</v>
      </c>
      <c r="M13" s="8" t="s">
        <v>51</v>
      </c>
      <c r="N13" s="1" t="s">
        <v>119</v>
      </c>
      <c r="O13" s="1" t="s">
        <v>51</v>
      </c>
      <c r="P13" s="1" t="s">
        <v>110</v>
      </c>
      <c r="Q13" s="1" t="s">
        <v>51</v>
      </c>
      <c r="R13">
        <v>3</v>
      </c>
      <c r="S13" s="1" t="s">
        <v>51</v>
      </c>
      <c r="T13" s="7"/>
    </row>
    <row r="14" spans="1:20" ht="27.95" customHeight="1">
      <c r="A14" s="8" t="s">
        <v>129</v>
      </c>
      <c r="B14" s="8" t="s">
        <v>51</v>
      </c>
      <c r="C14" s="8" t="s">
        <v>51</v>
      </c>
      <c r="D14" s="9">
        <v>1</v>
      </c>
      <c r="E14" s="124">
        <f>'공종별내역서(건축)'!F159</f>
        <v>0</v>
      </c>
      <c r="F14" s="124">
        <f t="shared" si="0"/>
        <v>0</v>
      </c>
      <c r="G14" s="124">
        <f>'공종별내역서(건축)'!H159</f>
        <v>0</v>
      </c>
      <c r="H14" s="124">
        <f t="shared" si="1"/>
        <v>0</v>
      </c>
      <c r="I14" s="124">
        <f>'공종별내역서(건축)'!J159</f>
        <v>0</v>
      </c>
      <c r="J14" s="124">
        <f t="shared" si="2"/>
        <v>0</v>
      </c>
      <c r="K14" s="124">
        <f t="shared" si="3"/>
        <v>0</v>
      </c>
      <c r="L14" s="124">
        <f t="shared" si="4"/>
        <v>0</v>
      </c>
      <c r="M14" s="8" t="s">
        <v>51</v>
      </c>
      <c r="N14" s="1" t="s">
        <v>130</v>
      </c>
      <c r="O14" s="1" t="s">
        <v>51</v>
      </c>
      <c r="P14" s="1" t="s">
        <v>110</v>
      </c>
      <c r="Q14" s="1" t="s">
        <v>51</v>
      </c>
      <c r="R14">
        <v>3</v>
      </c>
      <c r="S14" s="1" t="s">
        <v>51</v>
      </c>
      <c r="T14" s="7"/>
    </row>
    <row r="15" spans="1:20" ht="27.95" customHeight="1">
      <c r="A15" s="8" t="s">
        <v>141</v>
      </c>
      <c r="B15" s="8" t="s">
        <v>51</v>
      </c>
      <c r="C15" s="8" t="s">
        <v>51</v>
      </c>
      <c r="D15" s="9">
        <v>1</v>
      </c>
      <c r="E15" s="124">
        <f>'공종별내역서(건축)'!F213</f>
        <v>0</v>
      </c>
      <c r="F15" s="124">
        <f t="shared" si="0"/>
        <v>0</v>
      </c>
      <c r="G15" s="124">
        <f>'공종별내역서(건축)'!H213</f>
        <v>0</v>
      </c>
      <c r="H15" s="124">
        <f t="shared" si="1"/>
        <v>0</v>
      </c>
      <c r="I15" s="124">
        <f>'공종별내역서(건축)'!J213</f>
        <v>0</v>
      </c>
      <c r="J15" s="124">
        <f t="shared" si="2"/>
        <v>0</v>
      </c>
      <c r="K15" s="124">
        <f t="shared" si="3"/>
        <v>0</v>
      </c>
      <c r="L15" s="124">
        <f t="shared" si="4"/>
        <v>0</v>
      </c>
      <c r="M15" s="8" t="s">
        <v>51</v>
      </c>
      <c r="N15" s="1" t="s">
        <v>142</v>
      </c>
      <c r="O15" s="1" t="s">
        <v>51</v>
      </c>
      <c r="P15" s="1" t="s">
        <v>110</v>
      </c>
      <c r="Q15" s="1" t="s">
        <v>51</v>
      </c>
      <c r="R15">
        <v>3</v>
      </c>
      <c r="S15" s="1" t="s">
        <v>51</v>
      </c>
      <c r="T15" s="7"/>
    </row>
    <row r="16" spans="1:20" ht="27.95" customHeight="1">
      <c r="A16" s="8" t="s">
        <v>234</v>
      </c>
      <c r="B16" s="8" t="s">
        <v>51</v>
      </c>
      <c r="C16" s="8" t="s">
        <v>51</v>
      </c>
      <c r="D16" s="9">
        <v>1</v>
      </c>
      <c r="E16" s="124">
        <f>'공종별내역서(건축)'!F239</f>
        <v>0</v>
      </c>
      <c r="F16" s="124">
        <f t="shared" si="0"/>
        <v>0</v>
      </c>
      <c r="G16" s="124">
        <f>'공종별내역서(건축)'!H239</f>
        <v>0</v>
      </c>
      <c r="H16" s="124">
        <f t="shared" si="1"/>
        <v>0</v>
      </c>
      <c r="I16" s="124">
        <f>'공종별내역서(건축)'!J239</f>
        <v>0</v>
      </c>
      <c r="J16" s="124">
        <f t="shared" si="2"/>
        <v>0</v>
      </c>
      <c r="K16" s="124">
        <f t="shared" si="3"/>
        <v>0</v>
      </c>
      <c r="L16" s="124">
        <f t="shared" si="4"/>
        <v>0</v>
      </c>
      <c r="M16" s="8" t="s">
        <v>51</v>
      </c>
      <c r="N16" s="1" t="s">
        <v>235</v>
      </c>
      <c r="O16" s="1" t="s">
        <v>51</v>
      </c>
      <c r="P16" s="1" t="s">
        <v>110</v>
      </c>
      <c r="Q16" s="1" t="s">
        <v>51</v>
      </c>
      <c r="R16">
        <v>3</v>
      </c>
      <c r="S16" s="1" t="s">
        <v>51</v>
      </c>
      <c r="T16" s="7"/>
    </row>
    <row r="17" spans="1:20" ht="27.95" customHeight="1">
      <c r="A17" s="8" t="s">
        <v>247</v>
      </c>
      <c r="B17" s="8" t="s">
        <v>51</v>
      </c>
      <c r="C17" s="8" t="s">
        <v>51</v>
      </c>
      <c r="D17" s="9">
        <v>1</v>
      </c>
      <c r="E17" s="124">
        <f>'공종별내역서(건축)'!F265</f>
        <v>0</v>
      </c>
      <c r="F17" s="124">
        <f t="shared" si="0"/>
        <v>0</v>
      </c>
      <c r="G17" s="124">
        <f>'공종별내역서(건축)'!H265</f>
        <v>0</v>
      </c>
      <c r="H17" s="124">
        <f t="shared" si="1"/>
        <v>0</v>
      </c>
      <c r="I17" s="124">
        <f>'공종별내역서(건축)'!J265</f>
        <v>0</v>
      </c>
      <c r="J17" s="124">
        <f t="shared" si="2"/>
        <v>0</v>
      </c>
      <c r="K17" s="124">
        <f t="shared" si="3"/>
        <v>0</v>
      </c>
      <c r="L17" s="124">
        <f t="shared" si="4"/>
        <v>0</v>
      </c>
      <c r="M17" s="8" t="s">
        <v>51</v>
      </c>
      <c r="N17" s="1" t="s">
        <v>248</v>
      </c>
      <c r="O17" s="1" t="s">
        <v>51</v>
      </c>
      <c r="P17" s="1" t="s">
        <v>110</v>
      </c>
      <c r="Q17" s="1" t="s">
        <v>51</v>
      </c>
      <c r="R17">
        <v>3</v>
      </c>
      <c r="S17" s="1" t="s">
        <v>51</v>
      </c>
      <c r="T17" s="7"/>
    </row>
    <row r="18" spans="1:20" ht="27.95" customHeight="1">
      <c r="A18" s="8" t="s">
        <v>262</v>
      </c>
      <c r="B18" s="8" t="s">
        <v>51</v>
      </c>
      <c r="C18" s="8" t="s">
        <v>51</v>
      </c>
      <c r="D18" s="9">
        <v>1</v>
      </c>
      <c r="E18" s="124">
        <f>'공종별내역서(건축)'!F291</f>
        <v>0</v>
      </c>
      <c r="F18" s="124">
        <f t="shared" si="0"/>
        <v>0</v>
      </c>
      <c r="G18" s="124">
        <f>'공종별내역서(건축)'!H291</f>
        <v>0</v>
      </c>
      <c r="H18" s="124">
        <f t="shared" si="1"/>
        <v>0</v>
      </c>
      <c r="I18" s="124">
        <f>'공종별내역서(건축)'!J291</f>
        <v>0</v>
      </c>
      <c r="J18" s="124">
        <f t="shared" si="2"/>
        <v>0</v>
      </c>
      <c r="K18" s="124">
        <f t="shared" si="3"/>
        <v>0</v>
      </c>
      <c r="L18" s="124">
        <f t="shared" si="4"/>
        <v>0</v>
      </c>
      <c r="M18" s="8" t="s">
        <v>51</v>
      </c>
      <c r="N18" s="1" t="s">
        <v>263</v>
      </c>
      <c r="O18" s="1" t="s">
        <v>51</v>
      </c>
      <c r="P18" s="1" t="s">
        <v>110</v>
      </c>
      <c r="Q18" s="1" t="s">
        <v>51</v>
      </c>
      <c r="R18">
        <v>3</v>
      </c>
      <c r="S18" s="1" t="s">
        <v>51</v>
      </c>
      <c r="T18" s="7"/>
    </row>
    <row r="19" spans="1:20" ht="27.95" customHeight="1">
      <c r="A19" s="8" t="s">
        <v>272</v>
      </c>
      <c r="B19" s="8" t="s">
        <v>51</v>
      </c>
      <c r="C19" s="8" t="s">
        <v>51</v>
      </c>
      <c r="D19" s="9">
        <v>1</v>
      </c>
      <c r="E19" s="124">
        <f>'공종별내역서(건축)'!F343</f>
        <v>0</v>
      </c>
      <c r="F19" s="124">
        <f t="shared" si="0"/>
        <v>0</v>
      </c>
      <c r="G19" s="124">
        <f>'공종별내역서(건축)'!H343</f>
        <v>0</v>
      </c>
      <c r="H19" s="124">
        <f t="shared" si="1"/>
        <v>0</v>
      </c>
      <c r="I19" s="124">
        <f>'공종별내역서(건축)'!J343</f>
        <v>0</v>
      </c>
      <c r="J19" s="124">
        <f t="shared" si="2"/>
        <v>0</v>
      </c>
      <c r="K19" s="124">
        <f t="shared" si="3"/>
        <v>0</v>
      </c>
      <c r="L19" s="124">
        <f t="shared" si="4"/>
        <v>0</v>
      </c>
      <c r="M19" s="8" t="s">
        <v>51</v>
      </c>
      <c r="N19" s="1" t="s">
        <v>273</v>
      </c>
      <c r="O19" s="1" t="s">
        <v>51</v>
      </c>
      <c r="P19" s="1" t="s">
        <v>110</v>
      </c>
      <c r="Q19" s="1" t="s">
        <v>51</v>
      </c>
      <c r="R19">
        <v>3</v>
      </c>
      <c r="S19" s="1" t="s">
        <v>51</v>
      </c>
      <c r="T19" s="7"/>
    </row>
    <row r="20" spans="1:20" ht="27.95" customHeight="1">
      <c r="A20" s="8" t="s">
        <v>333</v>
      </c>
      <c r="B20" s="8" t="s">
        <v>51</v>
      </c>
      <c r="C20" s="8" t="s">
        <v>51</v>
      </c>
      <c r="D20" s="9">
        <v>1</v>
      </c>
      <c r="E20" s="124">
        <f>'공종별내역서(건축)'!F369</f>
        <v>0</v>
      </c>
      <c r="F20" s="124">
        <f t="shared" si="0"/>
        <v>0</v>
      </c>
      <c r="G20" s="124">
        <f>'공종별내역서(건축)'!H369</f>
        <v>0</v>
      </c>
      <c r="H20" s="124">
        <f t="shared" si="1"/>
        <v>0</v>
      </c>
      <c r="I20" s="124">
        <f>'공종별내역서(건축)'!J369</f>
        <v>0</v>
      </c>
      <c r="J20" s="124">
        <f t="shared" si="2"/>
        <v>0</v>
      </c>
      <c r="K20" s="124">
        <f t="shared" si="3"/>
        <v>0</v>
      </c>
      <c r="L20" s="124">
        <f t="shared" si="4"/>
        <v>0</v>
      </c>
      <c r="M20" s="8" t="s">
        <v>51</v>
      </c>
      <c r="N20" s="1" t="s">
        <v>334</v>
      </c>
      <c r="O20" s="1" t="s">
        <v>51</v>
      </c>
      <c r="P20" s="1" t="s">
        <v>110</v>
      </c>
      <c r="Q20" s="1" t="s">
        <v>51</v>
      </c>
      <c r="R20">
        <v>3</v>
      </c>
      <c r="S20" s="1" t="s">
        <v>51</v>
      </c>
      <c r="T20" s="7"/>
    </row>
    <row r="21" spans="1:20" ht="27.95" customHeight="1">
      <c r="A21" s="8" t="s">
        <v>1097</v>
      </c>
      <c r="B21" s="8" t="s">
        <v>51</v>
      </c>
      <c r="C21" s="8" t="s">
        <v>51</v>
      </c>
      <c r="D21" s="9">
        <v>1</v>
      </c>
      <c r="E21" s="124">
        <f>'공종별내역서(건축)'!F395</f>
        <v>0</v>
      </c>
      <c r="F21" s="124">
        <f t="shared" si="0"/>
        <v>0</v>
      </c>
      <c r="G21" s="124">
        <f>'공종별내역서(건축)'!H395</f>
        <v>0</v>
      </c>
      <c r="H21" s="124">
        <f t="shared" si="1"/>
        <v>0</v>
      </c>
      <c r="I21" s="124">
        <f>'공종별내역서(건축)'!J395</f>
        <v>0</v>
      </c>
      <c r="J21" s="124">
        <f t="shared" si="2"/>
        <v>0</v>
      </c>
      <c r="K21" s="124">
        <f t="shared" si="3"/>
        <v>0</v>
      </c>
      <c r="L21" s="124">
        <f t="shared" si="4"/>
        <v>0</v>
      </c>
      <c r="M21" s="8" t="s">
        <v>51</v>
      </c>
      <c r="N21" s="1" t="s">
        <v>347</v>
      </c>
      <c r="O21" s="1" t="s">
        <v>51</v>
      </c>
      <c r="P21" s="1" t="s">
        <v>110</v>
      </c>
      <c r="Q21" s="1" t="s">
        <v>51</v>
      </c>
      <c r="R21">
        <v>3</v>
      </c>
      <c r="S21" s="1" t="s">
        <v>51</v>
      </c>
      <c r="T21" s="7"/>
    </row>
    <row r="22" spans="1:20" ht="27.95" customHeight="1">
      <c r="A22" s="8" t="s">
        <v>356</v>
      </c>
      <c r="B22" s="8" t="s">
        <v>51</v>
      </c>
      <c r="C22" s="8" t="s">
        <v>51</v>
      </c>
      <c r="D22" s="9">
        <v>1</v>
      </c>
      <c r="E22" s="124">
        <f>F23+F24</f>
        <v>0</v>
      </c>
      <c r="F22" s="124">
        <f t="shared" si="0"/>
        <v>0</v>
      </c>
      <c r="G22" s="124">
        <f>H23+H24</f>
        <v>0</v>
      </c>
      <c r="H22" s="124">
        <f t="shared" si="1"/>
        <v>0</v>
      </c>
      <c r="I22" s="124">
        <f>J23+J24</f>
        <v>0</v>
      </c>
      <c r="J22" s="124">
        <f t="shared" si="2"/>
        <v>0</v>
      </c>
      <c r="K22" s="124">
        <f t="shared" si="3"/>
        <v>0</v>
      </c>
      <c r="L22" s="124">
        <f t="shared" si="4"/>
        <v>0</v>
      </c>
      <c r="M22" s="8" t="s">
        <v>51</v>
      </c>
      <c r="N22" s="1" t="s">
        <v>357</v>
      </c>
      <c r="O22" s="1" t="s">
        <v>51</v>
      </c>
      <c r="P22" s="1" t="s">
        <v>51</v>
      </c>
      <c r="Q22" s="1" t="s">
        <v>358</v>
      </c>
      <c r="R22">
        <v>2</v>
      </c>
      <c r="S22" s="1" t="s">
        <v>51</v>
      </c>
      <c r="T22" s="7">
        <f>L22*1</f>
        <v>0</v>
      </c>
    </row>
    <row r="23" spans="1:20" ht="27.95" customHeight="1">
      <c r="A23" s="8" t="s">
        <v>359</v>
      </c>
      <c r="B23" s="8" t="s">
        <v>361</v>
      </c>
      <c r="C23" s="8" t="s">
        <v>51</v>
      </c>
      <c r="D23" s="9">
        <v>1</v>
      </c>
      <c r="E23" s="124">
        <f>'공종별내역서(건축)'!F421</f>
        <v>0</v>
      </c>
      <c r="F23" s="124">
        <f t="shared" si="0"/>
        <v>0</v>
      </c>
      <c r="G23" s="124">
        <f>'공종별내역서(건축)'!H421</f>
        <v>0</v>
      </c>
      <c r="H23" s="124">
        <f t="shared" si="1"/>
        <v>0</v>
      </c>
      <c r="I23" s="124">
        <f>'공종별내역서(건축)'!J421</f>
        <v>0</v>
      </c>
      <c r="J23" s="124">
        <f t="shared" si="2"/>
        <v>0</v>
      </c>
      <c r="K23" s="124">
        <f t="shared" si="3"/>
        <v>0</v>
      </c>
      <c r="L23" s="124">
        <f t="shared" si="4"/>
        <v>0</v>
      </c>
      <c r="M23" s="8" t="s">
        <v>51</v>
      </c>
      <c r="N23" s="1" t="s">
        <v>360</v>
      </c>
      <c r="O23" s="1" t="s">
        <v>51</v>
      </c>
      <c r="P23" s="1" t="s">
        <v>357</v>
      </c>
      <c r="Q23" s="1" t="s">
        <v>51</v>
      </c>
      <c r="R23">
        <v>3</v>
      </c>
      <c r="S23" s="1" t="s">
        <v>51</v>
      </c>
      <c r="T23" s="7"/>
    </row>
    <row r="24" spans="1:20" ht="27.95" customHeight="1">
      <c r="A24" s="8" t="s">
        <v>372</v>
      </c>
      <c r="B24" s="8" t="s">
        <v>374</v>
      </c>
      <c r="C24" s="8" t="s">
        <v>51</v>
      </c>
      <c r="D24" s="9">
        <v>1</v>
      </c>
      <c r="E24" s="124">
        <f>'공종별내역서(건축)'!F447</f>
        <v>0</v>
      </c>
      <c r="F24" s="124">
        <f t="shared" si="0"/>
        <v>0</v>
      </c>
      <c r="G24" s="124">
        <f>'공종별내역서(건축)'!H447</f>
        <v>0</v>
      </c>
      <c r="H24" s="124">
        <f t="shared" si="1"/>
        <v>0</v>
      </c>
      <c r="I24" s="124">
        <f>'공종별내역서(건축)'!J447</f>
        <v>0</v>
      </c>
      <c r="J24" s="124">
        <f t="shared" si="2"/>
        <v>0</v>
      </c>
      <c r="K24" s="124">
        <f t="shared" si="3"/>
        <v>0</v>
      </c>
      <c r="L24" s="124">
        <f t="shared" si="4"/>
        <v>0</v>
      </c>
      <c r="M24" s="8" t="s">
        <v>51</v>
      </c>
      <c r="N24" s="1" t="s">
        <v>373</v>
      </c>
      <c r="O24" s="1" t="s">
        <v>51</v>
      </c>
      <c r="P24" s="1" t="s">
        <v>357</v>
      </c>
      <c r="Q24" s="1" t="s">
        <v>51</v>
      </c>
      <c r="R24">
        <v>3</v>
      </c>
      <c r="S24" s="1" t="s">
        <v>51</v>
      </c>
      <c r="T24" s="7"/>
    </row>
    <row r="25" spans="1:20" ht="27.95" customHeight="1">
      <c r="A25" s="8" t="s">
        <v>1098</v>
      </c>
      <c r="B25" s="8" t="s">
        <v>51</v>
      </c>
      <c r="C25" s="8" t="s">
        <v>51</v>
      </c>
      <c r="D25" s="9">
        <v>1</v>
      </c>
      <c r="E25" s="124">
        <f>F26</f>
        <v>77171874</v>
      </c>
      <c r="F25" s="124">
        <f t="shared" si="0"/>
        <v>77171874</v>
      </c>
      <c r="G25" s="124">
        <f>H26</f>
        <v>0</v>
      </c>
      <c r="H25" s="124">
        <f t="shared" si="1"/>
        <v>0</v>
      </c>
      <c r="I25" s="124">
        <f>J26</f>
        <v>0</v>
      </c>
      <c r="J25" s="124">
        <f t="shared" si="2"/>
        <v>0</v>
      </c>
      <c r="K25" s="124">
        <f t="shared" si="3"/>
        <v>77171874</v>
      </c>
      <c r="L25" s="124">
        <f t="shared" si="4"/>
        <v>77171874</v>
      </c>
      <c r="M25" s="8" t="s">
        <v>51</v>
      </c>
      <c r="N25" s="1" t="s">
        <v>1099</v>
      </c>
      <c r="O25" s="1" t="s">
        <v>51</v>
      </c>
      <c r="P25" s="1" t="s">
        <v>51</v>
      </c>
      <c r="Q25" s="1" t="s">
        <v>1100</v>
      </c>
      <c r="R25">
        <v>2</v>
      </c>
      <c r="S25" s="1" t="s">
        <v>51</v>
      </c>
      <c r="T25" s="7">
        <f>L25*1</f>
        <v>77171874</v>
      </c>
    </row>
    <row r="26" spans="1:20" ht="27.95" customHeight="1">
      <c r="A26" s="8" t="s">
        <v>1101</v>
      </c>
      <c r="B26" s="8" t="s">
        <v>51</v>
      </c>
      <c r="C26" s="8" t="s">
        <v>51</v>
      </c>
      <c r="D26" s="9">
        <v>1</v>
      </c>
      <c r="E26" s="124">
        <f>'공종별내역서(건축)'!F501</f>
        <v>77171874</v>
      </c>
      <c r="F26" s="124">
        <f t="shared" si="0"/>
        <v>77171874</v>
      </c>
      <c r="G26" s="124">
        <f>'공종별내역서(건축)'!H501</f>
        <v>0</v>
      </c>
      <c r="H26" s="124">
        <f t="shared" si="1"/>
        <v>0</v>
      </c>
      <c r="I26" s="124">
        <f>'공종별내역서(건축)'!J501</f>
        <v>0</v>
      </c>
      <c r="J26" s="124">
        <f t="shared" si="2"/>
        <v>0</v>
      </c>
      <c r="K26" s="124">
        <f t="shared" si="3"/>
        <v>77171874</v>
      </c>
      <c r="L26" s="124">
        <f t="shared" si="4"/>
        <v>77171874</v>
      </c>
      <c r="M26" s="8" t="s">
        <v>51</v>
      </c>
      <c r="N26" s="1" t="s">
        <v>1102</v>
      </c>
      <c r="O26" s="1" t="s">
        <v>51</v>
      </c>
      <c r="P26" s="1" t="s">
        <v>1099</v>
      </c>
      <c r="Q26" s="1" t="s">
        <v>51</v>
      </c>
      <c r="R26">
        <v>3</v>
      </c>
      <c r="S26" s="1" t="s">
        <v>51</v>
      </c>
      <c r="T26" s="7"/>
    </row>
    <row r="27" spans="1:20" ht="27.9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T27" s="7"/>
    </row>
    <row r="28" spans="1:20" ht="27.95" customHeight="1">
      <c r="A28" s="8" t="s">
        <v>64</v>
      </c>
      <c r="B28" s="9"/>
      <c r="C28" s="9"/>
      <c r="D28" s="9"/>
      <c r="E28" s="9"/>
      <c r="F28" s="124">
        <f>F5</f>
        <v>0</v>
      </c>
      <c r="G28" s="9"/>
      <c r="H28" s="124">
        <f>H5</f>
        <v>0</v>
      </c>
      <c r="I28" s="9"/>
      <c r="J28" s="124">
        <f>J5</f>
        <v>0</v>
      </c>
      <c r="K28" s="9"/>
      <c r="L28" s="124">
        <f>L5</f>
        <v>0</v>
      </c>
      <c r="M28" s="9"/>
      <c r="T28" s="7"/>
    </row>
  </sheetData>
  <mergeCells count="16">
    <mergeCell ref="Q3:Q4"/>
    <mergeCell ref="R3:R4"/>
    <mergeCell ref="S3:S4"/>
    <mergeCell ref="T3:T4"/>
    <mergeCell ref="I3:J3"/>
    <mergeCell ref="K3:L3"/>
    <mergeCell ref="M3:M4"/>
    <mergeCell ref="N3:N4"/>
    <mergeCell ref="O3:O4"/>
    <mergeCell ref="P3:P4"/>
    <mergeCell ref="G3:H3"/>
    <mergeCell ref="A3:A4"/>
    <mergeCell ref="B3:B4"/>
    <mergeCell ref="C3:C4"/>
    <mergeCell ref="D3:D4"/>
    <mergeCell ref="E3:F3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V501"/>
  <sheetViews>
    <sheetView view="pageBreakPreview" zoomScaleNormal="78" zoomScaleSheetLayoutView="100" workbookViewId="0">
      <selection activeCell="E9" sqref="E9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1" width="13.625" customWidth="1"/>
    <col min="12" max="12" width="13.375" customWidth="1"/>
    <col min="13" max="13" width="18.125" customWidth="1"/>
    <col min="14" max="14" width="19.375" hidden="1" customWidth="1"/>
    <col min="15" max="15" width="21.75" hidden="1" customWidth="1"/>
    <col min="16" max="16" width="26.75" hidden="1" customWidth="1"/>
    <col min="17" max="17" width="39.25" hidden="1" customWidth="1"/>
    <col min="18" max="18" width="39.875" hidden="1" customWidth="1"/>
    <col min="19" max="19" width="40.125" hidden="1" customWidth="1"/>
    <col min="20" max="20" width="40.25" hidden="1" customWidth="1"/>
    <col min="21" max="21" width="0.125" hidden="1" customWidth="1"/>
    <col min="22" max="22" width="41" hidden="1" customWidth="1"/>
    <col min="23" max="23" width="0.5" hidden="1" customWidth="1"/>
    <col min="24" max="24" width="41.375" hidden="1" customWidth="1"/>
    <col min="25" max="25" width="0.125" hidden="1" customWidth="1"/>
    <col min="26" max="26" width="41.25" hidden="1" customWidth="1"/>
    <col min="27" max="27" width="0.25" hidden="1" customWidth="1"/>
    <col min="28" max="28" width="41.125" hidden="1" customWidth="1"/>
    <col min="29" max="29" width="41" hidden="1" customWidth="1"/>
    <col min="30" max="30" width="41.125" hidden="1" customWidth="1"/>
    <col min="31" max="31" width="0.125" hidden="1" customWidth="1"/>
    <col min="32" max="32" width="41.375" hidden="1" customWidth="1"/>
    <col min="33" max="33" width="41.625" customWidth="1"/>
    <col min="34" max="34" width="38.375" customWidth="1"/>
    <col min="35" max="37" width="37.75" customWidth="1"/>
    <col min="38" max="38" width="38.125" customWidth="1"/>
    <col min="39" max="39" width="37.375" customWidth="1"/>
    <col min="40" max="40" width="38.25" customWidth="1"/>
    <col min="41" max="41" width="36.625" customWidth="1"/>
    <col min="42" max="42" width="36.75" customWidth="1"/>
    <col min="43" max="43" width="36.875" customWidth="1"/>
    <col min="44" max="44" width="34.875" customWidth="1"/>
    <col min="45" max="45" width="33.125" customWidth="1"/>
    <col min="46" max="46" width="24.125" customWidth="1"/>
    <col min="47" max="47" width="20.625" customWidth="1"/>
    <col min="48" max="48" width="14.75" customWidth="1"/>
  </cols>
  <sheetData>
    <row r="1" spans="1:48" ht="30" customHeight="1">
      <c r="A1" s="4" t="s">
        <v>1096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48" ht="30" customHeight="1">
      <c r="A2" s="168" t="s">
        <v>1</v>
      </c>
      <c r="B2" s="168" t="s">
        <v>2</v>
      </c>
      <c r="C2" s="168" t="s">
        <v>3</v>
      </c>
      <c r="D2" s="168" t="s">
        <v>4</v>
      </c>
      <c r="E2" s="168" t="s">
        <v>5</v>
      </c>
      <c r="F2" s="168"/>
      <c r="G2" s="168" t="s">
        <v>8</v>
      </c>
      <c r="H2" s="168"/>
      <c r="I2" s="168" t="s">
        <v>9</v>
      </c>
      <c r="J2" s="168"/>
      <c r="K2" s="168" t="s">
        <v>10</v>
      </c>
      <c r="L2" s="168"/>
      <c r="M2" s="168" t="s">
        <v>11</v>
      </c>
      <c r="N2" s="170" t="s">
        <v>19</v>
      </c>
      <c r="O2" s="170" t="s">
        <v>13</v>
      </c>
      <c r="P2" s="170" t="s">
        <v>20</v>
      </c>
      <c r="Q2" s="170" t="s">
        <v>12</v>
      </c>
      <c r="R2" s="170" t="s">
        <v>21</v>
      </c>
      <c r="S2" s="170" t="s">
        <v>22</v>
      </c>
      <c r="T2" s="170" t="s">
        <v>23</v>
      </c>
      <c r="U2" s="170" t="s">
        <v>24</v>
      </c>
      <c r="V2" s="170" t="s">
        <v>25</v>
      </c>
      <c r="W2" s="170" t="s">
        <v>26</v>
      </c>
      <c r="X2" s="170" t="s">
        <v>27</v>
      </c>
      <c r="Y2" s="170" t="s">
        <v>28</v>
      </c>
      <c r="Z2" s="170" t="s">
        <v>29</v>
      </c>
      <c r="AA2" s="170" t="s">
        <v>30</v>
      </c>
      <c r="AB2" s="170" t="s">
        <v>31</v>
      </c>
      <c r="AC2" s="170" t="s">
        <v>32</v>
      </c>
      <c r="AD2" s="170" t="s">
        <v>33</v>
      </c>
      <c r="AE2" s="170" t="s">
        <v>34</v>
      </c>
      <c r="AF2" s="170" t="s">
        <v>35</v>
      </c>
      <c r="AG2" s="170" t="s">
        <v>36</v>
      </c>
      <c r="AH2" s="170" t="s">
        <v>37</v>
      </c>
      <c r="AI2" s="170" t="s">
        <v>38</v>
      </c>
      <c r="AJ2" s="170" t="s">
        <v>39</v>
      </c>
      <c r="AK2" s="170" t="s">
        <v>40</v>
      </c>
      <c r="AL2" s="170" t="s">
        <v>41</v>
      </c>
      <c r="AM2" s="170" t="s">
        <v>42</v>
      </c>
      <c r="AN2" s="170" t="s">
        <v>43</v>
      </c>
      <c r="AO2" s="170" t="s">
        <v>44</v>
      </c>
      <c r="AP2" s="170" t="s">
        <v>45</v>
      </c>
      <c r="AQ2" s="170" t="s">
        <v>46</v>
      </c>
      <c r="AR2" s="170" t="s">
        <v>47</v>
      </c>
      <c r="AS2" s="170" t="s">
        <v>15</v>
      </c>
      <c r="AT2" s="170" t="s">
        <v>16</v>
      </c>
      <c r="AU2" s="170" t="s">
        <v>48</v>
      </c>
      <c r="AV2" s="170" t="s">
        <v>49</v>
      </c>
    </row>
    <row r="3" spans="1:48" ht="30" customHeight="1">
      <c r="A3" s="168"/>
      <c r="B3" s="168"/>
      <c r="C3" s="168"/>
      <c r="D3" s="168"/>
      <c r="E3" s="126" t="s">
        <v>6</v>
      </c>
      <c r="F3" s="126" t="s">
        <v>7</v>
      </c>
      <c r="G3" s="126" t="s">
        <v>6</v>
      </c>
      <c r="H3" s="126" t="s">
        <v>7</v>
      </c>
      <c r="I3" s="126" t="s">
        <v>6</v>
      </c>
      <c r="J3" s="126" t="s">
        <v>7</v>
      </c>
      <c r="K3" s="126" t="s">
        <v>6</v>
      </c>
      <c r="L3" s="126" t="s">
        <v>7</v>
      </c>
      <c r="M3" s="168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1:48" ht="27.95" customHeight="1">
      <c r="A4" s="10" t="s">
        <v>55</v>
      </c>
      <c r="B4" s="10" t="s">
        <v>51</v>
      </c>
      <c r="C4" s="9"/>
      <c r="D4" s="9"/>
      <c r="E4" s="124"/>
      <c r="F4" s="124"/>
      <c r="G4" s="124"/>
      <c r="H4" s="124"/>
      <c r="I4" s="124"/>
      <c r="J4" s="124"/>
      <c r="K4" s="124"/>
      <c r="L4" s="124"/>
      <c r="M4" s="9"/>
      <c r="Q4" s="1" t="s">
        <v>56</v>
      </c>
    </row>
    <row r="5" spans="1:48" ht="27.95" customHeight="1">
      <c r="A5" s="10" t="s">
        <v>61</v>
      </c>
      <c r="B5" s="10" t="s">
        <v>51</v>
      </c>
      <c r="C5" s="10" t="s">
        <v>62</v>
      </c>
      <c r="D5" s="9">
        <v>347</v>
      </c>
      <c r="E5" s="124"/>
      <c r="F5" s="124"/>
      <c r="G5" s="124"/>
      <c r="H5" s="124"/>
      <c r="I5" s="124"/>
      <c r="J5" s="124"/>
      <c r="K5" s="124"/>
      <c r="L5" s="124"/>
      <c r="M5" s="10" t="s">
        <v>51</v>
      </c>
      <c r="N5" s="1" t="s">
        <v>1499</v>
      </c>
      <c r="O5" s="1" t="s">
        <v>51</v>
      </c>
      <c r="P5" s="1" t="s">
        <v>51</v>
      </c>
      <c r="Q5" s="1" t="s">
        <v>56</v>
      </c>
      <c r="R5" s="1" t="s">
        <v>58</v>
      </c>
      <c r="S5" s="1" t="s">
        <v>59</v>
      </c>
      <c r="T5" s="1" t="s">
        <v>59</v>
      </c>
      <c r="AR5" s="1" t="s">
        <v>51</v>
      </c>
      <c r="AS5" s="1" t="s">
        <v>51</v>
      </c>
      <c r="AU5" s="1" t="s">
        <v>1498</v>
      </c>
      <c r="AV5">
        <v>40</v>
      </c>
    </row>
    <row r="6" spans="1:48" ht="27.95" customHeight="1">
      <c r="A6" s="10" t="s">
        <v>63</v>
      </c>
      <c r="B6" s="10" t="s">
        <v>51</v>
      </c>
      <c r="C6" s="10" t="s">
        <v>62</v>
      </c>
      <c r="D6" s="9">
        <v>347</v>
      </c>
      <c r="E6" s="124"/>
      <c r="F6" s="124"/>
      <c r="G6" s="124"/>
      <c r="H6" s="124"/>
      <c r="I6" s="124"/>
      <c r="J6" s="124"/>
      <c r="K6" s="124"/>
      <c r="L6" s="124"/>
      <c r="M6" s="10" t="s">
        <v>51</v>
      </c>
      <c r="N6" s="1" t="s">
        <v>1497</v>
      </c>
      <c r="O6" s="1" t="s">
        <v>51</v>
      </c>
      <c r="P6" s="1" t="s">
        <v>51</v>
      </c>
      <c r="Q6" s="1" t="s">
        <v>56</v>
      </c>
      <c r="R6" s="1" t="s">
        <v>58</v>
      </c>
      <c r="S6" s="1" t="s">
        <v>59</v>
      </c>
      <c r="T6" s="1" t="s">
        <v>59</v>
      </c>
      <c r="AR6" s="1" t="s">
        <v>51</v>
      </c>
      <c r="AS6" s="1" t="s">
        <v>51</v>
      </c>
      <c r="AU6" s="1" t="s">
        <v>1496</v>
      </c>
      <c r="AV6">
        <v>44</v>
      </c>
    </row>
    <row r="7" spans="1:48" s="131" customFormat="1" ht="27.95" customHeight="1">
      <c r="A7" s="127" t="s">
        <v>1502</v>
      </c>
      <c r="B7" s="127" t="s">
        <v>1106</v>
      </c>
      <c r="C7" s="127" t="s">
        <v>60</v>
      </c>
      <c r="D7" s="128">
        <v>1</v>
      </c>
      <c r="E7" s="129"/>
      <c r="F7" s="129"/>
      <c r="G7" s="129"/>
      <c r="H7" s="129"/>
      <c r="I7" s="129"/>
      <c r="J7" s="129"/>
      <c r="K7" s="129"/>
      <c r="L7" s="129"/>
      <c r="M7" s="127" t="s">
        <v>51</v>
      </c>
      <c r="N7" s="130" t="s">
        <v>1216</v>
      </c>
      <c r="O7" s="130" t="s">
        <v>51</v>
      </c>
      <c r="P7" s="130" t="s">
        <v>51</v>
      </c>
      <c r="Q7" s="130" t="s">
        <v>1510</v>
      </c>
      <c r="R7" s="130" t="s">
        <v>58</v>
      </c>
      <c r="S7" s="130" t="s">
        <v>59</v>
      </c>
      <c r="T7" s="130" t="s">
        <v>59</v>
      </c>
      <c r="AR7" s="130" t="s">
        <v>51</v>
      </c>
      <c r="AS7" s="130" t="s">
        <v>51</v>
      </c>
      <c r="AU7" s="130" t="s">
        <v>1509</v>
      </c>
      <c r="AV7" s="131">
        <v>265</v>
      </c>
    </row>
    <row r="8" spans="1:48" ht="27.95" customHeight="1">
      <c r="A8" s="9"/>
      <c r="B8" s="9"/>
      <c r="C8" s="9"/>
      <c r="D8" s="9"/>
      <c r="E8" s="124"/>
      <c r="F8" s="124"/>
      <c r="G8" s="124"/>
      <c r="H8" s="124"/>
      <c r="I8" s="124"/>
      <c r="J8" s="124"/>
      <c r="K8" s="124"/>
      <c r="L8" s="124"/>
      <c r="M8" s="9"/>
      <c r="Q8" s="1" t="s">
        <v>56</v>
      </c>
    </row>
    <row r="9" spans="1:48" ht="27.95" customHeight="1">
      <c r="A9" s="9"/>
      <c r="B9" s="9"/>
      <c r="C9" s="9"/>
      <c r="D9" s="9"/>
      <c r="E9" s="124"/>
      <c r="F9" s="124"/>
      <c r="G9" s="124"/>
      <c r="H9" s="124"/>
      <c r="I9" s="124"/>
      <c r="J9" s="124"/>
      <c r="K9" s="124"/>
      <c r="L9" s="124"/>
      <c r="M9" s="9"/>
      <c r="Q9" s="1" t="s">
        <v>56</v>
      </c>
    </row>
    <row r="10" spans="1:48" ht="27.95" customHeight="1">
      <c r="A10" s="9"/>
      <c r="B10" s="9"/>
      <c r="C10" s="9"/>
      <c r="D10" s="9"/>
      <c r="E10" s="124"/>
      <c r="F10" s="124"/>
      <c r="G10" s="124"/>
      <c r="H10" s="124"/>
      <c r="I10" s="124"/>
      <c r="J10" s="124"/>
      <c r="K10" s="124"/>
      <c r="L10" s="124"/>
      <c r="M10" s="9"/>
      <c r="Q10" s="1" t="s">
        <v>56</v>
      </c>
    </row>
    <row r="11" spans="1:48" ht="27.95" customHeight="1">
      <c r="A11" s="9"/>
      <c r="B11" s="9"/>
      <c r="C11" s="9"/>
      <c r="D11" s="9"/>
      <c r="E11" s="124"/>
      <c r="F11" s="124"/>
      <c r="G11" s="124"/>
      <c r="H11" s="124"/>
      <c r="I11" s="124"/>
      <c r="J11" s="124"/>
      <c r="K11" s="124"/>
      <c r="L11" s="124"/>
      <c r="M11" s="9"/>
      <c r="Q11" s="1" t="s">
        <v>56</v>
      </c>
    </row>
    <row r="12" spans="1:48" ht="27.95" customHeight="1">
      <c r="A12" s="9"/>
      <c r="B12" s="9"/>
      <c r="C12" s="9"/>
      <c r="D12" s="9"/>
      <c r="E12" s="124"/>
      <c r="F12" s="124"/>
      <c r="G12" s="124"/>
      <c r="H12" s="124"/>
      <c r="I12" s="124"/>
      <c r="J12" s="124"/>
      <c r="K12" s="124"/>
      <c r="L12" s="124"/>
      <c r="M12" s="9"/>
      <c r="Q12" s="1" t="s">
        <v>56</v>
      </c>
    </row>
    <row r="13" spans="1:48" ht="27.95" customHeight="1">
      <c r="A13" s="9"/>
      <c r="B13" s="9"/>
      <c r="C13" s="9"/>
      <c r="D13" s="9"/>
      <c r="E13" s="124"/>
      <c r="F13" s="124"/>
      <c r="G13" s="124"/>
      <c r="H13" s="124"/>
      <c r="I13" s="124"/>
      <c r="J13" s="124"/>
      <c r="K13" s="124"/>
      <c r="L13" s="124"/>
      <c r="M13" s="9"/>
      <c r="Q13" s="1" t="s">
        <v>56</v>
      </c>
    </row>
    <row r="14" spans="1:48" ht="27.95" customHeight="1">
      <c r="A14" s="9"/>
      <c r="B14" s="9"/>
      <c r="C14" s="9"/>
      <c r="D14" s="9"/>
      <c r="E14" s="124"/>
      <c r="F14" s="124"/>
      <c r="G14" s="124"/>
      <c r="H14" s="124"/>
      <c r="I14" s="124"/>
      <c r="J14" s="124"/>
      <c r="K14" s="124"/>
      <c r="L14" s="124"/>
      <c r="M14" s="9"/>
      <c r="Q14" s="1" t="s">
        <v>56</v>
      </c>
    </row>
    <row r="15" spans="1:48" ht="27.95" customHeight="1">
      <c r="A15" s="9"/>
      <c r="B15" s="9"/>
      <c r="C15" s="9"/>
      <c r="D15" s="9"/>
      <c r="E15" s="124"/>
      <c r="F15" s="124"/>
      <c r="G15" s="124"/>
      <c r="H15" s="124"/>
      <c r="I15" s="124"/>
      <c r="J15" s="124"/>
      <c r="K15" s="124"/>
      <c r="L15" s="124"/>
      <c r="M15" s="9"/>
      <c r="Q15" s="1" t="s">
        <v>56</v>
      </c>
    </row>
    <row r="16" spans="1:48" ht="27.95" customHeight="1">
      <c r="A16" s="9"/>
      <c r="B16" s="9"/>
      <c r="C16" s="9"/>
      <c r="D16" s="9"/>
      <c r="E16" s="124"/>
      <c r="F16" s="124"/>
      <c r="G16" s="124"/>
      <c r="H16" s="124"/>
      <c r="I16" s="124"/>
      <c r="J16" s="124"/>
      <c r="K16" s="124"/>
      <c r="L16" s="124"/>
      <c r="M16" s="9"/>
      <c r="Q16" s="1" t="s">
        <v>56</v>
      </c>
    </row>
    <row r="17" spans="1:48" ht="27.95" customHeight="1">
      <c r="A17" s="9"/>
      <c r="B17" s="9"/>
      <c r="C17" s="9"/>
      <c r="D17" s="9"/>
      <c r="E17" s="124"/>
      <c r="F17" s="124"/>
      <c r="G17" s="124"/>
      <c r="H17" s="124"/>
      <c r="I17" s="124"/>
      <c r="J17" s="124"/>
      <c r="K17" s="124"/>
      <c r="L17" s="124"/>
      <c r="M17" s="9"/>
      <c r="Q17" s="1" t="s">
        <v>56</v>
      </c>
    </row>
    <row r="18" spans="1:48" ht="27.95" customHeight="1">
      <c r="A18" s="9"/>
      <c r="B18" s="9"/>
      <c r="C18" s="9"/>
      <c r="D18" s="9"/>
      <c r="E18" s="124"/>
      <c r="F18" s="124"/>
      <c r="G18" s="124"/>
      <c r="H18" s="124"/>
      <c r="I18" s="124"/>
      <c r="J18" s="124"/>
      <c r="K18" s="124"/>
      <c r="L18" s="124"/>
      <c r="M18" s="9"/>
      <c r="Q18" s="1" t="s">
        <v>56</v>
      </c>
    </row>
    <row r="19" spans="1:48" ht="27.95" customHeight="1">
      <c r="A19" s="9"/>
      <c r="B19" s="9"/>
      <c r="C19" s="9"/>
      <c r="D19" s="9"/>
      <c r="E19" s="124"/>
      <c r="F19" s="124"/>
      <c r="G19" s="124"/>
      <c r="H19" s="124"/>
      <c r="I19" s="124"/>
      <c r="J19" s="124"/>
      <c r="K19" s="124"/>
      <c r="L19" s="124"/>
      <c r="M19" s="9"/>
      <c r="Q19" s="1" t="s">
        <v>56</v>
      </c>
    </row>
    <row r="20" spans="1:48" ht="27.95" customHeight="1">
      <c r="A20" s="9"/>
      <c r="B20" s="9"/>
      <c r="C20" s="9"/>
      <c r="D20" s="9"/>
      <c r="E20" s="124"/>
      <c r="F20" s="124"/>
      <c r="G20" s="124"/>
      <c r="H20" s="124"/>
      <c r="I20" s="124"/>
      <c r="J20" s="124"/>
      <c r="K20" s="124"/>
      <c r="L20" s="124"/>
      <c r="M20" s="9"/>
      <c r="Q20" s="1" t="s">
        <v>56</v>
      </c>
    </row>
    <row r="21" spans="1:48" ht="27.95" customHeight="1">
      <c r="A21" s="9"/>
      <c r="B21" s="9"/>
      <c r="C21" s="9"/>
      <c r="D21" s="9"/>
      <c r="E21" s="124"/>
      <c r="F21" s="124"/>
      <c r="G21" s="124"/>
      <c r="H21" s="124"/>
      <c r="I21" s="124"/>
      <c r="J21" s="124"/>
      <c r="K21" s="124"/>
      <c r="L21" s="124"/>
      <c r="M21" s="9"/>
      <c r="Q21" s="1" t="s">
        <v>56</v>
      </c>
    </row>
    <row r="22" spans="1:48" ht="27.95" customHeight="1">
      <c r="A22" s="9"/>
      <c r="B22" s="9"/>
      <c r="C22" s="9"/>
      <c r="D22" s="9"/>
      <c r="E22" s="124"/>
      <c r="F22" s="124"/>
      <c r="G22" s="124"/>
      <c r="H22" s="124"/>
      <c r="I22" s="124"/>
      <c r="J22" s="124"/>
      <c r="K22" s="124"/>
      <c r="L22" s="124"/>
      <c r="M22" s="9"/>
      <c r="Q22" s="1" t="s">
        <v>56</v>
      </c>
    </row>
    <row r="23" spans="1:48" ht="27.95" customHeight="1">
      <c r="A23" s="9"/>
      <c r="B23" s="9"/>
      <c r="C23" s="9"/>
      <c r="D23" s="9"/>
      <c r="E23" s="124"/>
      <c r="F23" s="124"/>
      <c r="G23" s="124"/>
      <c r="H23" s="124"/>
      <c r="I23" s="124"/>
      <c r="J23" s="124"/>
      <c r="K23" s="124"/>
      <c r="L23" s="124"/>
      <c r="M23" s="9"/>
      <c r="Q23" s="1" t="s">
        <v>56</v>
      </c>
    </row>
    <row r="24" spans="1:48" ht="27.95" customHeight="1">
      <c r="A24" s="9"/>
      <c r="B24" s="9"/>
      <c r="C24" s="9"/>
      <c r="D24" s="9"/>
      <c r="E24" s="124"/>
      <c r="F24" s="124"/>
      <c r="G24" s="124"/>
      <c r="H24" s="124"/>
      <c r="I24" s="124"/>
      <c r="J24" s="124"/>
      <c r="K24" s="124"/>
      <c r="L24" s="124"/>
      <c r="M24" s="9"/>
      <c r="Q24" s="1" t="s">
        <v>56</v>
      </c>
    </row>
    <row r="25" spans="1:48" ht="27.95" customHeight="1">
      <c r="A25" s="9"/>
      <c r="B25" s="9"/>
      <c r="C25" s="9"/>
      <c r="D25" s="9"/>
      <c r="E25" s="124"/>
      <c r="F25" s="124"/>
      <c r="G25" s="124"/>
      <c r="H25" s="124"/>
      <c r="I25" s="124"/>
      <c r="J25" s="124"/>
      <c r="K25" s="124"/>
      <c r="L25" s="124"/>
      <c r="M25" s="9"/>
      <c r="Q25" s="1" t="s">
        <v>56</v>
      </c>
    </row>
    <row r="26" spans="1:48" ht="27.95" customHeight="1">
      <c r="A26" s="9"/>
      <c r="B26" s="9"/>
      <c r="C26" s="9"/>
      <c r="D26" s="9"/>
      <c r="E26" s="124"/>
      <c r="F26" s="124"/>
      <c r="G26" s="124"/>
      <c r="H26" s="124"/>
      <c r="I26" s="124"/>
      <c r="J26" s="124"/>
      <c r="K26" s="124"/>
      <c r="L26" s="124"/>
      <c r="M26" s="9"/>
      <c r="Q26" s="1" t="s">
        <v>56</v>
      </c>
    </row>
    <row r="27" spans="1:48" ht="27.95" customHeight="1">
      <c r="A27" s="9"/>
      <c r="B27" s="9"/>
      <c r="C27" s="9"/>
      <c r="D27" s="9"/>
      <c r="E27" s="124"/>
      <c r="F27" s="124"/>
      <c r="G27" s="124"/>
      <c r="H27" s="124"/>
      <c r="I27" s="124"/>
      <c r="J27" s="124"/>
      <c r="K27" s="124"/>
      <c r="L27" s="124"/>
      <c r="M27" s="9"/>
      <c r="Q27" s="1" t="s">
        <v>56</v>
      </c>
    </row>
    <row r="28" spans="1:48" ht="27.95" customHeight="1">
      <c r="A28" s="9"/>
      <c r="B28" s="9"/>
      <c r="C28" s="9"/>
      <c r="D28" s="9"/>
      <c r="E28" s="124"/>
      <c r="F28" s="124"/>
      <c r="G28" s="124"/>
      <c r="H28" s="124"/>
      <c r="I28" s="124"/>
      <c r="J28" s="124"/>
      <c r="K28" s="124"/>
      <c r="L28" s="124"/>
      <c r="M28" s="9"/>
      <c r="Q28" s="1" t="s">
        <v>56</v>
      </c>
    </row>
    <row r="29" spans="1:48" ht="27.95" customHeight="1">
      <c r="A29" s="10" t="s">
        <v>64</v>
      </c>
      <c r="B29" s="9"/>
      <c r="C29" s="9"/>
      <c r="D29" s="9"/>
      <c r="E29" s="124"/>
      <c r="F29" s="124"/>
      <c r="G29" s="124"/>
      <c r="H29" s="124"/>
      <c r="I29" s="124"/>
      <c r="J29" s="124"/>
      <c r="K29" s="124"/>
      <c r="L29" s="124"/>
      <c r="M29" s="9"/>
      <c r="N29" t="s">
        <v>65</v>
      </c>
    </row>
    <row r="30" spans="1:48" ht="27.95" customHeight="1">
      <c r="A30" s="10" t="s">
        <v>68</v>
      </c>
      <c r="B30" s="10" t="s">
        <v>51</v>
      </c>
      <c r="C30" s="9"/>
      <c r="D30" s="9"/>
      <c r="E30" s="124"/>
      <c r="F30" s="124"/>
      <c r="G30" s="124"/>
      <c r="H30" s="124"/>
      <c r="I30" s="124"/>
      <c r="J30" s="124"/>
      <c r="K30" s="124"/>
      <c r="L30" s="124"/>
      <c r="M30" s="9"/>
      <c r="Q30" s="1" t="s">
        <v>69</v>
      </c>
    </row>
    <row r="31" spans="1:48" ht="27.95" customHeight="1">
      <c r="A31" s="10" t="s">
        <v>70</v>
      </c>
      <c r="B31" s="10" t="s">
        <v>71</v>
      </c>
      <c r="C31" s="10" t="s">
        <v>72</v>
      </c>
      <c r="D31" s="9">
        <v>2</v>
      </c>
      <c r="E31" s="124"/>
      <c r="F31" s="124"/>
      <c r="G31" s="124"/>
      <c r="H31" s="124"/>
      <c r="I31" s="124"/>
      <c r="J31" s="124"/>
      <c r="K31" s="124"/>
      <c r="L31" s="124"/>
      <c r="M31" s="10" t="s">
        <v>51</v>
      </c>
      <c r="N31" s="1" t="s">
        <v>1495</v>
      </c>
      <c r="O31" s="1" t="s">
        <v>51</v>
      </c>
      <c r="P31" s="1" t="s">
        <v>51</v>
      </c>
      <c r="Q31" s="1" t="s">
        <v>69</v>
      </c>
      <c r="R31" s="1" t="s">
        <v>58</v>
      </c>
      <c r="S31" s="1" t="s">
        <v>59</v>
      </c>
      <c r="T31" s="1" t="s">
        <v>59</v>
      </c>
      <c r="AR31" s="1" t="s">
        <v>51</v>
      </c>
      <c r="AS31" s="1" t="s">
        <v>51</v>
      </c>
      <c r="AU31" s="1" t="s">
        <v>1494</v>
      </c>
      <c r="AV31">
        <v>8</v>
      </c>
    </row>
    <row r="32" spans="1:48" ht="27.95" customHeight="1">
      <c r="A32" s="10" t="s">
        <v>73</v>
      </c>
      <c r="B32" s="10" t="s">
        <v>74</v>
      </c>
      <c r="C32" s="10" t="s">
        <v>62</v>
      </c>
      <c r="D32" s="9">
        <v>25</v>
      </c>
      <c r="E32" s="124"/>
      <c r="F32" s="124"/>
      <c r="G32" s="124"/>
      <c r="H32" s="124"/>
      <c r="I32" s="124"/>
      <c r="J32" s="124"/>
      <c r="K32" s="124"/>
      <c r="L32" s="124"/>
      <c r="M32" s="10" t="s">
        <v>51</v>
      </c>
      <c r="N32" s="1" t="s">
        <v>1493</v>
      </c>
      <c r="O32" s="1" t="s">
        <v>51</v>
      </c>
      <c r="P32" s="1" t="s">
        <v>51</v>
      </c>
      <c r="Q32" s="1" t="s">
        <v>69</v>
      </c>
      <c r="R32" s="1" t="s">
        <v>58</v>
      </c>
      <c r="S32" s="1" t="s">
        <v>59</v>
      </c>
      <c r="T32" s="1" t="s">
        <v>59</v>
      </c>
      <c r="AR32" s="1" t="s">
        <v>51</v>
      </c>
      <c r="AS32" s="1" t="s">
        <v>51</v>
      </c>
      <c r="AU32" s="1" t="s">
        <v>1492</v>
      </c>
      <c r="AV32">
        <v>9</v>
      </c>
    </row>
    <row r="33" spans="1:48" ht="27.95" customHeight="1">
      <c r="A33" s="10" t="s">
        <v>75</v>
      </c>
      <c r="B33" s="10" t="s">
        <v>51</v>
      </c>
      <c r="C33" s="10" t="s">
        <v>62</v>
      </c>
      <c r="D33" s="9">
        <v>25</v>
      </c>
      <c r="E33" s="124"/>
      <c r="F33" s="124"/>
      <c r="G33" s="124"/>
      <c r="H33" s="124"/>
      <c r="I33" s="124"/>
      <c r="J33" s="124"/>
      <c r="K33" s="124"/>
      <c r="L33" s="124"/>
      <c r="M33" s="10" t="s">
        <v>51</v>
      </c>
      <c r="N33" s="1" t="s">
        <v>1491</v>
      </c>
      <c r="O33" s="1" t="s">
        <v>51</v>
      </c>
      <c r="P33" s="1" t="s">
        <v>51</v>
      </c>
      <c r="Q33" s="1" t="s">
        <v>69</v>
      </c>
      <c r="R33" s="1" t="s">
        <v>58</v>
      </c>
      <c r="S33" s="1" t="s">
        <v>59</v>
      </c>
      <c r="T33" s="1" t="s">
        <v>59</v>
      </c>
      <c r="AR33" s="1" t="s">
        <v>51</v>
      </c>
      <c r="AS33" s="1" t="s">
        <v>51</v>
      </c>
      <c r="AU33" s="1" t="s">
        <v>1490</v>
      </c>
      <c r="AV33">
        <v>10</v>
      </c>
    </row>
    <row r="34" spans="1:48" ht="27.95" customHeight="1">
      <c r="A34" s="10" t="s">
        <v>75</v>
      </c>
      <c r="B34" s="10" t="s">
        <v>76</v>
      </c>
      <c r="C34" s="10" t="s">
        <v>62</v>
      </c>
      <c r="D34" s="9">
        <v>339</v>
      </c>
      <c r="E34" s="124"/>
      <c r="F34" s="124"/>
      <c r="G34" s="124"/>
      <c r="H34" s="124"/>
      <c r="I34" s="124"/>
      <c r="J34" s="124"/>
      <c r="K34" s="124"/>
      <c r="L34" s="124"/>
      <c r="M34" s="10" t="s">
        <v>51</v>
      </c>
      <c r="N34" s="1" t="s">
        <v>1489</v>
      </c>
      <c r="O34" s="1" t="s">
        <v>51</v>
      </c>
      <c r="P34" s="1" t="s">
        <v>51</v>
      </c>
      <c r="Q34" s="1" t="s">
        <v>69</v>
      </c>
      <c r="R34" s="1" t="s">
        <v>58</v>
      </c>
      <c r="S34" s="1" t="s">
        <v>59</v>
      </c>
      <c r="T34" s="1" t="s">
        <v>59</v>
      </c>
      <c r="AR34" s="1" t="s">
        <v>51</v>
      </c>
      <c r="AS34" s="1" t="s">
        <v>51</v>
      </c>
      <c r="AU34" s="1" t="s">
        <v>1488</v>
      </c>
      <c r="AV34">
        <v>11</v>
      </c>
    </row>
    <row r="35" spans="1:48" ht="27.95" customHeight="1">
      <c r="A35" s="10" t="s">
        <v>77</v>
      </c>
      <c r="B35" s="10" t="s">
        <v>78</v>
      </c>
      <c r="C35" s="10" t="s">
        <v>79</v>
      </c>
      <c r="D35" s="9">
        <v>4</v>
      </c>
      <c r="E35" s="124"/>
      <c r="F35" s="124"/>
      <c r="G35" s="124"/>
      <c r="H35" s="124"/>
      <c r="I35" s="124"/>
      <c r="J35" s="124"/>
      <c r="K35" s="124"/>
      <c r="L35" s="124"/>
      <c r="M35" s="10" t="s">
        <v>51</v>
      </c>
      <c r="N35" s="1" t="s">
        <v>1487</v>
      </c>
      <c r="O35" s="1" t="s">
        <v>51</v>
      </c>
      <c r="P35" s="1" t="s">
        <v>51</v>
      </c>
      <c r="Q35" s="1" t="s">
        <v>69</v>
      </c>
      <c r="R35" s="1" t="s">
        <v>58</v>
      </c>
      <c r="S35" s="1" t="s">
        <v>59</v>
      </c>
      <c r="T35" s="1" t="s">
        <v>59</v>
      </c>
      <c r="AR35" s="1" t="s">
        <v>51</v>
      </c>
      <c r="AS35" s="1" t="s">
        <v>51</v>
      </c>
      <c r="AU35" s="1" t="s">
        <v>1486</v>
      </c>
      <c r="AV35">
        <v>12</v>
      </c>
    </row>
    <row r="36" spans="1:48" ht="27.95" customHeight="1">
      <c r="A36" s="10" t="s">
        <v>80</v>
      </c>
      <c r="B36" s="10" t="s">
        <v>81</v>
      </c>
      <c r="C36" s="10" t="s">
        <v>72</v>
      </c>
      <c r="D36" s="9">
        <v>32</v>
      </c>
      <c r="E36" s="124"/>
      <c r="F36" s="124"/>
      <c r="G36" s="124"/>
      <c r="H36" s="124"/>
      <c r="I36" s="124"/>
      <c r="J36" s="124"/>
      <c r="K36" s="124"/>
      <c r="L36" s="124"/>
      <c r="M36" s="10" t="s">
        <v>51</v>
      </c>
      <c r="N36" s="1" t="s">
        <v>1485</v>
      </c>
      <c r="O36" s="1" t="s">
        <v>51</v>
      </c>
      <c r="P36" s="1" t="s">
        <v>51</v>
      </c>
      <c r="Q36" s="1" t="s">
        <v>69</v>
      </c>
      <c r="R36" s="1" t="s">
        <v>58</v>
      </c>
      <c r="S36" s="1" t="s">
        <v>59</v>
      </c>
      <c r="T36" s="1" t="s">
        <v>59</v>
      </c>
      <c r="AR36" s="1" t="s">
        <v>51</v>
      </c>
      <c r="AS36" s="1" t="s">
        <v>51</v>
      </c>
      <c r="AU36" s="1" t="s">
        <v>1484</v>
      </c>
      <c r="AV36">
        <v>13</v>
      </c>
    </row>
    <row r="37" spans="1:48" ht="27.95" customHeight="1">
      <c r="A37" s="10" t="s">
        <v>82</v>
      </c>
      <c r="B37" s="10" t="s">
        <v>51</v>
      </c>
      <c r="C37" s="10" t="s">
        <v>62</v>
      </c>
      <c r="D37" s="9">
        <v>15</v>
      </c>
      <c r="E37" s="124"/>
      <c r="F37" s="124"/>
      <c r="G37" s="124"/>
      <c r="H37" s="124"/>
      <c r="I37" s="124"/>
      <c r="J37" s="124"/>
      <c r="K37" s="124"/>
      <c r="L37" s="124"/>
      <c r="M37" s="10" t="s">
        <v>51</v>
      </c>
      <c r="N37" s="1" t="s">
        <v>1483</v>
      </c>
      <c r="O37" s="1" t="s">
        <v>51</v>
      </c>
      <c r="P37" s="1" t="s">
        <v>51</v>
      </c>
      <c r="Q37" s="1" t="s">
        <v>69</v>
      </c>
      <c r="R37" s="1" t="s">
        <v>58</v>
      </c>
      <c r="S37" s="1" t="s">
        <v>59</v>
      </c>
      <c r="T37" s="1" t="s">
        <v>59</v>
      </c>
      <c r="AR37" s="1" t="s">
        <v>51</v>
      </c>
      <c r="AS37" s="1" t="s">
        <v>51</v>
      </c>
      <c r="AU37" s="1" t="s">
        <v>1482</v>
      </c>
      <c r="AV37">
        <v>14</v>
      </c>
    </row>
    <row r="38" spans="1:48" ht="27.95" customHeight="1">
      <c r="A38" s="10" t="s">
        <v>83</v>
      </c>
      <c r="B38" s="10" t="s">
        <v>84</v>
      </c>
      <c r="C38" s="10" t="s">
        <v>62</v>
      </c>
      <c r="D38" s="9">
        <v>42</v>
      </c>
      <c r="E38" s="124"/>
      <c r="F38" s="124"/>
      <c r="G38" s="124"/>
      <c r="H38" s="124"/>
      <c r="I38" s="124"/>
      <c r="J38" s="124"/>
      <c r="K38" s="124"/>
      <c r="L38" s="124"/>
      <c r="M38" s="10" t="s">
        <v>51</v>
      </c>
      <c r="N38" s="1" t="s">
        <v>1481</v>
      </c>
      <c r="O38" s="1" t="s">
        <v>51</v>
      </c>
      <c r="P38" s="1" t="s">
        <v>51</v>
      </c>
      <c r="Q38" s="1" t="s">
        <v>69</v>
      </c>
      <c r="R38" s="1" t="s">
        <v>58</v>
      </c>
      <c r="S38" s="1" t="s">
        <v>59</v>
      </c>
      <c r="T38" s="1" t="s">
        <v>59</v>
      </c>
      <c r="AR38" s="1" t="s">
        <v>51</v>
      </c>
      <c r="AS38" s="1" t="s">
        <v>51</v>
      </c>
      <c r="AU38" s="1" t="s">
        <v>1480</v>
      </c>
      <c r="AV38">
        <v>17</v>
      </c>
    </row>
    <row r="39" spans="1:48" ht="27.95" customHeight="1">
      <c r="A39" s="10" t="s">
        <v>85</v>
      </c>
      <c r="B39" s="10" t="s">
        <v>86</v>
      </c>
      <c r="C39" s="10" t="s">
        <v>62</v>
      </c>
      <c r="D39" s="9">
        <v>320</v>
      </c>
      <c r="E39" s="124"/>
      <c r="F39" s="124"/>
      <c r="G39" s="124"/>
      <c r="H39" s="124"/>
      <c r="I39" s="124"/>
      <c r="J39" s="124"/>
      <c r="K39" s="124"/>
      <c r="L39" s="124"/>
      <c r="M39" s="10" t="s">
        <v>51</v>
      </c>
      <c r="N39" s="1" t="s">
        <v>1479</v>
      </c>
      <c r="O39" s="1" t="s">
        <v>51</v>
      </c>
      <c r="P39" s="1" t="s">
        <v>51</v>
      </c>
      <c r="Q39" s="1" t="s">
        <v>69</v>
      </c>
      <c r="R39" s="1" t="s">
        <v>58</v>
      </c>
      <c r="S39" s="1" t="s">
        <v>59</v>
      </c>
      <c r="T39" s="1" t="s">
        <v>59</v>
      </c>
      <c r="AR39" s="1" t="s">
        <v>51</v>
      </c>
      <c r="AS39" s="1" t="s">
        <v>51</v>
      </c>
      <c r="AU39" s="1" t="s">
        <v>1478</v>
      </c>
      <c r="AV39">
        <v>18</v>
      </c>
    </row>
    <row r="40" spans="1:48" ht="27.95" customHeight="1">
      <c r="A40" s="10" t="s">
        <v>87</v>
      </c>
      <c r="B40" s="10" t="s">
        <v>86</v>
      </c>
      <c r="C40" s="10" t="s">
        <v>62</v>
      </c>
      <c r="D40" s="9">
        <v>25</v>
      </c>
      <c r="E40" s="124"/>
      <c r="F40" s="124"/>
      <c r="G40" s="124"/>
      <c r="H40" s="124"/>
      <c r="I40" s="124"/>
      <c r="J40" s="124"/>
      <c r="K40" s="124"/>
      <c r="L40" s="124"/>
      <c r="M40" s="10" t="s">
        <v>51</v>
      </c>
      <c r="N40" s="1" t="s">
        <v>1477</v>
      </c>
      <c r="O40" s="1" t="s">
        <v>51</v>
      </c>
      <c r="P40" s="1" t="s">
        <v>51</v>
      </c>
      <c r="Q40" s="1" t="s">
        <v>69</v>
      </c>
      <c r="R40" s="1" t="s">
        <v>58</v>
      </c>
      <c r="S40" s="1" t="s">
        <v>59</v>
      </c>
      <c r="T40" s="1" t="s">
        <v>59</v>
      </c>
      <c r="AR40" s="1" t="s">
        <v>51</v>
      </c>
      <c r="AS40" s="1" t="s">
        <v>51</v>
      </c>
      <c r="AU40" s="1" t="s">
        <v>1476</v>
      </c>
      <c r="AV40">
        <v>19</v>
      </c>
    </row>
    <row r="41" spans="1:48" ht="27.95" customHeight="1">
      <c r="A41" s="10" t="s">
        <v>87</v>
      </c>
      <c r="B41" s="10" t="s">
        <v>88</v>
      </c>
      <c r="C41" s="10" t="s">
        <v>62</v>
      </c>
      <c r="D41" s="9">
        <v>59</v>
      </c>
      <c r="E41" s="124"/>
      <c r="F41" s="124"/>
      <c r="G41" s="124"/>
      <c r="H41" s="124"/>
      <c r="I41" s="124"/>
      <c r="J41" s="124"/>
      <c r="K41" s="124"/>
      <c r="L41" s="124"/>
      <c r="M41" s="10" t="s">
        <v>51</v>
      </c>
      <c r="N41" s="1" t="s">
        <v>1475</v>
      </c>
      <c r="O41" s="1" t="s">
        <v>51</v>
      </c>
      <c r="P41" s="1" t="s">
        <v>51</v>
      </c>
      <c r="Q41" s="1" t="s">
        <v>69</v>
      </c>
      <c r="R41" s="1" t="s">
        <v>58</v>
      </c>
      <c r="S41" s="1" t="s">
        <v>59</v>
      </c>
      <c r="T41" s="1" t="s">
        <v>59</v>
      </c>
      <c r="AR41" s="1" t="s">
        <v>51</v>
      </c>
      <c r="AS41" s="1" t="s">
        <v>51</v>
      </c>
      <c r="AU41" s="1" t="s">
        <v>1474</v>
      </c>
      <c r="AV41">
        <v>20</v>
      </c>
    </row>
    <row r="42" spans="1:48" ht="27.95" customHeight="1">
      <c r="A42" s="10" t="s">
        <v>89</v>
      </c>
      <c r="B42" s="10" t="s">
        <v>51</v>
      </c>
      <c r="C42" s="10" t="s">
        <v>62</v>
      </c>
      <c r="D42" s="9">
        <v>33</v>
      </c>
      <c r="E42" s="124"/>
      <c r="F42" s="124"/>
      <c r="G42" s="124"/>
      <c r="H42" s="124"/>
      <c r="I42" s="124"/>
      <c r="J42" s="124"/>
      <c r="K42" s="124"/>
      <c r="L42" s="124"/>
      <c r="M42" s="10" t="s">
        <v>51</v>
      </c>
      <c r="N42" s="1" t="s">
        <v>1473</v>
      </c>
      <c r="O42" s="1" t="s">
        <v>51</v>
      </c>
      <c r="P42" s="1" t="s">
        <v>51</v>
      </c>
      <c r="Q42" s="1" t="s">
        <v>69</v>
      </c>
      <c r="R42" s="1" t="s">
        <v>58</v>
      </c>
      <c r="S42" s="1" t="s">
        <v>59</v>
      </c>
      <c r="T42" s="1" t="s">
        <v>59</v>
      </c>
      <c r="AR42" s="1" t="s">
        <v>51</v>
      </c>
      <c r="AS42" s="1" t="s">
        <v>51</v>
      </c>
      <c r="AU42" s="1" t="s">
        <v>1472</v>
      </c>
      <c r="AV42">
        <v>21</v>
      </c>
    </row>
    <row r="43" spans="1:48" ht="27.95" customHeight="1">
      <c r="A43" s="10" t="s">
        <v>90</v>
      </c>
      <c r="B43" s="10" t="s">
        <v>51</v>
      </c>
      <c r="C43" s="10" t="s">
        <v>62</v>
      </c>
      <c r="D43" s="9">
        <v>5</v>
      </c>
      <c r="E43" s="124"/>
      <c r="F43" s="124"/>
      <c r="G43" s="124"/>
      <c r="H43" s="124"/>
      <c r="I43" s="124"/>
      <c r="J43" s="124"/>
      <c r="K43" s="124"/>
      <c r="L43" s="124"/>
      <c r="M43" s="10" t="s">
        <v>51</v>
      </c>
      <c r="N43" s="1" t="s">
        <v>1471</v>
      </c>
      <c r="O43" s="1" t="s">
        <v>51</v>
      </c>
      <c r="P43" s="1" t="s">
        <v>51</v>
      </c>
      <c r="Q43" s="1" t="s">
        <v>69</v>
      </c>
      <c r="R43" s="1" t="s">
        <v>58</v>
      </c>
      <c r="S43" s="1" t="s">
        <v>59</v>
      </c>
      <c r="T43" s="1" t="s">
        <v>59</v>
      </c>
      <c r="AR43" s="1" t="s">
        <v>51</v>
      </c>
      <c r="AS43" s="1" t="s">
        <v>51</v>
      </c>
      <c r="AU43" s="1" t="s">
        <v>1470</v>
      </c>
      <c r="AV43">
        <v>22</v>
      </c>
    </row>
    <row r="44" spans="1:48" ht="27.95" customHeight="1">
      <c r="A44" s="10" t="s">
        <v>91</v>
      </c>
      <c r="B44" s="10" t="s">
        <v>51</v>
      </c>
      <c r="C44" s="10" t="s">
        <v>62</v>
      </c>
      <c r="D44" s="9">
        <v>61</v>
      </c>
      <c r="E44" s="124"/>
      <c r="F44" s="124"/>
      <c r="G44" s="124"/>
      <c r="H44" s="124"/>
      <c r="I44" s="124"/>
      <c r="J44" s="124"/>
      <c r="K44" s="124"/>
      <c r="L44" s="124"/>
      <c r="M44" s="10" t="s">
        <v>51</v>
      </c>
      <c r="N44" s="1" t="s">
        <v>1469</v>
      </c>
      <c r="O44" s="1" t="s">
        <v>51</v>
      </c>
      <c r="P44" s="1" t="s">
        <v>51</v>
      </c>
      <c r="Q44" s="1" t="s">
        <v>69</v>
      </c>
      <c r="R44" s="1" t="s">
        <v>58</v>
      </c>
      <c r="S44" s="1" t="s">
        <v>59</v>
      </c>
      <c r="T44" s="1" t="s">
        <v>59</v>
      </c>
      <c r="AR44" s="1" t="s">
        <v>51</v>
      </c>
      <c r="AS44" s="1" t="s">
        <v>51</v>
      </c>
      <c r="AU44" s="1" t="s">
        <v>1468</v>
      </c>
      <c r="AV44">
        <v>23</v>
      </c>
    </row>
    <row r="45" spans="1:48" ht="27.95" customHeight="1">
      <c r="A45" s="10" t="s">
        <v>92</v>
      </c>
      <c r="B45" s="10" t="s">
        <v>51</v>
      </c>
      <c r="C45" s="10" t="s">
        <v>79</v>
      </c>
      <c r="D45" s="9">
        <v>9</v>
      </c>
      <c r="E45" s="124"/>
      <c r="F45" s="124"/>
      <c r="G45" s="124"/>
      <c r="H45" s="124"/>
      <c r="I45" s="124"/>
      <c r="J45" s="124"/>
      <c r="K45" s="124"/>
      <c r="L45" s="124"/>
      <c r="M45" s="10" t="s">
        <v>51</v>
      </c>
      <c r="N45" s="1" t="s">
        <v>1467</v>
      </c>
      <c r="O45" s="1" t="s">
        <v>51</v>
      </c>
      <c r="P45" s="1" t="s">
        <v>51</v>
      </c>
      <c r="Q45" s="1" t="s">
        <v>69</v>
      </c>
      <c r="R45" s="1" t="s">
        <v>58</v>
      </c>
      <c r="S45" s="1" t="s">
        <v>59</v>
      </c>
      <c r="T45" s="1" t="s">
        <v>59</v>
      </c>
      <c r="AR45" s="1" t="s">
        <v>51</v>
      </c>
      <c r="AS45" s="1" t="s">
        <v>51</v>
      </c>
      <c r="AU45" s="1" t="s">
        <v>1466</v>
      </c>
      <c r="AV45">
        <v>24</v>
      </c>
    </row>
    <row r="46" spans="1:48" ht="27.95" customHeight="1">
      <c r="A46" s="10" t="s">
        <v>93</v>
      </c>
      <c r="B46" s="10" t="s">
        <v>51</v>
      </c>
      <c r="C46" s="10" t="s">
        <v>79</v>
      </c>
      <c r="D46" s="9">
        <v>5</v>
      </c>
      <c r="E46" s="124"/>
      <c r="F46" s="124"/>
      <c r="G46" s="124"/>
      <c r="H46" s="124"/>
      <c r="I46" s="124"/>
      <c r="J46" s="124"/>
      <c r="K46" s="124"/>
      <c r="L46" s="124"/>
      <c r="M46" s="10" t="s">
        <v>51</v>
      </c>
      <c r="N46" s="1" t="s">
        <v>1465</v>
      </c>
      <c r="O46" s="1" t="s">
        <v>51</v>
      </c>
      <c r="P46" s="1" t="s">
        <v>51</v>
      </c>
      <c r="Q46" s="1" t="s">
        <v>69</v>
      </c>
      <c r="R46" s="1" t="s">
        <v>58</v>
      </c>
      <c r="S46" s="1" t="s">
        <v>59</v>
      </c>
      <c r="T46" s="1" t="s">
        <v>59</v>
      </c>
      <c r="AR46" s="1" t="s">
        <v>51</v>
      </c>
      <c r="AS46" s="1" t="s">
        <v>51</v>
      </c>
      <c r="AU46" s="1" t="s">
        <v>1464</v>
      </c>
      <c r="AV46">
        <v>25</v>
      </c>
    </row>
    <row r="47" spans="1:48" ht="27.95" customHeight="1">
      <c r="A47" s="10" t="s">
        <v>94</v>
      </c>
      <c r="B47" s="10" t="s">
        <v>51</v>
      </c>
      <c r="C47" s="10" t="s">
        <v>62</v>
      </c>
      <c r="D47" s="9">
        <v>3</v>
      </c>
      <c r="E47" s="124"/>
      <c r="F47" s="124"/>
      <c r="G47" s="124"/>
      <c r="H47" s="124"/>
      <c r="I47" s="124"/>
      <c r="J47" s="124"/>
      <c r="K47" s="124"/>
      <c r="L47" s="124"/>
      <c r="M47" s="10" t="s">
        <v>51</v>
      </c>
      <c r="N47" s="1" t="s">
        <v>1463</v>
      </c>
      <c r="O47" s="1" t="s">
        <v>51</v>
      </c>
      <c r="P47" s="1" t="s">
        <v>51</v>
      </c>
      <c r="Q47" s="1" t="s">
        <v>69</v>
      </c>
      <c r="R47" s="1" t="s">
        <v>58</v>
      </c>
      <c r="S47" s="1" t="s">
        <v>59</v>
      </c>
      <c r="T47" s="1" t="s">
        <v>59</v>
      </c>
      <c r="AR47" s="1" t="s">
        <v>51</v>
      </c>
      <c r="AS47" s="1" t="s">
        <v>51</v>
      </c>
      <c r="AU47" s="1" t="s">
        <v>1462</v>
      </c>
      <c r="AV47">
        <v>15</v>
      </c>
    </row>
    <row r="48" spans="1:48" ht="27.95" customHeight="1">
      <c r="A48" s="10" t="s">
        <v>95</v>
      </c>
      <c r="B48" s="10" t="s">
        <v>51</v>
      </c>
      <c r="C48" s="10" t="s">
        <v>57</v>
      </c>
      <c r="D48" s="9">
        <v>1</v>
      </c>
      <c r="E48" s="124"/>
      <c r="F48" s="124"/>
      <c r="G48" s="124"/>
      <c r="H48" s="124"/>
      <c r="I48" s="124"/>
      <c r="J48" s="124"/>
      <c r="K48" s="124"/>
      <c r="L48" s="124"/>
      <c r="M48" s="10" t="s">
        <v>51</v>
      </c>
      <c r="N48" s="1" t="s">
        <v>1461</v>
      </c>
      <c r="O48" s="1" t="s">
        <v>51</v>
      </c>
      <c r="P48" s="1" t="s">
        <v>51</v>
      </c>
      <c r="Q48" s="1" t="s">
        <v>69</v>
      </c>
      <c r="R48" s="1" t="s">
        <v>58</v>
      </c>
      <c r="S48" s="1" t="s">
        <v>59</v>
      </c>
      <c r="T48" s="1" t="s">
        <v>59</v>
      </c>
      <c r="AR48" s="1" t="s">
        <v>51</v>
      </c>
      <c r="AS48" s="1" t="s">
        <v>51</v>
      </c>
      <c r="AU48" s="1" t="s">
        <v>1460</v>
      </c>
      <c r="AV48">
        <v>16</v>
      </c>
    </row>
    <row r="49" spans="1:48" ht="27.95" customHeight="1">
      <c r="A49" s="10" t="s">
        <v>96</v>
      </c>
      <c r="B49" s="10" t="s">
        <v>51</v>
      </c>
      <c r="C49" s="10" t="s">
        <v>57</v>
      </c>
      <c r="D49" s="9">
        <v>3</v>
      </c>
      <c r="E49" s="124"/>
      <c r="F49" s="124"/>
      <c r="G49" s="124"/>
      <c r="H49" s="124"/>
      <c r="I49" s="124"/>
      <c r="J49" s="124"/>
      <c r="K49" s="124"/>
      <c r="L49" s="124"/>
      <c r="M49" s="10" t="s">
        <v>51</v>
      </c>
      <c r="N49" s="1" t="s">
        <v>1459</v>
      </c>
      <c r="O49" s="1" t="s">
        <v>51</v>
      </c>
      <c r="P49" s="1" t="s">
        <v>51</v>
      </c>
      <c r="Q49" s="1" t="s">
        <v>69</v>
      </c>
      <c r="R49" s="1" t="s">
        <v>58</v>
      </c>
      <c r="S49" s="1" t="s">
        <v>59</v>
      </c>
      <c r="T49" s="1" t="s">
        <v>59</v>
      </c>
      <c r="AR49" s="1" t="s">
        <v>51</v>
      </c>
      <c r="AS49" s="1" t="s">
        <v>51</v>
      </c>
      <c r="AU49" s="1" t="s">
        <v>1458</v>
      </c>
      <c r="AV49">
        <v>4</v>
      </c>
    </row>
    <row r="50" spans="1:48" ht="27.95" customHeight="1">
      <c r="A50" s="10" t="s">
        <v>97</v>
      </c>
      <c r="B50" s="10" t="s">
        <v>51</v>
      </c>
      <c r="C50" s="10" t="s">
        <v>57</v>
      </c>
      <c r="D50" s="9">
        <v>3</v>
      </c>
      <c r="E50" s="124"/>
      <c r="F50" s="124"/>
      <c r="G50" s="124"/>
      <c r="H50" s="124"/>
      <c r="I50" s="124"/>
      <c r="J50" s="124"/>
      <c r="K50" s="124"/>
      <c r="L50" s="124"/>
      <c r="M50" s="10" t="s">
        <v>51</v>
      </c>
      <c r="N50" s="1" t="s">
        <v>1457</v>
      </c>
      <c r="O50" s="1" t="s">
        <v>51</v>
      </c>
      <c r="P50" s="1" t="s">
        <v>51</v>
      </c>
      <c r="Q50" s="1" t="s">
        <v>69</v>
      </c>
      <c r="R50" s="1" t="s">
        <v>58</v>
      </c>
      <c r="S50" s="1" t="s">
        <v>59</v>
      </c>
      <c r="T50" s="1" t="s">
        <v>59</v>
      </c>
      <c r="AR50" s="1" t="s">
        <v>51</v>
      </c>
      <c r="AS50" s="1" t="s">
        <v>51</v>
      </c>
      <c r="AU50" s="1" t="s">
        <v>1456</v>
      </c>
      <c r="AV50">
        <v>5</v>
      </c>
    </row>
    <row r="51" spans="1:48" ht="27.95" customHeight="1">
      <c r="A51" s="10" t="s">
        <v>98</v>
      </c>
      <c r="B51" s="10" t="s">
        <v>99</v>
      </c>
      <c r="C51" s="10" t="s">
        <v>57</v>
      </c>
      <c r="D51" s="9">
        <v>1</v>
      </c>
      <c r="E51" s="124"/>
      <c r="F51" s="124"/>
      <c r="G51" s="124"/>
      <c r="H51" s="124"/>
      <c r="I51" s="124"/>
      <c r="J51" s="124"/>
      <c r="K51" s="124"/>
      <c r="L51" s="124"/>
      <c r="M51" s="10" t="s">
        <v>51</v>
      </c>
      <c r="N51" s="1" t="s">
        <v>1455</v>
      </c>
      <c r="O51" s="1" t="s">
        <v>51</v>
      </c>
      <c r="P51" s="1" t="s">
        <v>51</v>
      </c>
      <c r="Q51" s="1" t="s">
        <v>69</v>
      </c>
      <c r="R51" s="1" t="s">
        <v>58</v>
      </c>
      <c r="S51" s="1" t="s">
        <v>59</v>
      </c>
      <c r="T51" s="1" t="s">
        <v>59</v>
      </c>
      <c r="AR51" s="1" t="s">
        <v>51</v>
      </c>
      <c r="AS51" s="1" t="s">
        <v>51</v>
      </c>
      <c r="AU51" s="1" t="s">
        <v>1454</v>
      </c>
      <c r="AV51">
        <v>6</v>
      </c>
    </row>
    <row r="52" spans="1:48" ht="27.95" customHeight="1">
      <c r="A52" s="10" t="s">
        <v>100</v>
      </c>
      <c r="B52" s="10" t="s">
        <v>101</v>
      </c>
      <c r="C52" s="10" t="s">
        <v>57</v>
      </c>
      <c r="D52" s="9">
        <v>1</v>
      </c>
      <c r="E52" s="124"/>
      <c r="F52" s="124"/>
      <c r="G52" s="124"/>
      <c r="H52" s="124"/>
      <c r="I52" s="124"/>
      <c r="J52" s="124"/>
      <c r="K52" s="124"/>
      <c r="L52" s="124"/>
      <c r="M52" s="10" t="s">
        <v>51</v>
      </c>
      <c r="N52" s="1" t="s">
        <v>1453</v>
      </c>
      <c r="O52" s="1" t="s">
        <v>51</v>
      </c>
      <c r="P52" s="1" t="s">
        <v>51</v>
      </c>
      <c r="Q52" s="1" t="s">
        <v>69</v>
      </c>
      <c r="R52" s="1" t="s">
        <v>58</v>
      </c>
      <c r="S52" s="1" t="s">
        <v>59</v>
      </c>
      <c r="T52" s="1" t="s">
        <v>59</v>
      </c>
      <c r="AR52" s="1" t="s">
        <v>51</v>
      </c>
      <c r="AS52" s="1" t="s">
        <v>51</v>
      </c>
      <c r="AU52" s="1" t="s">
        <v>1452</v>
      </c>
      <c r="AV52">
        <v>7</v>
      </c>
    </row>
    <row r="53" spans="1:48" ht="27.95" customHeight="1">
      <c r="A53" s="9"/>
      <c r="B53" s="9"/>
      <c r="C53" s="9"/>
      <c r="D53" s="9"/>
      <c r="E53" s="124"/>
      <c r="F53" s="124"/>
      <c r="G53" s="124"/>
      <c r="H53" s="124"/>
      <c r="I53" s="124"/>
      <c r="J53" s="124"/>
      <c r="K53" s="124"/>
      <c r="L53" s="124"/>
      <c r="M53" s="9"/>
      <c r="Q53" s="1" t="s">
        <v>69</v>
      </c>
    </row>
    <row r="54" spans="1:48" ht="27.95" customHeight="1">
      <c r="A54" s="9"/>
      <c r="B54" s="9"/>
      <c r="C54" s="9"/>
      <c r="D54" s="9"/>
      <c r="E54" s="124"/>
      <c r="F54" s="124"/>
      <c r="G54" s="124"/>
      <c r="H54" s="124"/>
      <c r="I54" s="124"/>
      <c r="J54" s="124"/>
      <c r="K54" s="124"/>
      <c r="L54" s="124"/>
      <c r="M54" s="9"/>
      <c r="Q54" s="1" t="s">
        <v>69</v>
      </c>
    </row>
    <row r="55" spans="1:48" ht="27.95" customHeight="1">
      <c r="A55" s="10" t="s">
        <v>64</v>
      </c>
      <c r="B55" s="9"/>
      <c r="C55" s="9"/>
      <c r="D55" s="9"/>
      <c r="E55" s="124"/>
      <c r="F55" s="124"/>
      <c r="G55" s="124"/>
      <c r="H55" s="124"/>
      <c r="I55" s="124"/>
      <c r="J55" s="124"/>
      <c r="K55" s="124"/>
      <c r="L55" s="124"/>
      <c r="M55" s="9"/>
      <c r="N55" t="s">
        <v>65</v>
      </c>
    </row>
    <row r="56" spans="1:48" ht="27.95" customHeight="1">
      <c r="A56" s="10" t="s">
        <v>102</v>
      </c>
      <c r="B56" s="10" t="s">
        <v>51</v>
      </c>
      <c r="C56" s="9"/>
      <c r="D56" s="9"/>
      <c r="E56" s="124"/>
      <c r="F56" s="124"/>
      <c r="G56" s="124"/>
      <c r="H56" s="124"/>
      <c r="I56" s="124"/>
      <c r="J56" s="124"/>
      <c r="K56" s="124"/>
      <c r="L56" s="124"/>
      <c r="M56" s="9"/>
      <c r="Q56" s="1" t="s">
        <v>103</v>
      </c>
    </row>
    <row r="57" spans="1:48" ht="27.95" customHeight="1">
      <c r="A57" s="10" t="s">
        <v>104</v>
      </c>
      <c r="B57" s="10" t="s">
        <v>105</v>
      </c>
      <c r="C57" s="10" t="s">
        <v>106</v>
      </c>
      <c r="D57" s="9">
        <v>-1120</v>
      </c>
      <c r="E57" s="124"/>
      <c r="F57" s="124"/>
      <c r="G57" s="124"/>
      <c r="H57" s="124"/>
      <c r="I57" s="124"/>
      <c r="J57" s="124"/>
      <c r="K57" s="124"/>
      <c r="L57" s="124"/>
      <c r="M57" s="10" t="s">
        <v>107</v>
      </c>
      <c r="N57" s="1" t="s">
        <v>1451</v>
      </c>
      <c r="O57" s="1" t="s">
        <v>51</v>
      </c>
      <c r="P57" s="1" t="s">
        <v>51</v>
      </c>
      <c r="Q57" s="1" t="s">
        <v>103</v>
      </c>
      <c r="R57" s="1" t="s">
        <v>59</v>
      </c>
      <c r="S57" s="1" t="s">
        <v>59</v>
      </c>
      <c r="T57" s="1" t="s">
        <v>58</v>
      </c>
      <c r="AR57" s="1" t="s">
        <v>51</v>
      </c>
      <c r="AS57" s="1" t="s">
        <v>51</v>
      </c>
      <c r="AU57" s="1" t="s">
        <v>1450</v>
      </c>
      <c r="AV57">
        <v>34</v>
      </c>
    </row>
    <row r="58" spans="1:48" ht="27.95" customHeight="1">
      <c r="A58" s="10" t="s">
        <v>104</v>
      </c>
      <c r="B58" s="10" t="s">
        <v>108</v>
      </c>
      <c r="C58" s="10" t="s">
        <v>106</v>
      </c>
      <c r="D58" s="9">
        <v>-711</v>
      </c>
      <c r="E58" s="124"/>
      <c r="F58" s="124"/>
      <c r="G58" s="124"/>
      <c r="H58" s="124"/>
      <c r="I58" s="124"/>
      <c r="J58" s="124"/>
      <c r="K58" s="124"/>
      <c r="L58" s="124"/>
      <c r="M58" s="10" t="s">
        <v>107</v>
      </c>
      <c r="N58" s="1" t="s">
        <v>1449</v>
      </c>
      <c r="O58" s="1" t="s">
        <v>51</v>
      </c>
      <c r="P58" s="1" t="s">
        <v>51</v>
      </c>
      <c r="Q58" s="1" t="s">
        <v>103</v>
      </c>
      <c r="R58" s="1" t="s">
        <v>59</v>
      </c>
      <c r="S58" s="1" t="s">
        <v>59</v>
      </c>
      <c r="T58" s="1" t="s">
        <v>58</v>
      </c>
      <c r="AR58" s="1" t="s">
        <v>51</v>
      </c>
      <c r="AS58" s="1" t="s">
        <v>51</v>
      </c>
      <c r="AU58" s="1" t="s">
        <v>1448</v>
      </c>
      <c r="AV58">
        <v>35</v>
      </c>
    </row>
    <row r="59" spans="1:48" ht="27.95" customHeight="1">
      <c r="A59" s="9"/>
      <c r="B59" s="9"/>
      <c r="C59" s="9"/>
      <c r="D59" s="9"/>
      <c r="E59" s="124"/>
      <c r="F59" s="124"/>
      <c r="G59" s="124"/>
      <c r="H59" s="124"/>
      <c r="I59" s="124"/>
      <c r="J59" s="124"/>
      <c r="K59" s="124"/>
      <c r="L59" s="124"/>
      <c r="M59" s="9"/>
      <c r="Q59" s="1" t="s">
        <v>103</v>
      </c>
    </row>
    <row r="60" spans="1:48" ht="27.95" customHeight="1">
      <c r="A60" s="9"/>
      <c r="B60" s="9"/>
      <c r="C60" s="9"/>
      <c r="D60" s="9"/>
      <c r="E60" s="124"/>
      <c r="F60" s="124"/>
      <c r="G60" s="124"/>
      <c r="H60" s="124"/>
      <c r="I60" s="124"/>
      <c r="J60" s="124"/>
      <c r="K60" s="124"/>
      <c r="L60" s="124"/>
      <c r="M60" s="9"/>
      <c r="Q60" s="1" t="s">
        <v>103</v>
      </c>
    </row>
    <row r="61" spans="1:48" ht="27.95" customHeight="1">
      <c r="A61" s="9"/>
      <c r="B61" s="9"/>
      <c r="C61" s="9"/>
      <c r="D61" s="9"/>
      <c r="E61" s="124"/>
      <c r="F61" s="124"/>
      <c r="G61" s="124"/>
      <c r="H61" s="124"/>
      <c r="I61" s="124"/>
      <c r="J61" s="124"/>
      <c r="K61" s="124"/>
      <c r="L61" s="124"/>
      <c r="M61" s="9"/>
      <c r="Q61" s="1" t="s">
        <v>103</v>
      </c>
    </row>
    <row r="62" spans="1:48" ht="27.95" customHeight="1">
      <c r="A62" s="9"/>
      <c r="B62" s="9"/>
      <c r="C62" s="9"/>
      <c r="D62" s="9"/>
      <c r="E62" s="124"/>
      <c r="F62" s="124"/>
      <c r="G62" s="124"/>
      <c r="H62" s="124"/>
      <c r="I62" s="124"/>
      <c r="J62" s="124"/>
      <c r="K62" s="124"/>
      <c r="L62" s="124"/>
      <c r="M62" s="9"/>
      <c r="Q62" s="1" t="s">
        <v>103</v>
      </c>
    </row>
    <row r="63" spans="1:48" ht="27.95" customHeight="1">
      <c r="A63" s="9"/>
      <c r="B63" s="9"/>
      <c r="C63" s="9"/>
      <c r="D63" s="9"/>
      <c r="E63" s="124"/>
      <c r="F63" s="124"/>
      <c r="G63" s="124"/>
      <c r="H63" s="124"/>
      <c r="I63" s="124"/>
      <c r="J63" s="124"/>
      <c r="K63" s="124"/>
      <c r="L63" s="124"/>
      <c r="M63" s="9"/>
      <c r="Q63" s="1" t="s">
        <v>103</v>
      </c>
    </row>
    <row r="64" spans="1:48" ht="27.95" customHeight="1">
      <c r="A64" s="9"/>
      <c r="B64" s="9"/>
      <c r="C64" s="9"/>
      <c r="D64" s="9"/>
      <c r="E64" s="124"/>
      <c r="F64" s="124"/>
      <c r="G64" s="124"/>
      <c r="H64" s="124"/>
      <c r="I64" s="124"/>
      <c r="J64" s="124"/>
      <c r="K64" s="124"/>
      <c r="L64" s="124"/>
      <c r="M64" s="9"/>
      <c r="Q64" s="1" t="s">
        <v>103</v>
      </c>
    </row>
    <row r="65" spans="1:17" ht="27.95" customHeight="1">
      <c r="A65" s="9"/>
      <c r="B65" s="9"/>
      <c r="C65" s="9"/>
      <c r="D65" s="9"/>
      <c r="E65" s="124"/>
      <c r="F65" s="124"/>
      <c r="G65" s="124"/>
      <c r="H65" s="124"/>
      <c r="I65" s="124"/>
      <c r="J65" s="124"/>
      <c r="K65" s="124"/>
      <c r="L65" s="124"/>
      <c r="M65" s="9"/>
      <c r="Q65" s="1" t="s">
        <v>103</v>
      </c>
    </row>
    <row r="66" spans="1:17" ht="27.95" customHeight="1">
      <c r="A66" s="9"/>
      <c r="B66" s="9"/>
      <c r="C66" s="9"/>
      <c r="D66" s="9"/>
      <c r="E66" s="124"/>
      <c r="F66" s="124"/>
      <c r="G66" s="124"/>
      <c r="H66" s="124"/>
      <c r="I66" s="124"/>
      <c r="J66" s="124"/>
      <c r="K66" s="124"/>
      <c r="L66" s="124"/>
      <c r="M66" s="9"/>
      <c r="Q66" s="1" t="s">
        <v>103</v>
      </c>
    </row>
    <row r="67" spans="1:17" ht="27.95" customHeight="1">
      <c r="A67" s="9"/>
      <c r="B67" s="9"/>
      <c r="C67" s="9"/>
      <c r="D67" s="9"/>
      <c r="E67" s="124"/>
      <c r="F67" s="124"/>
      <c r="G67" s="124"/>
      <c r="H67" s="124"/>
      <c r="I67" s="124"/>
      <c r="J67" s="124"/>
      <c r="K67" s="124"/>
      <c r="L67" s="124"/>
      <c r="M67" s="9"/>
      <c r="Q67" s="1" t="s">
        <v>103</v>
      </c>
    </row>
    <row r="68" spans="1:17" ht="27.95" customHeight="1">
      <c r="A68" s="9"/>
      <c r="B68" s="9"/>
      <c r="C68" s="9"/>
      <c r="D68" s="9"/>
      <c r="E68" s="124"/>
      <c r="F68" s="124"/>
      <c r="G68" s="124"/>
      <c r="H68" s="124"/>
      <c r="I68" s="124"/>
      <c r="J68" s="124"/>
      <c r="K68" s="124"/>
      <c r="L68" s="124"/>
      <c r="M68" s="9"/>
      <c r="Q68" s="1" t="s">
        <v>103</v>
      </c>
    </row>
    <row r="69" spans="1:17" ht="27.95" customHeight="1">
      <c r="A69" s="9"/>
      <c r="B69" s="9"/>
      <c r="C69" s="9"/>
      <c r="D69" s="9"/>
      <c r="E69" s="124"/>
      <c r="F69" s="124"/>
      <c r="G69" s="124"/>
      <c r="H69" s="124"/>
      <c r="I69" s="124"/>
      <c r="J69" s="124"/>
      <c r="K69" s="124"/>
      <c r="L69" s="124"/>
      <c r="M69" s="9"/>
      <c r="Q69" s="1" t="s">
        <v>103</v>
      </c>
    </row>
    <row r="70" spans="1:17" ht="27.95" customHeight="1">
      <c r="A70" s="9"/>
      <c r="B70" s="9"/>
      <c r="C70" s="9"/>
      <c r="D70" s="9"/>
      <c r="E70" s="124"/>
      <c r="F70" s="124"/>
      <c r="G70" s="124"/>
      <c r="H70" s="124"/>
      <c r="I70" s="124"/>
      <c r="J70" s="124"/>
      <c r="K70" s="124"/>
      <c r="L70" s="124"/>
      <c r="M70" s="9"/>
      <c r="Q70" s="1" t="s">
        <v>103</v>
      </c>
    </row>
    <row r="71" spans="1:17" ht="27.95" customHeight="1">
      <c r="A71" s="9"/>
      <c r="B71" s="9"/>
      <c r="C71" s="9"/>
      <c r="D71" s="9"/>
      <c r="E71" s="124"/>
      <c r="F71" s="124"/>
      <c r="G71" s="124"/>
      <c r="H71" s="124"/>
      <c r="I71" s="124"/>
      <c r="J71" s="124"/>
      <c r="K71" s="124"/>
      <c r="L71" s="124"/>
      <c r="M71" s="9"/>
      <c r="Q71" s="1" t="s">
        <v>103</v>
      </c>
    </row>
    <row r="72" spans="1:17" ht="27.95" customHeight="1">
      <c r="A72" s="9"/>
      <c r="B72" s="9"/>
      <c r="C72" s="9"/>
      <c r="D72" s="9"/>
      <c r="E72" s="124"/>
      <c r="F72" s="124"/>
      <c r="G72" s="124"/>
      <c r="H72" s="124"/>
      <c r="I72" s="124"/>
      <c r="J72" s="124"/>
      <c r="K72" s="124"/>
      <c r="L72" s="124"/>
      <c r="M72" s="9"/>
      <c r="Q72" s="1" t="s">
        <v>103</v>
      </c>
    </row>
    <row r="73" spans="1:17" ht="27.95" customHeight="1">
      <c r="A73" s="9"/>
      <c r="B73" s="9"/>
      <c r="C73" s="9"/>
      <c r="D73" s="9"/>
      <c r="E73" s="124"/>
      <c r="F73" s="124"/>
      <c r="G73" s="124"/>
      <c r="H73" s="124"/>
      <c r="I73" s="124"/>
      <c r="J73" s="124"/>
      <c r="K73" s="124"/>
      <c r="L73" s="124"/>
      <c r="M73" s="9"/>
      <c r="Q73" s="1" t="s">
        <v>103</v>
      </c>
    </row>
    <row r="74" spans="1:17" ht="27.95" customHeight="1">
      <c r="A74" s="9"/>
      <c r="B74" s="9"/>
      <c r="C74" s="9"/>
      <c r="D74" s="9"/>
      <c r="E74" s="124"/>
      <c r="F74" s="124"/>
      <c r="G74" s="124"/>
      <c r="H74" s="124"/>
      <c r="I74" s="124"/>
      <c r="J74" s="124"/>
      <c r="K74" s="124"/>
      <c r="L74" s="124"/>
      <c r="M74" s="9"/>
      <c r="Q74" s="1" t="s">
        <v>103</v>
      </c>
    </row>
    <row r="75" spans="1:17" ht="27.95" customHeight="1">
      <c r="A75" s="9"/>
      <c r="B75" s="9"/>
      <c r="C75" s="9"/>
      <c r="D75" s="9"/>
      <c r="E75" s="124"/>
      <c r="F75" s="124"/>
      <c r="G75" s="124"/>
      <c r="H75" s="124"/>
      <c r="I75" s="124"/>
      <c r="J75" s="124"/>
      <c r="K75" s="124"/>
      <c r="L75" s="124"/>
      <c r="M75" s="9"/>
      <c r="Q75" s="1" t="s">
        <v>103</v>
      </c>
    </row>
    <row r="76" spans="1:17" ht="27.95" customHeight="1">
      <c r="A76" s="9"/>
      <c r="B76" s="9"/>
      <c r="C76" s="9"/>
      <c r="D76" s="9"/>
      <c r="E76" s="124"/>
      <c r="F76" s="124"/>
      <c r="G76" s="124"/>
      <c r="H76" s="124"/>
      <c r="I76" s="124"/>
      <c r="J76" s="124"/>
      <c r="K76" s="124"/>
      <c r="L76" s="124"/>
      <c r="M76" s="9"/>
      <c r="Q76" s="1" t="s">
        <v>103</v>
      </c>
    </row>
    <row r="77" spans="1:17" ht="27.95" customHeight="1">
      <c r="A77" s="9"/>
      <c r="B77" s="9"/>
      <c r="C77" s="9"/>
      <c r="D77" s="9"/>
      <c r="E77" s="124"/>
      <c r="F77" s="124"/>
      <c r="G77" s="124"/>
      <c r="H77" s="124"/>
      <c r="I77" s="124"/>
      <c r="J77" s="124"/>
      <c r="K77" s="124"/>
      <c r="L77" s="124"/>
      <c r="M77" s="9"/>
      <c r="Q77" s="1" t="s">
        <v>103</v>
      </c>
    </row>
    <row r="78" spans="1:17" ht="27.95" customHeight="1">
      <c r="A78" s="9"/>
      <c r="B78" s="9"/>
      <c r="C78" s="9"/>
      <c r="D78" s="9"/>
      <c r="E78" s="124"/>
      <c r="F78" s="124"/>
      <c r="G78" s="124"/>
      <c r="H78" s="124"/>
      <c r="I78" s="124"/>
      <c r="J78" s="124"/>
      <c r="K78" s="124"/>
      <c r="L78" s="124"/>
      <c r="M78" s="9"/>
      <c r="Q78" s="1" t="s">
        <v>103</v>
      </c>
    </row>
    <row r="79" spans="1:17" ht="27.95" customHeight="1">
      <c r="A79" s="9"/>
      <c r="B79" s="9"/>
      <c r="C79" s="9"/>
      <c r="D79" s="9"/>
      <c r="E79" s="124"/>
      <c r="F79" s="124"/>
      <c r="G79" s="124"/>
      <c r="H79" s="124"/>
      <c r="I79" s="124"/>
      <c r="J79" s="124"/>
      <c r="K79" s="124"/>
      <c r="L79" s="124"/>
      <c r="M79" s="9"/>
      <c r="Q79" s="1" t="s">
        <v>103</v>
      </c>
    </row>
    <row r="80" spans="1:17" ht="27.95" customHeight="1">
      <c r="A80" s="9"/>
      <c r="B80" s="9"/>
      <c r="C80" s="9"/>
      <c r="D80" s="9"/>
      <c r="E80" s="124"/>
      <c r="F80" s="124"/>
      <c r="G80" s="124"/>
      <c r="H80" s="124"/>
      <c r="I80" s="124"/>
      <c r="J80" s="124"/>
      <c r="K80" s="124"/>
      <c r="L80" s="124"/>
      <c r="M80" s="9"/>
      <c r="Q80" s="1" t="s">
        <v>103</v>
      </c>
    </row>
    <row r="81" spans="1:48" ht="27.95" customHeight="1">
      <c r="A81" s="10" t="s">
        <v>64</v>
      </c>
      <c r="B81" s="9"/>
      <c r="C81" s="9"/>
      <c r="D81" s="9"/>
      <c r="E81" s="124"/>
      <c r="F81" s="124"/>
      <c r="G81" s="124"/>
      <c r="H81" s="124"/>
      <c r="I81" s="124"/>
      <c r="J81" s="124"/>
      <c r="K81" s="124"/>
      <c r="L81" s="124"/>
      <c r="M81" s="9"/>
      <c r="N81" t="s">
        <v>65</v>
      </c>
    </row>
    <row r="82" spans="1:48" ht="27.95" customHeight="1">
      <c r="A82" s="10" t="s">
        <v>111</v>
      </c>
      <c r="B82" s="10" t="s">
        <v>51</v>
      </c>
      <c r="C82" s="9"/>
      <c r="D82" s="9"/>
      <c r="E82" s="124"/>
      <c r="F82" s="124"/>
      <c r="G82" s="124"/>
      <c r="H82" s="124"/>
      <c r="I82" s="124"/>
      <c r="J82" s="124"/>
      <c r="K82" s="124"/>
      <c r="L82" s="124"/>
      <c r="M82" s="9"/>
      <c r="Q82" s="1" t="s">
        <v>112</v>
      </c>
    </row>
    <row r="83" spans="1:48" ht="27.95" customHeight="1">
      <c r="A83" s="10" t="s">
        <v>113</v>
      </c>
      <c r="B83" s="10" t="s">
        <v>114</v>
      </c>
      <c r="C83" s="10" t="s">
        <v>115</v>
      </c>
      <c r="D83" s="9">
        <v>2</v>
      </c>
      <c r="E83" s="124"/>
      <c r="F83" s="124"/>
      <c r="G83" s="124"/>
      <c r="H83" s="124"/>
      <c r="I83" s="124"/>
      <c r="J83" s="124"/>
      <c r="K83" s="124"/>
      <c r="L83" s="124"/>
      <c r="M83" s="10" t="s">
        <v>51</v>
      </c>
      <c r="N83" s="1" t="s">
        <v>1447</v>
      </c>
      <c r="O83" s="1" t="s">
        <v>51</v>
      </c>
      <c r="P83" s="1" t="s">
        <v>51</v>
      </c>
      <c r="Q83" s="1" t="s">
        <v>112</v>
      </c>
      <c r="R83" s="1" t="s">
        <v>58</v>
      </c>
      <c r="S83" s="1" t="s">
        <v>59</v>
      </c>
      <c r="T83" s="1" t="s">
        <v>59</v>
      </c>
      <c r="AR83" s="1" t="s">
        <v>51</v>
      </c>
      <c r="AS83" s="1" t="s">
        <v>51</v>
      </c>
      <c r="AU83" s="1" t="s">
        <v>1446</v>
      </c>
      <c r="AV83">
        <v>42</v>
      </c>
    </row>
    <row r="84" spans="1:48" ht="27.95" customHeight="1">
      <c r="A84" s="10" t="s">
        <v>116</v>
      </c>
      <c r="B84" s="10" t="s">
        <v>117</v>
      </c>
      <c r="C84" s="10" t="s">
        <v>62</v>
      </c>
      <c r="D84" s="9">
        <v>13</v>
      </c>
      <c r="E84" s="124"/>
      <c r="F84" s="124"/>
      <c r="G84" s="124"/>
      <c r="H84" s="124"/>
      <c r="I84" s="124"/>
      <c r="J84" s="124"/>
      <c r="K84" s="124"/>
      <c r="L84" s="124"/>
      <c r="M84" s="10" t="s">
        <v>51</v>
      </c>
      <c r="N84" s="1" t="s">
        <v>1445</v>
      </c>
      <c r="O84" s="1" t="s">
        <v>51</v>
      </c>
      <c r="P84" s="1" t="s">
        <v>51</v>
      </c>
      <c r="Q84" s="1" t="s">
        <v>112</v>
      </c>
      <c r="R84" s="1" t="s">
        <v>58</v>
      </c>
      <c r="S84" s="1" t="s">
        <v>59</v>
      </c>
      <c r="T84" s="1" t="s">
        <v>59</v>
      </c>
      <c r="AR84" s="1" t="s">
        <v>51</v>
      </c>
      <c r="AS84" s="1" t="s">
        <v>51</v>
      </c>
      <c r="AU84" s="1" t="s">
        <v>1444</v>
      </c>
      <c r="AV84">
        <v>43</v>
      </c>
    </row>
    <row r="85" spans="1:48" ht="27.95" customHeight="1">
      <c r="A85" s="9"/>
      <c r="B85" s="9"/>
      <c r="C85" s="9"/>
      <c r="D85" s="9"/>
      <c r="E85" s="124"/>
      <c r="F85" s="124"/>
      <c r="G85" s="124"/>
      <c r="H85" s="124"/>
      <c r="I85" s="124"/>
      <c r="J85" s="124"/>
      <c r="K85" s="124"/>
      <c r="L85" s="124"/>
      <c r="M85" s="9"/>
      <c r="Q85" s="1" t="s">
        <v>112</v>
      </c>
    </row>
    <row r="86" spans="1:48" ht="27.95" customHeight="1">
      <c r="A86" s="9"/>
      <c r="B86" s="9"/>
      <c r="C86" s="9"/>
      <c r="D86" s="9"/>
      <c r="E86" s="124"/>
      <c r="F86" s="124"/>
      <c r="G86" s="124"/>
      <c r="H86" s="124"/>
      <c r="I86" s="124"/>
      <c r="J86" s="124"/>
      <c r="K86" s="124"/>
      <c r="L86" s="124"/>
      <c r="M86" s="9"/>
      <c r="Q86" s="1" t="s">
        <v>112</v>
      </c>
    </row>
    <row r="87" spans="1:48" ht="27.95" customHeight="1">
      <c r="A87" s="9"/>
      <c r="B87" s="9"/>
      <c r="C87" s="9"/>
      <c r="D87" s="9"/>
      <c r="E87" s="124"/>
      <c r="F87" s="124"/>
      <c r="G87" s="124"/>
      <c r="H87" s="124"/>
      <c r="I87" s="124"/>
      <c r="J87" s="124"/>
      <c r="K87" s="124"/>
      <c r="L87" s="124"/>
      <c r="M87" s="9"/>
      <c r="Q87" s="1" t="s">
        <v>112</v>
      </c>
    </row>
    <row r="88" spans="1:48" ht="27.95" customHeight="1">
      <c r="A88" s="9"/>
      <c r="B88" s="9"/>
      <c r="C88" s="9"/>
      <c r="D88" s="9"/>
      <c r="E88" s="124"/>
      <c r="F88" s="124"/>
      <c r="G88" s="124"/>
      <c r="H88" s="124"/>
      <c r="I88" s="124"/>
      <c r="J88" s="124"/>
      <c r="K88" s="124"/>
      <c r="L88" s="124"/>
      <c r="M88" s="9"/>
      <c r="Q88" s="1" t="s">
        <v>112</v>
      </c>
    </row>
    <row r="89" spans="1:48" ht="27.95" customHeight="1">
      <c r="A89" s="9"/>
      <c r="B89" s="9"/>
      <c r="C89" s="9"/>
      <c r="D89" s="9"/>
      <c r="E89" s="124"/>
      <c r="F89" s="124"/>
      <c r="G89" s="124"/>
      <c r="H89" s="124"/>
      <c r="I89" s="124"/>
      <c r="J89" s="124"/>
      <c r="K89" s="124"/>
      <c r="L89" s="124"/>
      <c r="M89" s="9"/>
      <c r="Q89" s="1" t="s">
        <v>112</v>
      </c>
    </row>
    <row r="90" spans="1:48" ht="27.95" customHeight="1">
      <c r="A90" s="9"/>
      <c r="B90" s="9"/>
      <c r="C90" s="9"/>
      <c r="D90" s="9"/>
      <c r="E90" s="124"/>
      <c r="F90" s="124"/>
      <c r="G90" s="124"/>
      <c r="H90" s="124"/>
      <c r="I90" s="124"/>
      <c r="J90" s="124"/>
      <c r="K90" s="124"/>
      <c r="L90" s="124"/>
      <c r="M90" s="9"/>
      <c r="Q90" s="1" t="s">
        <v>112</v>
      </c>
    </row>
    <row r="91" spans="1:48" ht="27.95" customHeight="1">
      <c r="A91" s="9"/>
      <c r="B91" s="9"/>
      <c r="C91" s="9"/>
      <c r="D91" s="9"/>
      <c r="E91" s="124"/>
      <c r="F91" s="124"/>
      <c r="G91" s="124"/>
      <c r="H91" s="124"/>
      <c r="I91" s="124"/>
      <c r="J91" s="124"/>
      <c r="K91" s="124"/>
      <c r="L91" s="124"/>
      <c r="M91" s="9"/>
      <c r="Q91" s="1" t="s">
        <v>112</v>
      </c>
    </row>
    <row r="92" spans="1:48" ht="27.95" customHeight="1">
      <c r="A92" s="9"/>
      <c r="B92" s="9"/>
      <c r="C92" s="9"/>
      <c r="D92" s="9"/>
      <c r="E92" s="124"/>
      <c r="F92" s="124"/>
      <c r="G92" s="124"/>
      <c r="H92" s="124"/>
      <c r="I92" s="124"/>
      <c r="J92" s="124"/>
      <c r="K92" s="124"/>
      <c r="L92" s="124"/>
      <c r="M92" s="9"/>
      <c r="Q92" s="1" t="s">
        <v>112</v>
      </c>
    </row>
    <row r="93" spans="1:48" ht="27.95" customHeight="1">
      <c r="A93" s="9"/>
      <c r="B93" s="9"/>
      <c r="C93" s="9"/>
      <c r="D93" s="9"/>
      <c r="E93" s="124"/>
      <c r="F93" s="124"/>
      <c r="G93" s="124"/>
      <c r="H93" s="124"/>
      <c r="I93" s="124"/>
      <c r="J93" s="124"/>
      <c r="K93" s="124"/>
      <c r="L93" s="124"/>
      <c r="M93" s="9"/>
      <c r="Q93" s="1" t="s">
        <v>112</v>
      </c>
    </row>
    <row r="94" spans="1:48" ht="27.95" customHeight="1">
      <c r="A94" s="9"/>
      <c r="B94" s="9"/>
      <c r="C94" s="9"/>
      <c r="D94" s="9"/>
      <c r="E94" s="124"/>
      <c r="F94" s="124"/>
      <c r="G94" s="124"/>
      <c r="H94" s="124"/>
      <c r="I94" s="124"/>
      <c r="J94" s="124"/>
      <c r="K94" s="124"/>
      <c r="L94" s="124"/>
      <c r="M94" s="9"/>
      <c r="Q94" s="1" t="s">
        <v>112</v>
      </c>
    </row>
    <row r="95" spans="1:48" ht="27.95" customHeight="1">
      <c r="A95" s="9"/>
      <c r="B95" s="9"/>
      <c r="C95" s="9"/>
      <c r="D95" s="9"/>
      <c r="E95" s="124"/>
      <c r="F95" s="124"/>
      <c r="G95" s="124"/>
      <c r="H95" s="124"/>
      <c r="I95" s="124"/>
      <c r="J95" s="124"/>
      <c r="K95" s="124"/>
      <c r="L95" s="124"/>
      <c r="M95" s="9"/>
      <c r="Q95" s="1" t="s">
        <v>112</v>
      </c>
    </row>
    <row r="96" spans="1:48" ht="27.95" customHeight="1">
      <c r="A96" s="9"/>
      <c r="B96" s="9"/>
      <c r="C96" s="9"/>
      <c r="D96" s="9"/>
      <c r="E96" s="124"/>
      <c r="F96" s="124"/>
      <c r="G96" s="124"/>
      <c r="H96" s="124"/>
      <c r="I96" s="124"/>
      <c r="J96" s="124"/>
      <c r="K96" s="124"/>
      <c r="L96" s="124"/>
      <c r="M96" s="9"/>
      <c r="Q96" s="1" t="s">
        <v>112</v>
      </c>
    </row>
    <row r="97" spans="1:48" ht="27.95" customHeight="1">
      <c r="A97" s="9"/>
      <c r="B97" s="9"/>
      <c r="C97" s="9"/>
      <c r="D97" s="9"/>
      <c r="E97" s="124"/>
      <c r="F97" s="124"/>
      <c r="G97" s="124"/>
      <c r="H97" s="124"/>
      <c r="I97" s="124"/>
      <c r="J97" s="124"/>
      <c r="K97" s="124"/>
      <c r="L97" s="124"/>
      <c r="M97" s="9"/>
      <c r="Q97" s="1" t="s">
        <v>112</v>
      </c>
    </row>
    <row r="98" spans="1:48" ht="27.95" customHeight="1">
      <c r="A98" s="9"/>
      <c r="B98" s="9"/>
      <c r="C98" s="9"/>
      <c r="D98" s="9"/>
      <c r="E98" s="124"/>
      <c r="F98" s="124"/>
      <c r="G98" s="124"/>
      <c r="H98" s="124"/>
      <c r="I98" s="124"/>
      <c r="J98" s="124"/>
      <c r="K98" s="124"/>
      <c r="L98" s="124"/>
      <c r="M98" s="9"/>
      <c r="Q98" s="1" t="s">
        <v>112</v>
      </c>
    </row>
    <row r="99" spans="1:48" ht="27.95" customHeight="1">
      <c r="A99" s="9"/>
      <c r="B99" s="9"/>
      <c r="C99" s="9"/>
      <c r="D99" s="9"/>
      <c r="E99" s="124"/>
      <c r="F99" s="124"/>
      <c r="G99" s="124"/>
      <c r="H99" s="124"/>
      <c r="I99" s="124"/>
      <c r="J99" s="124"/>
      <c r="K99" s="124"/>
      <c r="L99" s="124"/>
      <c r="M99" s="9"/>
      <c r="Q99" s="1" t="s">
        <v>112</v>
      </c>
    </row>
    <row r="100" spans="1:48" ht="27.95" customHeight="1">
      <c r="A100" s="9"/>
      <c r="B100" s="9"/>
      <c r="C100" s="9"/>
      <c r="D100" s="9"/>
      <c r="E100" s="124"/>
      <c r="F100" s="124"/>
      <c r="G100" s="124"/>
      <c r="H100" s="124"/>
      <c r="I100" s="124"/>
      <c r="J100" s="124"/>
      <c r="K100" s="124"/>
      <c r="L100" s="124"/>
      <c r="M100" s="9"/>
      <c r="Q100" s="1" t="s">
        <v>112</v>
      </c>
    </row>
    <row r="101" spans="1:48" ht="27.95" customHeight="1">
      <c r="A101" s="9"/>
      <c r="B101" s="9"/>
      <c r="C101" s="9"/>
      <c r="D101" s="9"/>
      <c r="E101" s="124"/>
      <c r="F101" s="124"/>
      <c r="G101" s="124"/>
      <c r="H101" s="124"/>
      <c r="I101" s="124"/>
      <c r="J101" s="124"/>
      <c r="K101" s="124"/>
      <c r="L101" s="124"/>
      <c r="M101" s="9"/>
      <c r="Q101" s="1" t="s">
        <v>112</v>
      </c>
    </row>
    <row r="102" spans="1:48" ht="27.95" customHeight="1">
      <c r="A102" s="9"/>
      <c r="B102" s="9"/>
      <c r="C102" s="9"/>
      <c r="D102" s="9"/>
      <c r="E102" s="124"/>
      <c r="F102" s="124"/>
      <c r="G102" s="124"/>
      <c r="H102" s="124"/>
      <c r="I102" s="124"/>
      <c r="J102" s="124"/>
      <c r="K102" s="124"/>
      <c r="L102" s="124"/>
      <c r="M102" s="9"/>
      <c r="Q102" s="1" t="s">
        <v>112</v>
      </c>
    </row>
    <row r="103" spans="1:48" ht="27.95" customHeight="1">
      <c r="A103" s="9"/>
      <c r="B103" s="9"/>
      <c r="C103" s="9"/>
      <c r="D103" s="9"/>
      <c r="E103" s="124"/>
      <c r="F103" s="124"/>
      <c r="G103" s="124"/>
      <c r="H103" s="124"/>
      <c r="I103" s="124"/>
      <c r="J103" s="124"/>
      <c r="K103" s="124"/>
      <c r="L103" s="124"/>
      <c r="M103" s="9"/>
      <c r="Q103" s="1" t="s">
        <v>112</v>
      </c>
    </row>
    <row r="104" spans="1:48" ht="27.95" customHeight="1">
      <c r="A104" s="9"/>
      <c r="B104" s="9"/>
      <c r="C104" s="9"/>
      <c r="D104" s="9"/>
      <c r="E104" s="124"/>
      <c r="F104" s="124"/>
      <c r="G104" s="124"/>
      <c r="H104" s="124"/>
      <c r="I104" s="124"/>
      <c r="J104" s="124"/>
      <c r="K104" s="124"/>
      <c r="L104" s="124"/>
      <c r="M104" s="9"/>
      <c r="Q104" s="1" t="s">
        <v>112</v>
      </c>
    </row>
    <row r="105" spans="1:48" ht="27.95" customHeight="1">
      <c r="A105" s="9"/>
      <c r="B105" s="9"/>
      <c r="C105" s="9"/>
      <c r="D105" s="9"/>
      <c r="E105" s="124"/>
      <c r="F105" s="124"/>
      <c r="G105" s="124"/>
      <c r="H105" s="124"/>
      <c r="I105" s="124"/>
      <c r="J105" s="124"/>
      <c r="K105" s="124"/>
      <c r="L105" s="124"/>
      <c r="M105" s="9"/>
      <c r="Q105" s="1" t="s">
        <v>112</v>
      </c>
    </row>
    <row r="106" spans="1:48" ht="27.95" customHeight="1">
      <c r="A106" s="9"/>
      <c r="B106" s="9"/>
      <c r="C106" s="9"/>
      <c r="D106" s="9"/>
      <c r="E106" s="124"/>
      <c r="F106" s="124"/>
      <c r="G106" s="124"/>
      <c r="H106" s="124"/>
      <c r="I106" s="124"/>
      <c r="J106" s="124"/>
      <c r="K106" s="124"/>
      <c r="L106" s="124"/>
      <c r="M106" s="9"/>
      <c r="Q106" s="1" t="s">
        <v>112</v>
      </c>
    </row>
    <row r="107" spans="1:48" ht="27.95" customHeight="1">
      <c r="A107" s="10" t="s">
        <v>64</v>
      </c>
      <c r="B107" s="9"/>
      <c r="C107" s="9"/>
      <c r="D107" s="9"/>
      <c r="E107" s="124"/>
      <c r="F107" s="124"/>
      <c r="G107" s="124"/>
      <c r="H107" s="124"/>
      <c r="I107" s="124"/>
      <c r="J107" s="124"/>
      <c r="K107" s="124"/>
      <c r="L107" s="124"/>
      <c r="M107" s="9"/>
      <c r="N107" t="s">
        <v>65</v>
      </c>
    </row>
    <row r="108" spans="1:48" ht="27.95" customHeight="1">
      <c r="A108" s="10" t="s">
        <v>118</v>
      </c>
      <c r="B108" s="10" t="s">
        <v>51</v>
      </c>
      <c r="C108" s="9"/>
      <c r="D108" s="9"/>
      <c r="E108" s="124"/>
      <c r="F108" s="124"/>
      <c r="G108" s="124"/>
      <c r="H108" s="124"/>
      <c r="I108" s="124"/>
      <c r="J108" s="124"/>
      <c r="K108" s="124"/>
      <c r="L108" s="124"/>
      <c r="M108" s="9"/>
      <c r="Q108" s="1" t="s">
        <v>119</v>
      </c>
    </row>
    <row r="109" spans="1:48" ht="27.95" customHeight="1">
      <c r="A109" s="10" t="s">
        <v>120</v>
      </c>
      <c r="B109" s="10" t="s">
        <v>121</v>
      </c>
      <c r="C109" s="10" t="s">
        <v>122</v>
      </c>
      <c r="D109" s="9">
        <v>10487</v>
      </c>
      <c r="E109" s="124"/>
      <c r="F109" s="124"/>
      <c r="G109" s="124"/>
      <c r="H109" s="124"/>
      <c r="I109" s="124"/>
      <c r="J109" s="124"/>
      <c r="K109" s="124"/>
      <c r="L109" s="124"/>
      <c r="M109" s="10" t="s">
        <v>51</v>
      </c>
      <c r="N109" s="1" t="s">
        <v>1443</v>
      </c>
      <c r="O109" s="1" t="s">
        <v>51</v>
      </c>
      <c r="P109" s="1" t="s">
        <v>51</v>
      </c>
      <c r="Q109" s="1" t="s">
        <v>119</v>
      </c>
      <c r="R109" s="1" t="s">
        <v>59</v>
      </c>
      <c r="S109" s="1" t="s">
        <v>59</v>
      </c>
      <c r="T109" s="1" t="s">
        <v>58</v>
      </c>
      <c r="AR109" s="1" t="s">
        <v>51</v>
      </c>
      <c r="AS109" s="1" t="s">
        <v>51</v>
      </c>
      <c r="AU109" s="1" t="s">
        <v>1442</v>
      </c>
      <c r="AV109">
        <v>162</v>
      </c>
    </row>
    <row r="110" spans="1:48" ht="27.95" customHeight="1">
      <c r="A110" s="10" t="s">
        <v>123</v>
      </c>
      <c r="B110" s="10" t="s">
        <v>124</v>
      </c>
      <c r="C110" s="10" t="s">
        <v>62</v>
      </c>
      <c r="D110" s="9">
        <v>80</v>
      </c>
      <c r="E110" s="124"/>
      <c r="F110" s="124"/>
      <c r="G110" s="124"/>
      <c r="H110" s="124"/>
      <c r="I110" s="124"/>
      <c r="J110" s="124"/>
      <c r="K110" s="124"/>
      <c r="L110" s="124"/>
      <c r="M110" s="10" t="s">
        <v>51</v>
      </c>
      <c r="N110" s="1" t="s">
        <v>1441</v>
      </c>
      <c r="O110" s="1" t="s">
        <v>51</v>
      </c>
      <c r="P110" s="1" t="s">
        <v>51</v>
      </c>
      <c r="Q110" s="1" t="s">
        <v>119</v>
      </c>
      <c r="R110" s="1" t="s">
        <v>58</v>
      </c>
      <c r="S110" s="1" t="s">
        <v>59</v>
      </c>
      <c r="T110" s="1" t="s">
        <v>59</v>
      </c>
      <c r="AR110" s="1" t="s">
        <v>51</v>
      </c>
      <c r="AS110" s="1" t="s">
        <v>51</v>
      </c>
      <c r="AU110" s="1" t="s">
        <v>1440</v>
      </c>
      <c r="AV110">
        <v>47</v>
      </c>
    </row>
    <row r="111" spans="1:48" ht="27.95" customHeight="1">
      <c r="A111" s="10" t="s">
        <v>125</v>
      </c>
      <c r="B111" s="10" t="s">
        <v>124</v>
      </c>
      <c r="C111" s="10" t="s">
        <v>62</v>
      </c>
      <c r="D111" s="9">
        <v>28</v>
      </c>
      <c r="E111" s="124"/>
      <c r="F111" s="124"/>
      <c r="G111" s="124"/>
      <c r="H111" s="124"/>
      <c r="I111" s="124"/>
      <c r="J111" s="124"/>
      <c r="K111" s="124"/>
      <c r="L111" s="124"/>
      <c r="M111" s="10" t="s">
        <v>51</v>
      </c>
      <c r="N111" s="1" t="s">
        <v>1439</v>
      </c>
      <c r="O111" s="1" t="s">
        <v>51</v>
      </c>
      <c r="P111" s="1" t="s">
        <v>51</v>
      </c>
      <c r="Q111" s="1" t="s">
        <v>119</v>
      </c>
      <c r="R111" s="1" t="s">
        <v>58</v>
      </c>
      <c r="S111" s="1" t="s">
        <v>59</v>
      </c>
      <c r="T111" s="1" t="s">
        <v>59</v>
      </c>
      <c r="AR111" s="1" t="s">
        <v>51</v>
      </c>
      <c r="AS111" s="1" t="s">
        <v>51</v>
      </c>
      <c r="AU111" s="1" t="s">
        <v>1438</v>
      </c>
      <c r="AV111">
        <v>48</v>
      </c>
    </row>
    <row r="112" spans="1:48" ht="27.95" customHeight="1">
      <c r="A112" s="10" t="s">
        <v>126</v>
      </c>
      <c r="B112" s="10" t="s">
        <v>127</v>
      </c>
      <c r="C112" s="10" t="s">
        <v>128</v>
      </c>
      <c r="D112" s="9">
        <v>9.8870000000000005</v>
      </c>
      <c r="E112" s="124"/>
      <c r="F112" s="124"/>
      <c r="G112" s="124"/>
      <c r="H112" s="124"/>
      <c r="I112" s="124"/>
      <c r="J112" s="124"/>
      <c r="K112" s="124"/>
      <c r="L112" s="124"/>
      <c r="M112" s="10" t="s">
        <v>51</v>
      </c>
      <c r="N112" s="1" t="s">
        <v>1437</v>
      </c>
      <c r="O112" s="1" t="s">
        <v>51</v>
      </c>
      <c r="P112" s="1" t="s">
        <v>51</v>
      </c>
      <c r="Q112" s="1" t="s">
        <v>119</v>
      </c>
      <c r="R112" s="1" t="s">
        <v>58</v>
      </c>
      <c r="S112" s="1" t="s">
        <v>59</v>
      </c>
      <c r="T112" s="1" t="s">
        <v>59</v>
      </c>
      <c r="AR112" s="1" t="s">
        <v>51</v>
      </c>
      <c r="AS112" s="1" t="s">
        <v>51</v>
      </c>
      <c r="AU112" s="1" t="s">
        <v>1436</v>
      </c>
      <c r="AV112">
        <v>49</v>
      </c>
    </row>
    <row r="113" spans="1:17" ht="27.95" customHeight="1">
      <c r="A113" s="9"/>
      <c r="B113" s="9"/>
      <c r="C113" s="9"/>
      <c r="D113" s="9"/>
      <c r="E113" s="124"/>
      <c r="F113" s="124"/>
      <c r="G113" s="124"/>
      <c r="H113" s="124"/>
      <c r="I113" s="124"/>
      <c r="J113" s="124"/>
      <c r="K113" s="124"/>
      <c r="L113" s="124"/>
      <c r="M113" s="9"/>
      <c r="Q113" s="1" t="s">
        <v>119</v>
      </c>
    </row>
    <row r="114" spans="1:17" ht="27.95" customHeight="1">
      <c r="A114" s="9"/>
      <c r="B114" s="9"/>
      <c r="C114" s="9"/>
      <c r="D114" s="9"/>
      <c r="E114" s="124"/>
      <c r="F114" s="124"/>
      <c r="G114" s="124"/>
      <c r="H114" s="124"/>
      <c r="I114" s="124"/>
      <c r="J114" s="124"/>
      <c r="K114" s="124"/>
      <c r="L114" s="124"/>
      <c r="M114" s="9"/>
      <c r="Q114" s="1" t="s">
        <v>119</v>
      </c>
    </row>
    <row r="115" spans="1:17" ht="27.95" customHeight="1">
      <c r="A115" s="9"/>
      <c r="B115" s="9"/>
      <c r="C115" s="9"/>
      <c r="D115" s="9"/>
      <c r="E115" s="124"/>
      <c r="F115" s="124"/>
      <c r="G115" s="124"/>
      <c r="H115" s="124"/>
      <c r="I115" s="124"/>
      <c r="J115" s="124"/>
      <c r="K115" s="124"/>
      <c r="L115" s="124"/>
      <c r="M115" s="9"/>
      <c r="Q115" s="1" t="s">
        <v>119</v>
      </c>
    </row>
    <row r="116" spans="1:17" ht="27.95" customHeight="1">
      <c r="A116" s="9"/>
      <c r="B116" s="9"/>
      <c r="C116" s="9"/>
      <c r="D116" s="9"/>
      <c r="E116" s="124"/>
      <c r="F116" s="124"/>
      <c r="G116" s="124"/>
      <c r="H116" s="124"/>
      <c r="I116" s="124"/>
      <c r="J116" s="124"/>
      <c r="K116" s="124"/>
      <c r="L116" s="124"/>
      <c r="M116" s="9"/>
      <c r="Q116" s="1" t="s">
        <v>119</v>
      </c>
    </row>
    <row r="117" spans="1:17" ht="27.95" customHeight="1">
      <c r="A117" s="9"/>
      <c r="B117" s="9"/>
      <c r="C117" s="9"/>
      <c r="D117" s="9"/>
      <c r="E117" s="124"/>
      <c r="F117" s="124"/>
      <c r="G117" s="124"/>
      <c r="H117" s="124"/>
      <c r="I117" s="124"/>
      <c r="J117" s="124"/>
      <c r="K117" s="124"/>
      <c r="L117" s="124"/>
      <c r="M117" s="9"/>
      <c r="Q117" s="1" t="s">
        <v>119</v>
      </c>
    </row>
    <row r="118" spans="1:17" ht="27.95" customHeight="1">
      <c r="A118" s="9"/>
      <c r="B118" s="9"/>
      <c r="C118" s="9"/>
      <c r="D118" s="9"/>
      <c r="E118" s="124"/>
      <c r="F118" s="124"/>
      <c r="G118" s="124"/>
      <c r="H118" s="124"/>
      <c r="I118" s="124"/>
      <c r="J118" s="124"/>
      <c r="K118" s="124"/>
      <c r="L118" s="124"/>
      <c r="M118" s="9"/>
      <c r="Q118" s="1" t="s">
        <v>119</v>
      </c>
    </row>
    <row r="119" spans="1:17" ht="27.95" customHeight="1">
      <c r="A119" s="9"/>
      <c r="B119" s="9"/>
      <c r="C119" s="9"/>
      <c r="D119" s="9"/>
      <c r="E119" s="124"/>
      <c r="F119" s="124"/>
      <c r="G119" s="124"/>
      <c r="H119" s="124"/>
      <c r="I119" s="124"/>
      <c r="J119" s="124"/>
      <c r="K119" s="124"/>
      <c r="L119" s="124"/>
      <c r="M119" s="9"/>
      <c r="Q119" s="1" t="s">
        <v>119</v>
      </c>
    </row>
    <row r="120" spans="1:17" ht="27.95" customHeight="1">
      <c r="A120" s="9"/>
      <c r="B120" s="9"/>
      <c r="C120" s="9"/>
      <c r="D120" s="9"/>
      <c r="E120" s="124"/>
      <c r="F120" s="124"/>
      <c r="G120" s="124"/>
      <c r="H120" s="124"/>
      <c r="I120" s="124"/>
      <c r="J120" s="124"/>
      <c r="K120" s="124"/>
      <c r="L120" s="124"/>
      <c r="M120" s="9"/>
      <c r="Q120" s="1" t="s">
        <v>119</v>
      </c>
    </row>
    <row r="121" spans="1:17" ht="27.95" customHeight="1">
      <c r="A121" s="9"/>
      <c r="B121" s="9"/>
      <c r="C121" s="9"/>
      <c r="D121" s="9"/>
      <c r="E121" s="124"/>
      <c r="F121" s="124"/>
      <c r="G121" s="124"/>
      <c r="H121" s="124"/>
      <c r="I121" s="124"/>
      <c r="J121" s="124"/>
      <c r="K121" s="124"/>
      <c r="L121" s="124"/>
      <c r="M121" s="9"/>
      <c r="Q121" s="1" t="s">
        <v>119</v>
      </c>
    </row>
    <row r="122" spans="1:17" ht="27.95" customHeight="1">
      <c r="A122" s="9"/>
      <c r="B122" s="9"/>
      <c r="C122" s="9"/>
      <c r="D122" s="9"/>
      <c r="E122" s="124"/>
      <c r="F122" s="124"/>
      <c r="G122" s="124"/>
      <c r="H122" s="124"/>
      <c r="I122" s="124"/>
      <c r="J122" s="124"/>
      <c r="K122" s="124"/>
      <c r="L122" s="124"/>
      <c r="M122" s="9"/>
      <c r="Q122" s="1" t="s">
        <v>119</v>
      </c>
    </row>
    <row r="123" spans="1:17" ht="27.95" customHeight="1">
      <c r="A123" s="9"/>
      <c r="B123" s="9"/>
      <c r="C123" s="9"/>
      <c r="D123" s="9"/>
      <c r="E123" s="124"/>
      <c r="F123" s="124"/>
      <c r="G123" s="124"/>
      <c r="H123" s="124"/>
      <c r="I123" s="124"/>
      <c r="J123" s="124"/>
      <c r="K123" s="124"/>
      <c r="L123" s="124"/>
      <c r="M123" s="9"/>
      <c r="Q123" s="1" t="s">
        <v>119</v>
      </c>
    </row>
    <row r="124" spans="1:17" ht="27.95" customHeight="1">
      <c r="A124" s="9"/>
      <c r="B124" s="9"/>
      <c r="C124" s="9"/>
      <c r="D124" s="9"/>
      <c r="E124" s="124"/>
      <c r="F124" s="124"/>
      <c r="G124" s="124"/>
      <c r="H124" s="124"/>
      <c r="I124" s="124"/>
      <c r="J124" s="124"/>
      <c r="K124" s="124"/>
      <c r="L124" s="124"/>
      <c r="M124" s="9"/>
      <c r="Q124" s="1" t="s">
        <v>119</v>
      </c>
    </row>
    <row r="125" spans="1:17" ht="27.95" customHeight="1">
      <c r="A125" s="9"/>
      <c r="B125" s="9"/>
      <c r="C125" s="9"/>
      <c r="D125" s="9"/>
      <c r="E125" s="124"/>
      <c r="F125" s="124"/>
      <c r="G125" s="124"/>
      <c r="H125" s="124"/>
      <c r="I125" s="124"/>
      <c r="J125" s="124"/>
      <c r="K125" s="124"/>
      <c r="L125" s="124"/>
      <c r="M125" s="9"/>
      <c r="Q125" s="1" t="s">
        <v>119</v>
      </c>
    </row>
    <row r="126" spans="1:17" ht="27.95" customHeight="1">
      <c r="A126" s="9"/>
      <c r="B126" s="9"/>
      <c r="C126" s="9"/>
      <c r="D126" s="9"/>
      <c r="E126" s="124"/>
      <c r="F126" s="124"/>
      <c r="G126" s="124"/>
      <c r="H126" s="124"/>
      <c r="I126" s="124"/>
      <c r="J126" s="124"/>
      <c r="K126" s="124"/>
      <c r="L126" s="124"/>
      <c r="M126" s="9"/>
      <c r="Q126" s="1" t="s">
        <v>119</v>
      </c>
    </row>
    <row r="127" spans="1:17" ht="27.95" customHeight="1">
      <c r="A127" s="9"/>
      <c r="B127" s="9"/>
      <c r="C127" s="9"/>
      <c r="D127" s="9"/>
      <c r="E127" s="124"/>
      <c r="F127" s="124"/>
      <c r="G127" s="124"/>
      <c r="H127" s="124"/>
      <c r="I127" s="124"/>
      <c r="J127" s="124"/>
      <c r="K127" s="124"/>
      <c r="L127" s="124"/>
      <c r="M127" s="9"/>
      <c r="Q127" s="1" t="s">
        <v>119</v>
      </c>
    </row>
    <row r="128" spans="1:17" ht="27.95" customHeight="1">
      <c r="A128" s="9"/>
      <c r="B128" s="9"/>
      <c r="C128" s="9"/>
      <c r="D128" s="9"/>
      <c r="E128" s="124"/>
      <c r="F128" s="124"/>
      <c r="G128" s="124"/>
      <c r="H128" s="124"/>
      <c r="I128" s="124"/>
      <c r="J128" s="124"/>
      <c r="K128" s="124"/>
      <c r="L128" s="124"/>
      <c r="M128" s="9"/>
      <c r="Q128" s="1" t="s">
        <v>119</v>
      </c>
    </row>
    <row r="129" spans="1:48" ht="27.95" customHeight="1">
      <c r="A129" s="9"/>
      <c r="B129" s="9"/>
      <c r="C129" s="9"/>
      <c r="D129" s="9"/>
      <c r="E129" s="124"/>
      <c r="F129" s="124"/>
      <c r="G129" s="124"/>
      <c r="H129" s="124"/>
      <c r="I129" s="124"/>
      <c r="J129" s="124"/>
      <c r="K129" s="124"/>
      <c r="L129" s="124"/>
      <c r="M129" s="9"/>
      <c r="Q129" s="1" t="s">
        <v>119</v>
      </c>
    </row>
    <row r="130" spans="1:48" ht="27.95" customHeight="1">
      <c r="A130" s="9"/>
      <c r="B130" s="9"/>
      <c r="C130" s="9"/>
      <c r="D130" s="9"/>
      <c r="E130" s="124"/>
      <c r="F130" s="124"/>
      <c r="G130" s="124"/>
      <c r="H130" s="124"/>
      <c r="I130" s="124"/>
      <c r="J130" s="124"/>
      <c r="K130" s="124"/>
      <c r="L130" s="124"/>
      <c r="M130" s="9"/>
      <c r="Q130" s="1" t="s">
        <v>119</v>
      </c>
    </row>
    <row r="131" spans="1:48" ht="27.95" customHeight="1">
      <c r="A131" s="9"/>
      <c r="B131" s="9"/>
      <c r="C131" s="9"/>
      <c r="D131" s="9"/>
      <c r="E131" s="124"/>
      <c r="F131" s="124"/>
      <c r="G131" s="124"/>
      <c r="H131" s="124"/>
      <c r="I131" s="124"/>
      <c r="J131" s="124"/>
      <c r="K131" s="124"/>
      <c r="L131" s="124"/>
      <c r="M131" s="9"/>
      <c r="Q131" s="1" t="s">
        <v>119</v>
      </c>
    </row>
    <row r="132" spans="1:48" ht="27.95" customHeight="1">
      <c r="A132" s="9"/>
      <c r="B132" s="9"/>
      <c r="C132" s="9"/>
      <c r="D132" s="9"/>
      <c r="E132" s="124"/>
      <c r="F132" s="124"/>
      <c r="G132" s="124"/>
      <c r="H132" s="124"/>
      <c r="I132" s="124"/>
      <c r="J132" s="124"/>
      <c r="K132" s="124"/>
      <c r="L132" s="124"/>
      <c r="M132" s="9"/>
      <c r="Q132" s="1" t="s">
        <v>119</v>
      </c>
    </row>
    <row r="133" spans="1:48" ht="27.95" customHeight="1">
      <c r="A133" s="10" t="s">
        <v>64</v>
      </c>
      <c r="B133" s="9"/>
      <c r="C133" s="9"/>
      <c r="D133" s="9"/>
      <c r="E133" s="124"/>
      <c r="F133" s="124"/>
      <c r="G133" s="124"/>
      <c r="H133" s="124"/>
      <c r="I133" s="124"/>
      <c r="J133" s="124"/>
      <c r="K133" s="124"/>
      <c r="L133" s="124"/>
      <c r="M133" s="9"/>
      <c r="N133" t="s">
        <v>65</v>
      </c>
    </row>
    <row r="134" spans="1:48" ht="27.95" customHeight="1">
      <c r="A134" s="10" t="s">
        <v>129</v>
      </c>
      <c r="B134" s="10" t="s">
        <v>51</v>
      </c>
      <c r="C134" s="9"/>
      <c r="D134" s="9"/>
      <c r="E134" s="124"/>
      <c r="F134" s="124"/>
      <c r="G134" s="124"/>
      <c r="H134" s="124"/>
      <c r="I134" s="124"/>
      <c r="J134" s="124"/>
      <c r="K134" s="124"/>
      <c r="L134" s="124"/>
      <c r="M134" s="9"/>
      <c r="Q134" s="1" t="s">
        <v>130</v>
      </c>
    </row>
    <row r="135" spans="1:48" ht="27.95" customHeight="1">
      <c r="A135" s="10" t="s">
        <v>131</v>
      </c>
      <c r="B135" s="10" t="s">
        <v>132</v>
      </c>
      <c r="C135" s="10" t="s">
        <v>79</v>
      </c>
      <c r="D135" s="9">
        <v>9</v>
      </c>
      <c r="E135" s="124"/>
      <c r="F135" s="124"/>
      <c r="G135" s="124"/>
      <c r="H135" s="124"/>
      <c r="I135" s="124"/>
      <c r="J135" s="124"/>
      <c r="K135" s="124"/>
      <c r="L135" s="124"/>
      <c r="M135" s="10" t="s">
        <v>51</v>
      </c>
      <c r="N135" s="1" t="s">
        <v>1435</v>
      </c>
      <c r="O135" s="1" t="s">
        <v>51</v>
      </c>
      <c r="P135" s="1" t="s">
        <v>51</v>
      </c>
      <c r="Q135" s="1" t="s">
        <v>130</v>
      </c>
      <c r="R135" s="1" t="s">
        <v>58</v>
      </c>
      <c r="S135" s="1" t="s">
        <v>59</v>
      </c>
      <c r="T135" s="1" t="s">
        <v>59</v>
      </c>
      <c r="AR135" s="1" t="s">
        <v>51</v>
      </c>
      <c r="AS135" s="1" t="s">
        <v>51</v>
      </c>
      <c r="AU135" s="1" t="s">
        <v>1434</v>
      </c>
      <c r="AV135">
        <v>51</v>
      </c>
    </row>
    <row r="136" spans="1:48" ht="27.95" customHeight="1">
      <c r="A136" s="10" t="s">
        <v>133</v>
      </c>
      <c r="B136" s="10" t="s">
        <v>134</v>
      </c>
      <c r="C136" s="10" t="s">
        <v>62</v>
      </c>
      <c r="D136" s="9">
        <v>54</v>
      </c>
      <c r="E136" s="124"/>
      <c r="F136" s="124"/>
      <c r="G136" s="124"/>
      <c r="H136" s="124"/>
      <c r="I136" s="124"/>
      <c r="J136" s="124"/>
      <c r="K136" s="124"/>
      <c r="L136" s="124"/>
      <c r="M136" s="10" t="s">
        <v>51</v>
      </c>
      <c r="N136" s="1" t="s">
        <v>1433</v>
      </c>
      <c r="O136" s="1" t="s">
        <v>51</v>
      </c>
      <c r="P136" s="1" t="s">
        <v>51</v>
      </c>
      <c r="Q136" s="1" t="s">
        <v>130</v>
      </c>
      <c r="R136" s="1" t="s">
        <v>59</v>
      </c>
      <c r="S136" s="1" t="s">
        <v>59</v>
      </c>
      <c r="T136" s="1" t="s">
        <v>58</v>
      </c>
      <c r="AR136" s="1" t="s">
        <v>51</v>
      </c>
      <c r="AS136" s="1" t="s">
        <v>51</v>
      </c>
      <c r="AU136" s="1" t="s">
        <v>1432</v>
      </c>
      <c r="AV136">
        <v>53</v>
      </c>
    </row>
    <row r="137" spans="1:48" ht="27.95" customHeight="1">
      <c r="A137" s="10" t="s">
        <v>133</v>
      </c>
      <c r="B137" s="10" t="s">
        <v>135</v>
      </c>
      <c r="C137" s="10" t="s">
        <v>62</v>
      </c>
      <c r="D137" s="9">
        <v>14</v>
      </c>
      <c r="E137" s="124"/>
      <c r="F137" s="124"/>
      <c r="G137" s="124"/>
      <c r="H137" s="124"/>
      <c r="I137" s="124"/>
      <c r="J137" s="124"/>
      <c r="K137" s="124"/>
      <c r="L137" s="124"/>
      <c r="M137" s="10" t="s">
        <v>51</v>
      </c>
      <c r="N137" s="1" t="s">
        <v>1431</v>
      </c>
      <c r="O137" s="1" t="s">
        <v>51</v>
      </c>
      <c r="P137" s="1" t="s">
        <v>51</v>
      </c>
      <c r="Q137" s="1" t="s">
        <v>130</v>
      </c>
      <c r="R137" s="1" t="s">
        <v>59</v>
      </c>
      <c r="S137" s="1" t="s">
        <v>59</v>
      </c>
      <c r="T137" s="1" t="s">
        <v>58</v>
      </c>
      <c r="AR137" s="1" t="s">
        <v>51</v>
      </c>
      <c r="AS137" s="1" t="s">
        <v>51</v>
      </c>
      <c r="AU137" s="1" t="s">
        <v>1430</v>
      </c>
      <c r="AV137">
        <v>54</v>
      </c>
    </row>
    <row r="138" spans="1:48" ht="27.95" customHeight="1">
      <c r="A138" s="10" t="s">
        <v>136</v>
      </c>
      <c r="B138" s="10" t="s">
        <v>137</v>
      </c>
      <c r="C138" s="10" t="s">
        <v>62</v>
      </c>
      <c r="D138" s="9">
        <v>78</v>
      </c>
      <c r="E138" s="124"/>
      <c r="F138" s="124"/>
      <c r="G138" s="124"/>
      <c r="H138" s="124"/>
      <c r="I138" s="124"/>
      <c r="J138" s="124"/>
      <c r="K138" s="124"/>
      <c r="L138" s="124"/>
      <c r="M138" s="10" t="s">
        <v>51</v>
      </c>
      <c r="N138" s="1" t="s">
        <v>1429</v>
      </c>
      <c r="O138" s="1" t="s">
        <v>51</v>
      </c>
      <c r="P138" s="1" t="s">
        <v>51</v>
      </c>
      <c r="Q138" s="1" t="s">
        <v>130</v>
      </c>
      <c r="R138" s="1" t="s">
        <v>58</v>
      </c>
      <c r="S138" s="1" t="s">
        <v>59</v>
      </c>
      <c r="T138" s="1" t="s">
        <v>59</v>
      </c>
      <c r="AR138" s="1" t="s">
        <v>51</v>
      </c>
      <c r="AS138" s="1" t="s">
        <v>51</v>
      </c>
      <c r="AU138" s="1" t="s">
        <v>1428</v>
      </c>
      <c r="AV138">
        <v>55</v>
      </c>
    </row>
    <row r="139" spans="1:48" ht="27.95" customHeight="1">
      <c r="A139" s="10" t="s">
        <v>138</v>
      </c>
      <c r="B139" s="10" t="s">
        <v>139</v>
      </c>
      <c r="C139" s="10" t="s">
        <v>62</v>
      </c>
      <c r="D139" s="9">
        <v>49</v>
      </c>
      <c r="E139" s="124"/>
      <c r="F139" s="124"/>
      <c r="G139" s="124"/>
      <c r="H139" s="124"/>
      <c r="I139" s="124"/>
      <c r="J139" s="124"/>
      <c r="K139" s="124"/>
      <c r="L139" s="124"/>
      <c r="M139" s="10" t="s">
        <v>51</v>
      </c>
      <c r="N139" s="1" t="s">
        <v>1427</v>
      </c>
      <c r="O139" s="1" t="s">
        <v>51</v>
      </c>
      <c r="P139" s="1" t="s">
        <v>51</v>
      </c>
      <c r="Q139" s="1" t="s">
        <v>130</v>
      </c>
      <c r="R139" s="1" t="s">
        <v>58</v>
      </c>
      <c r="S139" s="1" t="s">
        <v>59</v>
      </c>
      <c r="T139" s="1" t="s">
        <v>59</v>
      </c>
      <c r="AR139" s="1" t="s">
        <v>51</v>
      </c>
      <c r="AS139" s="1" t="s">
        <v>51</v>
      </c>
      <c r="AU139" s="1" t="s">
        <v>1426</v>
      </c>
      <c r="AV139">
        <v>56</v>
      </c>
    </row>
    <row r="140" spans="1:48" ht="27.95" customHeight="1">
      <c r="A140" s="10" t="s">
        <v>140</v>
      </c>
      <c r="B140" s="10" t="s">
        <v>135</v>
      </c>
      <c r="C140" s="10" t="s">
        <v>62</v>
      </c>
      <c r="D140" s="9">
        <v>13</v>
      </c>
      <c r="E140" s="124"/>
      <c r="F140" s="124"/>
      <c r="G140" s="124"/>
      <c r="H140" s="124"/>
      <c r="I140" s="124"/>
      <c r="J140" s="124"/>
      <c r="K140" s="124"/>
      <c r="L140" s="124"/>
      <c r="M140" s="10" t="s">
        <v>51</v>
      </c>
      <c r="N140" s="1" t="s">
        <v>1425</v>
      </c>
      <c r="O140" s="1" t="s">
        <v>51</v>
      </c>
      <c r="P140" s="1" t="s">
        <v>51</v>
      </c>
      <c r="Q140" s="1" t="s">
        <v>130</v>
      </c>
      <c r="R140" s="1" t="s">
        <v>58</v>
      </c>
      <c r="S140" s="1" t="s">
        <v>59</v>
      </c>
      <c r="T140" s="1" t="s">
        <v>59</v>
      </c>
      <c r="AR140" s="1" t="s">
        <v>51</v>
      </c>
      <c r="AS140" s="1" t="s">
        <v>51</v>
      </c>
      <c r="AU140" s="1" t="s">
        <v>1424</v>
      </c>
      <c r="AV140">
        <v>57</v>
      </c>
    </row>
    <row r="141" spans="1:48" ht="27.95" customHeight="1">
      <c r="A141" s="9"/>
      <c r="B141" s="9"/>
      <c r="C141" s="9"/>
      <c r="D141" s="9"/>
      <c r="E141" s="124"/>
      <c r="F141" s="124"/>
      <c r="G141" s="124"/>
      <c r="H141" s="124"/>
      <c r="I141" s="124"/>
      <c r="J141" s="124"/>
      <c r="K141" s="124"/>
      <c r="L141" s="124"/>
      <c r="M141" s="9"/>
      <c r="Q141" s="1" t="s">
        <v>130</v>
      </c>
    </row>
    <row r="142" spans="1:48" ht="27.95" customHeight="1">
      <c r="A142" s="9"/>
      <c r="B142" s="9"/>
      <c r="C142" s="9"/>
      <c r="D142" s="9"/>
      <c r="E142" s="124"/>
      <c r="F142" s="124"/>
      <c r="G142" s="124"/>
      <c r="H142" s="124"/>
      <c r="I142" s="124"/>
      <c r="J142" s="124"/>
      <c r="K142" s="124"/>
      <c r="L142" s="124"/>
      <c r="M142" s="9"/>
      <c r="Q142" s="1" t="s">
        <v>130</v>
      </c>
    </row>
    <row r="143" spans="1:48" ht="27.95" customHeight="1">
      <c r="A143" s="9"/>
      <c r="B143" s="9"/>
      <c r="C143" s="9"/>
      <c r="D143" s="9"/>
      <c r="E143" s="124"/>
      <c r="F143" s="124"/>
      <c r="G143" s="124"/>
      <c r="H143" s="124"/>
      <c r="I143" s="124"/>
      <c r="J143" s="124"/>
      <c r="K143" s="124"/>
      <c r="L143" s="124"/>
      <c r="M143" s="9"/>
      <c r="Q143" s="1" t="s">
        <v>130</v>
      </c>
    </row>
    <row r="144" spans="1:48" ht="27.95" customHeight="1">
      <c r="A144" s="9"/>
      <c r="B144" s="9"/>
      <c r="C144" s="9"/>
      <c r="D144" s="9"/>
      <c r="E144" s="124"/>
      <c r="F144" s="124"/>
      <c r="G144" s="124"/>
      <c r="H144" s="124"/>
      <c r="I144" s="124"/>
      <c r="J144" s="124"/>
      <c r="K144" s="124"/>
      <c r="L144" s="124"/>
      <c r="M144" s="9"/>
      <c r="Q144" s="1" t="s">
        <v>130</v>
      </c>
    </row>
    <row r="145" spans="1:17" ht="27.95" customHeight="1">
      <c r="A145" s="9"/>
      <c r="B145" s="9"/>
      <c r="C145" s="9"/>
      <c r="D145" s="9"/>
      <c r="E145" s="124"/>
      <c r="F145" s="124"/>
      <c r="G145" s="124"/>
      <c r="H145" s="124"/>
      <c r="I145" s="124"/>
      <c r="J145" s="124"/>
      <c r="K145" s="124"/>
      <c r="L145" s="124"/>
      <c r="M145" s="9"/>
      <c r="Q145" s="1" t="s">
        <v>130</v>
      </c>
    </row>
    <row r="146" spans="1:17" ht="27.95" customHeight="1">
      <c r="A146" s="9"/>
      <c r="B146" s="9"/>
      <c r="C146" s="9"/>
      <c r="D146" s="9"/>
      <c r="E146" s="124"/>
      <c r="F146" s="124"/>
      <c r="G146" s="124"/>
      <c r="H146" s="124"/>
      <c r="I146" s="124"/>
      <c r="J146" s="124"/>
      <c r="K146" s="124"/>
      <c r="L146" s="124"/>
      <c r="M146" s="9"/>
      <c r="Q146" s="1" t="s">
        <v>130</v>
      </c>
    </row>
    <row r="147" spans="1:17" ht="27.95" customHeight="1">
      <c r="A147" s="9"/>
      <c r="B147" s="9"/>
      <c r="C147" s="9"/>
      <c r="D147" s="9"/>
      <c r="E147" s="124"/>
      <c r="F147" s="124"/>
      <c r="G147" s="124"/>
      <c r="H147" s="124"/>
      <c r="I147" s="124"/>
      <c r="J147" s="124"/>
      <c r="K147" s="124"/>
      <c r="L147" s="124"/>
      <c r="M147" s="9"/>
      <c r="Q147" s="1" t="s">
        <v>130</v>
      </c>
    </row>
    <row r="148" spans="1:17" ht="27.95" customHeight="1">
      <c r="A148" s="9"/>
      <c r="B148" s="9"/>
      <c r="C148" s="9"/>
      <c r="D148" s="9"/>
      <c r="E148" s="124"/>
      <c r="F148" s="124"/>
      <c r="G148" s="124"/>
      <c r="H148" s="124"/>
      <c r="I148" s="124"/>
      <c r="J148" s="124"/>
      <c r="K148" s="124"/>
      <c r="L148" s="124"/>
      <c r="M148" s="9"/>
      <c r="Q148" s="1" t="s">
        <v>130</v>
      </c>
    </row>
    <row r="149" spans="1:17" ht="27.95" customHeight="1">
      <c r="A149" s="9"/>
      <c r="B149" s="9"/>
      <c r="C149" s="9"/>
      <c r="D149" s="9"/>
      <c r="E149" s="124"/>
      <c r="F149" s="124"/>
      <c r="G149" s="124"/>
      <c r="H149" s="124"/>
      <c r="I149" s="124"/>
      <c r="J149" s="124"/>
      <c r="K149" s="124"/>
      <c r="L149" s="124"/>
      <c r="M149" s="9"/>
      <c r="Q149" s="1" t="s">
        <v>130</v>
      </c>
    </row>
    <row r="150" spans="1:17" ht="27.95" customHeight="1">
      <c r="A150" s="9"/>
      <c r="B150" s="9"/>
      <c r="C150" s="9"/>
      <c r="D150" s="9"/>
      <c r="E150" s="124"/>
      <c r="F150" s="124"/>
      <c r="G150" s="124"/>
      <c r="H150" s="124"/>
      <c r="I150" s="124"/>
      <c r="J150" s="124"/>
      <c r="K150" s="124"/>
      <c r="L150" s="124"/>
      <c r="M150" s="9"/>
      <c r="Q150" s="1" t="s">
        <v>130</v>
      </c>
    </row>
    <row r="151" spans="1:17" ht="27.95" customHeight="1">
      <c r="A151" s="9"/>
      <c r="B151" s="9"/>
      <c r="C151" s="9"/>
      <c r="D151" s="9"/>
      <c r="E151" s="124"/>
      <c r="F151" s="124"/>
      <c r="G151" s="124"/>
      <c r="H151" s="124"/>
      <c r="I151" s="124"/>
      <c r="J151" s="124"/>
      <c r="K151" s="124"/>
      <c r="L151" s="124"/>
      <c r="M151" s="9"/>
      <c r="Q151" s="1" t="s">
        <v>130</v>
      </c>
    </row>
    <row r="152" spans="1:17" ht="27.95" customHeight="1">
      <c r="A152" s="9"/>
      <c r="B152" s="9"/>
      <c r="C152" s="9"/>
      <c r="D152" s="9"/>
      <c r="E152" s="124"/>
      <c r="F152" s="124"/>
      <c r="G152" s="124"/>
      <c r="H152" s="124"/>
      <c r="I152" s="124"/>
      <c r="J152" s="124"/>
      <c r="K152" s="124"/>
      <c r="L152" s="124"/>
      <c r="M152" s="9"/>
      <c r="Q152" s="1" t="s">
        <v>130</v>
      </c>
    </row>
    <row r="153" spans="1:17" ht="27.95" customHeight="1">
      <c r="A153" s="9"/>
      <c r="B153" s="9"/>
      <c r="C153" s="9"/>
      <c r="D153" s="9"/>
      <c r="E153" s="124"/>
      <c r="F153" s="124"/>
      <c r="G153" s="124"/>
      <c r="H153" s="124"/>
      <c r="I153" s="124"/>
      <c r="J153" s="124"/>
      <c r="K153" s="124"/>
      <c r="L153" s="124"/>
      <c r="M153" s="9"/>
      <c r="Q153" s="1" t="s">
        <v>130</v>
      </c>
    </row>
    <row r="154" spans="1:17" ht="27.95" customHeight="1">
      <c r="A154" s="9"/>
      <c r="B154" s="9"/>
      <c r="C154" s="9"/>
      <c r="D154" s="9"/>
      <c r="E154" s="124"/>
      <c r="F154" s="124"/>
      <c r="G154" s="124"/>
      <c r="H154" s="124"/>
      <c r="I154" s="124"/>
      <c r="J154" s="124"/>
      <c r="K154" s="124"/>
      <c r="L154" s="124"/>
      <c r="M154" s="9"/>
      <c r="Q154" s="1" t="s">
        <v>130</v>
      </c>
    </row>
    <row r="155" spans="1:17" ht="27.95" customHeight="1">
      <c r="A155" s="9"/>
      <c r="B155" s="9"/>
      <c r="C155" s="9"/>
      <c r="D155" s="9"/>
      <c r="E155" s="124"/>
      <c r="F155" s="124"/>
      <c r="G155" s="124"/>
      <c r="H155" s="124"/>
      <c r="I155" s="124"/>
      <c r="J155" s="124"/>
      <c r="K155" s="124"/>
      <c r="L155" s="124"/>
      <c r="M155" s="9"/>
      <c r="Q155" s="1" t="s">
        <v>130</v>
      </c>
    </row>
    <row r="156" spans="1:17" ht="27.95" customHeight="1">
      <c r="A156" s="9"/>
      <c r="B156" s="9"/>
      <c r="C156" s="9"/>
      <c r="D156" s="9"/>
      <c r="E156" s="124"/>
      <c r="F156" s="124"/>
      <c r="G156" s="124"/>
      <c r="H156" s="124"/>
      <c r="I156" s="124"/>
      <c r="J156" s="124"/>
      <c r="K156" s="124"/>
      <c r="L156" s="124"/>
      <c r="M156" s="9"/>
      <c r="Q156" s="1" t="s">
        <v>130</v>
      </c>
    </row>
    <row r="157" spans="1:17" ht="27.95" customHeight="1">
      <c r="A157" s="9"/>
      <c r="B157" s="9"/>
      <c r="C157" s="9"/>
      <c r="D157" s="9"/>
      <c r="E157" s="124"/>
      <c r="F157" s="124"/>
      <c r="G157" s="124"/>
      <c r="H157" s="124"/>
      <c r="I157" s="124"/>
      <c r="J157" s="124"/>
      <c r="K157" s="124"/>
      <c r="L157" s="124"/>
      <c r="M157" s="9"/>
      <c r="Q157" s="1" t="s">
        <v>130</v>
      </c>
    </row>
    <row r="158" spans="1:17" ht="27.95" customHeight="1">
      <c r="A158" s="9"/>
      <c r="B158" s="9"/>
      <c r="C158" s="9"/>
      <c r="D158" s="9"/>
      <c r="E158" s="124"/>
      <c r="F158" s="124"/>
      <c r="G158" s="124"/>
      <c r="H158" s="124"/>
      <c r="I158" s="124"/>
      <c r="J158" s="124"/>
      <c r="K158" s="124"/>
      <c r="L158" s="124"/>
      <c r="M158" s="9"/>
      <c r="Q158" s="1" t="s">
        <v>130</v>
      </c>
    </row>
    <row r="159" spans="1:17" ht="27.95" customHeight="1">
      <c r="A159" s="10" t="s">
        <v>64</v>
      </c>
      <c r="B159" s="9"/>
      <c r="C159" s="9"/>
      <c r="D159" s="9"/>
      <c r="E159" s="124"/>
      <c r="F159" s="124"/>
      <c r="G159" s="124"/>
      <c r="H159" s="124"/>
      <c r="I159" s="124"/>
      <c r="J159" s="124"/>
      <c r="K159" s="124"/>
      <c r="L159" s="124"/>
      <c r="M159" s="9"/>
      <c r="N159" t="s">
        <v>65</v>
      </c>
    </row>
    <row r="160" spans="1:17" ht="27.95" customHeight="1">
      <c r="A160" s="10" t="s">
        <v>141</v>
      </c>
      <c r="B160" s="10" t="s">
        <v>51</v>
      </c>
      <c r="C160" s="9"/>
      <c r="D160" s="9"/>
      <c r="E160" s="124"/>
      <c r="F160" s="124"/>
      <c r="G160" s="124"/>
      <c r="H160" s="124"/>
      <c r="I160" s="124"/>
      <c r="J160" s="124"/>
      <c r="K160" s="124"/>
      <c r="L160" s="124"/>
      <c r="M160" s="9"/>
      <c r="Q160" s="1" t="s">
        <v>142</v>
      </c>
    </row>
    <row r="161" spans="1:48" ht="27.95" customHeight="1">
      <c r="A161" s="10" t="s">
        <v>143</v>
      </c>
      <c r="B161" s="10" t="s">
        <v>144</v>
      </c>
      <c r="C161" s="10" t="s">
        <v>62</v>
      </c>
      <c r="D161" s="9">
        <v>203</v>
      </c>
      <c r="E161" s="124"/>
      <c r="F161" s="124"/>
      <c r="G161" s="124"/>
      <c r="H161" s="124"/>
      <c r="I161" s="124"/>
      <c r="J161" s="124"/>
      <c r="K161" s="124"/>
      <c r="L161" s="124"/>
      <c r="M161" s="10" t="s">
        <v>51</v>
      </c>
      <c r="N161" s="1" t="s">
        <v>1423</v>
      </c>
      <c r="O161" s="1" t="s">
        <v>51</v>
      </c>
      <c r="P161" s="1" t="s">
        <v>51</v>
      </c>
      <c r="Q161" s="1" t="s">
        <v>142</v>
      </c>
      <c r="R161" s="1" t="s">
        <v>58</v>
      </c>
      <c r="S161" s="1" t="s">
        <v>59</v>
      </c>
      <c r="T161" s="1" t="s">
        <v>59</v>
      </c>
      <c r="AR161" s="1" t="s">
        <v>51</v>
      </c>
      <c r="AS161" s="1" t="s">
        <v>51</v>
      </c>
      <c r="AU161" s="1" t="s">
        <v>1422</v>
      </c>
      <c r="AV161">
        <v>95</v>
      </c>
    </row>
    <row r="162" spans="1:48" ht="27.95" customHeight="1">
      <c r="A162" s="10" t="s">
        <v>143</v>
      </c>
      <c r="B162" s="10" t="s">
        <v>145</v>
      </c>
      <c r="C162" s="10" t="s">
        <v>62</v>
      </c>
      <c r="D162" s="9">
        <v>145</v>
      </c>
      <c r="E162" s="124"/>
      <c r="F162" s="124"/>
      <c r="G162" s="124"/>
      <c r="H162" s="124"/>
      <c r="I162" s="124"/>
      <c r="J162" s="124"/>
      <c r="K162" s="124"/>
      <c r="L162" s="124"/>
      <c r="M162" s="10" t="s">
        <v>51</v>
      </c>
      <c r="N162" s="1" t="s">
        <v>1421</v>
      </c>
      <c r="O162" s="1" t="s">
        <v>51</v>
      </c>
      <c r="P162" s="1" t="s">
        <v>51</v>
      </c>
      <c r="Q162" s="1" t="s">
        <v>142</v>
      </c>
      <c r="R162" s="1" t="s">
        <v>58</v>
      </c>
      <c r="S162" s="1" t="s">
        <v>59</v>
      </c>
      <c r="T162" s="1" t="s">
        <v>59</v>
      </c>
      <c r="AR162" s="1" t="s">
        <v>51</v>
      </c>
      <c r="AS162" s="1" t="s">
        <v>51</v>
      </c>
      <c r="AU162" s="1" t="s">
        <v>1420</v>
      </c>
      <c r="AV162">
        <v>96</v>
      </c>
    </row>
    <row r="163" spans="1:48" ht="27.95" customHeight="1">
      <c r="A163" s="10" t="s">
        <v>146</v>
      </c>
      <c r="B163" s="10" t="s">
        <v>147</v>
      </c>
      <c r="C163" s="10" t="s">
        <v>57</v>
      </c>
      <c r="D163" s="9">
        <v>1</v>
      </c>
      <c r="E163" s="124"/>
      <c r="F163" s="124"/>
      <c r="G163" s="124"/>
      <c r="H163" s="124"/>
      <c r="I163" s="124"/>
      <c r="J163" s="124"/>
      <c r="K163" s="124"/>
      <c r="L163" s="124"/>
      <c r="M163" s="10" t="s">
        <v>51</v>
      </c>
      <c r="N163" s="1" t="s">
        <v>1419</v>
      </c>
      <c r="O163" s="1" t="s">
        <v>51</v>
      </c>
      <c r="P163" s="1" t="s">
        <v>51</v>
      </c>
      <c r="Q163" s="1" t="s">
        <v>142</v>
      </c>
      <c r="R163" s="1" t="s">
        <v>58</v>
      </c>
      <c r="S163" s="1" t="s">
        <v>59</v>
      </c>
      <c r="T163" s="1" t="s">
        <v>59</v>
      </c>
      <c r="AR163" s="1" t="s">
        <v>51</v>
      </c>
      <c r="AS163" s="1" t="s">
        <v>51</v>
      </c>
      <c r="AU163" s="1" t="s">
        <v>1418</v>
      </c>
      <c r="AV163">
        <v>172</v>
      </c>
    </row>
    <row r="164" spans="1:48" ht="27.95" customHeight="1">
      <c r="A164" s="10" t="s">
        <v>148</v>
      </c>
      <c r="B164" s="10" t="s">
        <v>149</v>
      </c>
      <c r="C164" s="10" t="s">
        <v>62</v>
      </c>
      <c r="D164" s="9">
        <v>187</v>
      </c>
      <c r="E164" s="124"/>
      <c r="F164" s="124"/>
      <c r="G164" s="124"/>
      <c r="H164" s="124"/>
      <c r="I164" s="124"/>
      <c r="J164" s="124"/>
      <c r="K164" s="124"/>
      <c r="L164" s="124"/>
      <c r="M164" s="10" t="s">
        <v>51</v>
      </c>
      <c r="N164" s="1" t="s">
        <v>1417</v>
      </c>
      <c r="O164" s="1" t="s">
        <v>51</v>
      </c>
      <c r="P164" s="1" t="s">
        <v>51</v>
      </c>
      <c r="Q164" s="1" t="s">
        <v>142</v>
      </c>
      <c r="R164" s="1" t="s">
        <v>59</v>
      </c>
      <c r="S164" s="1" t="s">
        <v>59</v>
      </c>
      <c r="T164" s="1" t="s">
        <v>58</v>
      </c>
      <c r="AR164" s="1" t="s">
        <v>51</v>
      </c>
      <c r="AS164" s="1" t="s">
        <v>51</v>
      </c>
      <c r="AU164" s="1" t="s">
        <v>1416</v>
      </c>
      <c r="AV164">
        <v>60</v>
      </c>
    </row>
    <row r="165" spans="1:48" ht="27.95" customHeight="1">
      <c r="A165" s="10" t="s">
        <v>150</v>
      </c>
      <c r="B165" s="10" t="s">
        <v>151</v>
      </c>
      <c r="C165" s="10" t="s">
        <v>62</v>
      </c>
      <c r="D165" s="9">
        <v>266</v>
      </c>
      <c r="E165" s="124"/>
      <c r="F165" s="124"/>
      <c r="G165" s="124"/>
      <c r="H165" s="124"/>
      <c r="I165" s="124"/>
      <c r="J165" s="124"/>
      <c r="K165" s="124"/>
      <c r="L165" s="124"/>
      <c r="M165" s="10" t="s">
        <v>51</v>
      </c>
      <c r="N165" s="1" t="s">
        <v>1415</v>
      </c>
      <c r="O165" s="1" t="s">
        <v>51</v>
      </c>
      <c r="P165" s="1" t="s">
        <v>51</v>
      </c>
      <c r="Q165" s="1" t="s">
        <v>142</v>
      </c>
      <c r="R165" s="1" t="s">
        <v>59</v>
      </c>
      <c r="S165" s="1" t="s">
        <v>59</v>
      </c>
      <c r="T165" s="1" t="s">
        <v>58</v>
      </c>
      <c r="AR165" s="1" t="s">
        <v>51</v>
      </c>
      <c r="AS165" s="1" t="s">
        <v>51</v>
      </c>
      <c r="AU165" s="1" t="s">
        <v>1414</v>
      </c>
      <c r="AV165">
        <v>59</v>
      </c>
    </row>
    <row r="166" spans="1:48" ht="27.95" customHeight="1">
      <c r="A166" s="10" t="s">
        <v>154</v>
      </c>
      <c r="B166" s="10" t="s">
        <v>155</v>
      </c>
      <c r="C166" s="10" t="s">
        <v>79</v>
      </c>
      <c r="D166" s="9">
        <v>279</v>
      </c>
      <c r="E166" s="124"/>
      <c r="F166" s="124"/>
      <c r="G166" s="124"/>
      <c r="H166" s="124"/>
      <c r="I166" s="124"/>
      <c r="J166" s="124"/>
      <c r="K166" s="124"/>
      <c r="L166" s="124"/>
      <c r="M166" s="10" t="s">
        <v>51</v>
      </c>
      <c r="N166" s="1" t="s">
        <v>1413</v>
      </c>
      <c r="O166" s="1" t="s">
        <v>51</v>
      </c>
      <c r="P166" s="1" t="s">
        <v>51</v>
      </c>
      <c r="Q166" s="1" t="s">
        <v>142</v>
      </c>
      <c r="R166" s="1" t="s">
        <v>58</v>
      </c>
      <c r="S166" s="1" t="s">
        <v>59</v>
      </c>
      <c r="T166" s="1" t="s">
        <v>59</v>
      </c>
      <c r="AR166" s="1" t="s">
        <v>51</v>
      </c>
      <c r="AS166" s="1" t="s">
        <v>51</v>
      </c>
      <c r="AU166" s="1" t="s">
        <v>1412</v>
      </c>
      <c r="AV166">
        <v>104</v>
      </c>
    </row>
    <row r="167" spans="1:48" ht="27.95" customHeight="1">
      <c r="A167" s="10" t="s">
        <v>156</v>
      </c>
      <c r="B167" s="10" t="s">
        <v>157</v>
      </c>
      <c r="C167" s="10" t="s">
        <v>79</v>
      </c>
      <c r="D167" s="9">
        <v>24</v>
      </c>
      <c r="E167" s="124"/>
      <c r="F167" s="124"/>
      <c r="G167" s="124"/>
      <c r="H167" s="124"/>
      <c r="I167" s="124"/>
      <c r="J167" s="124"/>
      <c r="K167" s="124"/>
      <c r="L167" s="124"/>
      <c r="M167" s="10" t="s">
        <v>51</v>
      </c>
      <c r="N167" s="1" t="s">
        <v>1411</v>
      </c>
      <c r="O167" s="1" t="s">
        <v>51</v>
      </c>
      <c r="P167" s="1" t="s">
        <v>51</v>
      </c>
      <c r="Q167" s="1" t="s">
        <v>142</v>
      </c>
      <c r="R167" s="1" t="s">
        <v>58</v>
      </c>
      <c r="S167" s="1" t="s">
        <v>59</v>
      </c>
      <c r="T167" s="1" t="s">
        <v>59</v>
      </c>
      <c r="AR167" s="1" t="s">
        <v>51</v>
      </c>
      <c r="AS167" s="1" t="s">
        <v>51</v>
      </c>
      <c r="AU167" s="1" t="s">
        <v>1410</v>
      </c>
      <c r="AV167">
        <v>103</v>
      </c>
    </row>
    <row r="168" spans="1:48" ht="27.95" customHeight="1">
      <c r="A168" s="10" t="s">
        <v>159</v>
      </c>
      <c r="B168" s="10" t="s">
        <v>160</v>
      </c>
      <c r="C168" s="10" t="s">
        <v>62</v>
      </c>
      <c r="D168" s="9">
        <v>82</v>
      </c>
      <c r="E168" s="124"/>
      <c r="F168" s="124"/>
      <c r="G168" s="124"/>
      <c r="H168" s="124"/>
      <c r="I168" s="124"/>
      <c r="J168" s="124"/>
      <c r="K168" s="124"/>
      <c r="L168" s="124"/>
      <c r="M168" s="10" t="s">
        <v>51</v>
      </c>
      <c r="N168" s="1" t="s">
        <v>1409</v>
      </c>
      <c r="O168" s="1" t="s">
        <v>51</v>
      </c>
      <c r="P168" s="1" t="s">
        <v>51</v>
      </c>
      <c r="Q168" s="1" t="s">
        <v>142</v>
      </c>
      <c r="R168" s="1" t="s">
        <v>58</v>
      </c>
      <c r="S168" s="1" t="s">
        <v>59</v>
      </c>
      <c r="T168" s="1" t="s">
        <v>59</v>
      </c>
      <c r="AR168" s="1" t="s">
        <v>51</v>
      </c>
      <c r="AS168" s="1" t="s">
        <v>51</v>
      </c>
      <c r="AU168" s="1" t="s">
        <v>1408</v>
      </c>
      <c r="AV168">
        <v>65</v>
      </c>
    </row>
    <row r="169" spans="1:48" ht="27.95" customHeight="1">
      <c r="A169" s="10" t="s">
        <v>161</v>
      </c>
      <c r="B169" s="10" t="s">
        <v>162</v>
      </c>
      <c r="C169" s="10" t="s">
        <v>62</v>
      </c>
      <c r="D169" s="9">
        <v>10</v>
      </c>
      <c r="E169" s="124"/>
      <c r="F169" s="124"/>
      <c r="G169" s="124"/>
      <c r="H169" s="124"/>
      <c r="I169" s="124"/>
      <c r="J169" s="124"/>
      <c r="K169" s="124"/>
      <c r="L169" s="124"/>
      <c r="M169" s="10" t="s">
        <v>51</v>
      </c>
      <c r="N169" s="1" t="s">
        <v>1407</v>
      </c>
      <c r="O169" s="1" t="s">
        <v>51</v>
      </c>
      <c r="P169" s="1" t="s">
        <v>51</v>
      </c>
      <c r="Q169" s="1" t="s">
        <v>142</v>
      </c>
      <c r="R169" s="1" t="s">
        <v>58</v>
      </c>
      <c r="S169" s="1" t="s">
        <v>59</v>
      </c>
      <c r="T169" s="1" t="s">
        <v>59</v>
      </c>
      <c r="AR169" s="1" t="s">
        <v>51</v>
      </c>
      <c r="AS169" s="1" t="s">
        <v>51</v>
      </c>
      <c r="AU169" s="1" t="s">
        <v>1406</v>
      </c>
      <c r="AV169">
        <v>66</v>
      </c>
    </row>
    <row r="170" spans="1:48" ht="27.95" customHeight="1">
      <c r="A170" s="10" t="s">
        <v>163</v>
      </c>
      <c r="B170" s="10" t="s">
        <v>164</v>
      </c>
      <c r="C170" s="10" t="s">
        <v>79</v>
      </c>
      <c r="D170" s="9">
        <v>172</v>
      </c>
      <c r="E170" s="124"/>
      <c r="F170" s="124"/>
      <c r="G170" s="124"/>
      <c r="H170" s="124"/>
      <c r="I170" s="124"/>
      <c r="J170" s="124"/>
      <c r="K170" s="124"/>
      <c r="L170" s="124"/>
      <c r="M170" s="10" t="s">
        <v>51</v>
      </c>
      <c r="N170" s="1" t="s">
        <v>1405</v>
      </c>
      <c r="O170" s="1" t="s">
        <v>51</v>
      </c>
      <c r="P170" s="1" t="s">
        <v>51</v>
      </c>
      <c r="Q170" s="1" t="s">
        <v>142</v>
      </c>
      <c r="R170" s="1" t="s">
        <v>58</v>
      </c>
      <c r="S170" s="1" t="s">
        <v>59</v>
      </c>
      <c r="T170" s="1" t="s">
        <v>59</v>
      </c>
      <c r="AR170" s="1" t="s">
        <v>51</v>
      </c>
      <c r="AS170" s="1" t="s">
        <v>51</v>
      </c>
      <c r="AU170" s="1" t="s">
        <v>1404</v>
      </c>
      <c r="AV170">
        <v>67</v>
      </c>
    </row>
    <row r="171" spans="1:48" ht="27.95" customHeight="1">
      <c r="A171" s="10" t="s">
        <v>165</v>
      </c>
      <c r="B171" s="10" t="s">
        <v>166</v>
      </c>
      <c r="C171" s="10" t="s">
        <v>62</v>
      </c>
      <c r="D171" s="9">
        <v>6</v>
      </c>
      <c r="E171" s="124"/>
      <c r="F171" s="124"/>
      <c r="G171" s="124"/>
      <c r="H171" s="124"/>
      <c r="I171" s="124"/>
      <c r="J171" s="124"/>
      <c r="K171" s="124"/>
      <c r="L171" s="124"/>
      <c r="M171" s="10" t="s">
        <v>51</v>
      </c>
      <c r="N171" s="1" t="s">
        <v>1403</v>
      </c>
      <c r="O171" s="1" t="s">
        <v>51</v>
      </c>
      <c r="P171" s="1" t="s">
        <v>51</v>
      </c>
      <c r="Q171" s="1" t="s">
        <v>142</v>
      </c>
      <c r="R171" s="1" t="s">
        <v>58</v>
      </c>
      <c r="S171" s="1" t="s">
        <v>59</v>
      </c>
      <c r="T171" s="1" t="s">
        <v>59</v>
      </c>
      <c r="AR171" s="1" t="s">
        <v>51</v>
      </c>
      <c r="AS171" s="1" t="s">
        <v>51</v>
      </c>
      <c r="AU171" s="1" t="s">
        <v>1402</v>
      </c>
      <c r="AV171">
        <v>168</v>
      </c>
    </row>
    <row r="172" spans="1:48" ht="27.95" customHeight="1">
      <c r="A172" s="10" t="s">
        <v>167</v>
      </c>
      <c r="B172" s="10" t="s">
        <v>168</v>
      </c>
      <c r="C172" s="10" t="s">
        <v>62</v>
      </c>
      <c r="D172" s="9">
        <v>109</v>
      </c>
      <c r="E172" s="124"/>
      <c r="F172" s="124"/>
      <c r="G172" s="124"/>
      <c r="H172" s="124"/>
      <c r="I172" s="124"/>
      <c r="J172" s="124"/>
      <c r="K172" s="124"/>
      <c r="L172" s="124"/>
      <c r="M172" s="10" t="s">
        <v>51</v>
      </c>
      <c r="N172" s="1" t="s">
        <v>1401</v>
      </c>
      <c r="O172" s="1" t="s">
        <v>51</v>
      </c>
      <c r="P172" s="1" t="s">
        <v>51</v>
      </c>
      <c r="Q172" s="1" t="s">
        <v>142</v>
      </c>
      <c r="R172" s="1" t="s">
        <v>58</v>
      </c>
      <c r="S172" s="1" t="s">
        <v>59</v>
      </c>
      <c r="T172" s="1" t="s">
        <v>59</v>
      </c>
      <c r="AR172" s="1" t="s">
        <v>51</v>
      </c>
      <c r="AS172" s="1" t="s">
        <v>51</v>
      </c>
      <c r="AU172" s="1" t="s">
        <v>1400</v>
      </c>
      <c r="AV172">
        <v>238</v>
      </c>
    </row>
    <row r="173" spans="1:48" ht="27.95" customHeight="1">
      <c r="A173" s="10" t="s">
        <v>169</v>
      </c>
      <c r="B173" s="10" t="s">
        <v>170</v>
      </c>
      <c r="C173" s="10" t="s">
        <v>62</v>
      </c>
      <c r="D173" s="9">
        <v>415</v>
      </c>
      <c r="E173" s="124"/>
      <c r="F173" s="124"/>
      <c r="G173" s="124"/>
      <c r="H173" s="124"/>
      <c r="I173" s="124"/>
      <c r="J173" s="124"/>
      <c r="K173" s="124"/>
      <c r="L173" s="124"/>
      <c r="M173" s="10" t="s">
        <v>51</v>
      </c>
      <c r="N173" s="1" t="s">
        <v>1399</v>
      </c>
      <c r="O173" s="1" t="s">
        <v>51</v>
      </c>
      <c r="P173" s="1" t="s">
        <v>51</v>
      </c>
      <c r="Q173" s="1" t="s">
        <v>142</v>
      </c>
      <c r="R173" s="1" t="s">
        <v>58</v>
      </c>
      <c r="S173" s="1" t="s">
        <v>59</v>
      </c>
      <c r="T173" s="1" t="s">
        <v>59</v>
      </c>
      <c r="AR173" s="1" t="s">
        <v>51</v>
      </c>
      <c r="AS173" s="1" t="s">
        <v>51</v>
      </c>
      <c r="AU173" s="1" t="s">
        <v>1398</v>
      </c>
      <c r="AV173">
        <v>69</v>
      </c>
    </row>
    <row r="174" spans="1:48" ht="27.95" customHeight="1">
      <c r="A174" s="10" t="s">
        <v>171</v>
      </c>
      <c r="B174" s="10" t="s">
        <v>172</v>
      </c>
      <c r="C174" s="10" t="s">
        <v>62</v>
      </c>
      <c r="D174" s="9">
        <v>144</v>
      </c>
      <c r="E174" s="124"/>
      <c r="F174" s="124"/>
      <c r="G174" s="124"/>
      <c r="H174" s="124"/>
      <c r="I174" s="124"/>
      <c r="J174" s="124"/>
      <c r="K174" s="124"/>
      <c r="L174" s="124"/>
      <c r="M174" s="10" t="s">
        <v>51</v>
      </c>
      <c r="N174" s="1" t="s">
        <v>1397</v>
      </c>
      <c r="O174" s="1" t="s">
        <v>51</v>
      </c>
      <c r="P174" s="1" t="s">
        <v>51</v>
      </c>
      <c r="Q174" s="1" t="s">
        <v>142</v>
      </c>
      <c r="R174" s="1" t="s">
        <v>58</v>
      </c>
      <c r="S174" s="1" t="s">
        <v>59</v>
      </c>
      <c r="T174" s="1" t="s">
        <v>59</v>
      </c>
      <c r="AR174" s="1" t="s">
        <v>51</v>
      </c>
      <c r="AS174" s="1" t="s">
        <v>51</v>
      </c>
      <c r="AU174" s="1" t="s">
        <v>1396</v>
      </c>
      <c r="AV174">
        <v>70</v>
      </c>
    </row>
    <row r="175" spans="1:48" ht="27.95" customHeight="1">
      <c r="A175" s="10" t="s">
        <v>171</v>
      </c>
      <c r="B175" s="10" t="s">
        <v>173</v>
      </c>
      <c r="C175" s="10" t="s">
        <v>62</v>
      </c>
      <c r="D175" s="9">
        <v>297</v>
      </c>
      <c r="E175" s="124"/>
      <c r="F175" s="124"/>
      <c r="G175" s="124"/>
      <c r="H175" s="124"/>
      <c r="I175" s="124"/>
      <c r="J175" s="124"/>
      <c r="K175" s="124"/>
      <c r="L175" s="124"/>
      <c r="M175" s="10" t="s">
        <v>51</v>
      </c>
      <c r="N175" s="1" t="s">
        <v>1395</v>
      </c>
      <c r="O175" s="1" t="s">
        <v>51</v>
      </c>
      <c r="P175" s="1" t="s">
        <v>51</v>
      </c>
      <c r="Q175" s="1" t="s">
        <v>142</v>
      </c>
      <c r="R175" s="1" t="s">
        <v>58</v>
      </c>
      <c r="S175" s="1" t="s">
        <v>59</v>
      </c>
      <c r="T175" s="1" t="s">
        <v>59</v>
      </c>
      <c r="AR175" s="1" t="s">
        <v>51</v>
      </c>
      <c r="AS175" s="1" t="s">
        <v>51</v>
      </c>
      <c r="AU175" s="1" t="s">
        <v>1394</v>
      </c>
      <c r="AV175">
        <v>71</v>
      </c>
    </row>
    <row r="176" spans="1:48" ht="27.95" customHeight="1">
      <c r="A176" s="10" t="s">
        <v>171</v>
      </c>
      <c r="B176" s="10" t="s">
        <v>174</v>
      </c>
      <c r="C176" s="10" t="s">
        <v>62</v>
      </c>
      <c r="D176" s="9">
        <v>153</v>
      </c>
      <c r="E176" s="124"/>
      <c r="F176" s="124"/>
      <c r="G176" s="124"/>
      <c r="H176" s="124"/>
      <c r="I176" s="124"/>
      <c r="J176" s="124"/>
      <c r="K176" s="124"/>
      <c r="L176" s="124"/>
      <c r="M176" s="10" t="s">
        <v>51</v>
      </c>
      <c r="N176" s="1" t="s">
        <v>1393</v>
      </c>
      <c r="O176" s="1" t="s">
        <v>51</v>
      </c>
      <c r="P176" s="1" t="s">
        <v>51</v>
      </c>
      <c r="Q176" s="1" t="s">
        <v>142</v>
      </c>
      <c r="R176" s="1" t="s">
        <v>58</v>
      </c>
      <c r="S176" s="1" t="s">
        <v>59</v>
      </c>
      <c r="T176" s="1" t="s">
        <v>59</v>
      </c>
      <c r="AR176" s="1" t="s">
        <v>51</v>
      </c>
      <c r="AS176" s="1" t="s">
        <v>51</v>
      </c>
      <c r="AU176" s="1" t="s">
        <v>1392</v>
      </c>
      <c r="AV176">
        <v>72</v>
      </c>
    </row>
    <row r="177" spans="1:48" ht="27.95" customHeight="1">
      <c r="A177" s="10" t="s">
        <v>175</v>
      </c>
      <c r="B177" s="10" t="s">
        <v>176</v>
      </c>
      <c r="C177" s="10" t="s">
        <v>62</v>
      </c>
      <c r="D177" s="9">
        <v>8</v>
      </c>
      <c r="E177" s="124"/>
      <c r="F177" s="124"/>
      <c r="G177" s="124"/>
      <c r="H177" s="124"/>
      <c r="I177" s="124"/>
      <c r="J177" s="124"/>
      <c r="K177" s="124"/>
      <c r="L177" s="124"/>
      <c r="M177" s="10" t="s">
        <v>51</v>
      </c>
      <c r="N177" s="1" t="s">
        <v>1391</v>
      </c>
      <c r="O177" s="1" t="s">
        <v>51</v>
      </c>
      <c r="P177" s="1" t="s">
        <v>51</v>
      </c>
      <c r="Q177" s="1" t="s">
        <v>142</v>
      </c>
      <c r="R177" s="1" t="s">
        <v>58</v>
      </c>
      <c r="S177" s="1" t="s">
        <v>59</v>
      </c>
      <c r="T177" s="1" t="s">
        <v>59</v>
      </c>
      <c r="AR177" s="1" t="s">
        <v>51</v>
      </c>
      <c r="AS177" s="1" t="s">
        <v>51</v>
      </c>
      <c r="AU177" s="1" t="s">
        <v>1390</v>
      </c>
      <c r="AV177">
        <v>73</v>
      </c>
    </row>
    <row r="178" spans="1:48" ht="27.95" customHeight="1">
      <c r="A178" s="10" t="s">
        <v>177</v>
      </c>
      <c r="B178" s="10" t="s">
        <v>178</v>
      </c>
      <c r="C178" s="10" t="s">
        <v>62</v>
      </c>
      <c r="D178" s="9">
        <v>27</v>
      </c>
      <c r="E178" s="124"/>
      <c r="F178" s="124"/>
      <c r="G178" s="124"/>
      <c r="H178" s="124"/>
      <c r="I178" s="124"/>
      <c r="J178" s="124"/>
      <c r="K178" s="124"/>
      <c r="L178" s="124"/>
      <c r="M178" s="10" t="s">
        <v>51</v>
      </c>
      <c r="N178" s="1" t="s">
        <v>1389</v>
      </c>
      <c r="O178" s="1" t="s">
        <v>51</v>
      </c>
      <c r="P178" s="1" t="s">
        <v>51</v>
      </c>
      <c r="Q178" s="1" t="s">
        <v>142</v>
      </c>
      <c r="R178" s="1" t="s">
        <v>58</v>
      </c>
      <c r="S178" s="1" t="s">
        <v>59</v>
      </c>
      <c r="T178" s="1" t="s">
        <v>59</v>
      </c>
      <c r="AR178" s="1" t="s">
        <v>51</v>
      </c>
      <c r="AS178" s="1" t="s">
        <v>51</v>
      </c>
      <c r="AU178" s="1" t="s">
        <v>1388</v>
      </c>
      <c r="AV178">
        <v>75</v>
      </c>
    </row>
    <row r="179" spans="1:48" ht="27.95" customHeight="1">
      <c r="A179" s="10" t="s">
        <v>179</v>
      </c>
      <c r="B179" s="10" t="s">
        <v>51</v>
      </c>
      <c r="C179" s="10" t="s">
        <v>62</v>
      </c>
      <c r="D179" s="9">
        <v>9</v>
      </c>
      <c r="E179" s="124"/>
      <c r="F179" s="124"/>
      <c r="G179" s="124"/>
      <c r="H179" s="124"/>
      <c r="I179" s="124"/>
      <c r="J179" s="124"/>
      <c r="K179" s="124"/>
      <c r="L179" s="124"/>
      <c r="M179" s="10" t="s">
        <v>51</v>
      </c>
      <c r="N179" s="1" t="s">
        <v>1387</v>
      </c>
      <c r="O179" s="1" t="s">
        <v>51</v>
      </c>
      <c r="P179" s="1" t="s">
        <v>51</v>
      </c>
      <c r="Q179" s="1" t="s">
        <v>142</v>
      </c>
      <c r="R179" s="1" t="s">
        <v>59</v>
      </c>
      <c r="S179" s="1" t="s">
        <v>59</v>
      </c>
      <c r="T179" s="1" t="s">
        <v>58</v>
      </c>
      <c r="AR179" s="1" t="s">
        <v>51</v>
      </c>
      <c r="AS179" s="1" t="s">
        <v>51</v>
      </c>
      <c r="AU179" s="1" t="s">
        <v>1386</v>
      </c>
      <c r="AV179">
        <v>62</v>
      </c>
    </row>
    <row r="180" spans="1:48" ht="27.95" customHeight="1">
      <c r="A180" s="10" t="s">
        <v>180</v>
      </c>
      <c r="B180" s="10" t="s">
        <v>181</v>
      </c>
      <c r="C180" s="10" t="s">
        <v>57</v>
      </c>
      <c r="D180" s="9">
        <v>2</v>
      </c>
      <c r="E180" s="124"/>
      <c r="F180" s="124"/>
      <c r="G180" s="124"/>
      <c r="H180" s="124"/>
      <c r="I180" s="124"/>
      <c r="J180" s="124"/>
      <c r="K180" s="124"/>
      <c r="L180" s="124"/>
      <c r="M180" s="10" t="s">
        <v>51</v>
      </c>
      <c r="N180" s="1" t="s">
        <v>1385</v>
      </c>
      <c r="O180" s="1" t="s">
        <v>51</v>
      </c>
      <c r="P180" s="1" t="s">
        <v>51</v>
      </c>
      <c r="Q180" s="1" t="s">
        <v>142</v>
      </c>
      <c r="R180" s="1" t="s">
        <v>59</v>
      </c>
      <c r="S180" s="1" t="s">
        <v>59</v>
      </c>
      <c r="T180" s="1" t="s">
        <v>58</v>
      </c>
      <c r="AR180" s="1" t="s">
        <v>51</v>
      </c>
      <c r="AS180" s="1" t="s">
        <v>51</v>
      </c>
      <c r="AU180" s="1" t="s">
        <v>1384</v>
      </c>
      <c r="AV180">
        <v>63</v>
      </c>
    </row>
    <row r="181" spans="1:48" ht="27.95" customHeight="1">
      <c r="A181" s="10" t="s">
        <v>182</v>
      </c>
      <c r="B181" s="10" t="s">
        <v>183</v>
      </c>
      <c r="C181" s="10" t="s">
        <v>79</v>
      </c>
      <c r="D181" s="9">
        <v>8</v>
      </c>
      <c r="E181" s="124"/>
      <c r="F181" s="124"/>
      <c r="G181" s="124"/>
      <c r="H181" s="124"/>
      <c r="I181" s="124"/>
      <c r="J181" s="124"/>
      <c r="K181" s="124"/>
      <c r="L181" s="124"/>
      <c r="M181" s="10" t="s">
        <v>51</v>
      </c>
      <c r="N181" s="1" t="s">
        <v>1383</v>
      </c>
      <c r="O181" s="1" t="s">
        <v>51</v>
      </c>
      <c r="P181" s="1" t="s">
        <v>51</v>
      </c>
      <c r="Q181" s="1" t="s">
        <v>142</v>
      </c>
      <c r="R181" s="1" t="s">
        <v>58</v>
      </c>
      <c r="S181" s="1" t="s">
        <v>59</v>
      </c>
      <c r="T181" s="1" t="s">
        <v>59</v>
      </c>
      <c r="AR181" s="1" t="s">
        <v>51</v>
      </c>
      <c r="AS181" s="1" t="s">
        <v>51</v>
      </c>
      <c r="AU181" s="1" t="s">
        <v>1382</v>
      </c>
      <c r="AV181">
        <v>76</v>
      </c>
    </row>
    <row r="182" spans="1:48" ht="27.95" customHeight="1">
      <c r="A182" s="10" t="s">
        <v>1103</v>
      </c>
      <c r="B182" s="10" t="s">
        <v>184</v>
      </c>
      <c r="C182" s="10" t="s">
        <v>79</v>
      </c>
      <c r="D182" s="9">
        <v>5</v>
      </c>
      <c r="E182" s="124"/>
      <c r="F182" s="124"/>
      <c r="G182" s="124"/>
      <c r="H182" s="124"/>
      <c r="I182" s="124"/>
      <c r="J182" s="124"/>
      <c r="K182" s="124"/>
      <c r="L182" s="124"/>
      <c r="M182" s="10" t="s">
        <v>51</v>
      </c>
      <c r="N182" s="1" t="s">
        <v>1381</v>
      </c>
      <c r="O182" s="1" t="s">
        <v>51</v>
      </c>
      <c r="P182" s="1" t="s">
        <v>51</v>
      </c>
      <c r="Q182" s="1" t="s">
        <v>142</v>
      </c>
      <c r="R182" s="1" t="s">
        <v>58</v>
      </c>
      <c r="S182" s="1" t="s">
        <v>59</v>
      </c>
      <c r="T182" s="1" t="s">
        <v>59</v>
      </c>
      <c r="AR182" s="1" t="s">
        <v>51</v>
      </c>
      <c r="AS182" s="1" t="s">
        <v>51</v>
      </c>
      <c r="AU182" s="1" t="s">
        <v>1380</v>
      </c>
      <c r="AV182">
        <v>77</v>
      </c>
    </row>
    <row r="183" spans="1:48" ht="27.95" customHeight="1">
      <c r="A183" s="10" t="s">
        <v>1104</v>
      </c>
      <c r="B183" s="10" t="s">
        <v>185</v>
      </c>
      <c r="C183" s="10" t="s">
        <v>79</v>
      </c>
      <c r="D183" s="9">
        <v>17</v>
      </c>
      <c r="E183" s="124"/>
      <c r="F183" s="124"/>
      <c r="G183" s="124"/>
      <c r="H183" s="124"/>
      <c r="I183" s="124"/>
      <c r="J183" s="124"/>
      <c r="K183" s="124"/>
      <c r="L183" s="124"/>
      <c r="M183" s="10" t="s">
        <v>51</v>
      </c>
      <c r="N183" s="1" t="s">
        <v>1379</v>
      </c>
      <c r="O183" s="1" t="s">
        <v>51</v>
      </c>
      <c r="P183" s="1" t="s">
        <v>51</v>
      </c>
      <c r="Q183" s="1" t="s">
        <v>142</v>
      </c>
      <c r="R183" s="1" t="s">
        <v>58</v>
      </c>
      <c r="S183" s="1" t="s">
        <v>59</v>
      </c>
      <c r="T183" s="1" t="s">
        <v>59</v>
      </c>
      <c r="AR183" s="1" t="s">
        <v>51</v>
      </c>
      <c r="AS183" s="1" t="s">
        <v>51</v>
      </c>
      <c r="AU183" s="1" t="s">
        <v>1378</v>
      </c>
      <c r="AV183">
        <v>78</v>
      </c>
    </row>
    <row r="184" spans="1:48" ht="27.95" customHeight="1">
      <c r="A184" s="10" t="s">
        <v>1103</v>
      </c>
      <c r="B184" s="10" t="s">
        <v>186</v>
      </c>
      <c r="C184" s="10" t="s">
        <v>79</v>
      </c>
      <c r="D184" s="9">
        <v>12</v>
      </c>
      <c r="E184" s="124"/>
      <c r="F184" s="124"/>
      <c r="G184" s="124"/>
      <c r="H184" s="124"/>
      <c r="I184" s="124"/>
      <c r="J184" s="124"/>
      <c r="K184" s="124"/>
      <c r="L184" s="124"/>
      <c r="M184" s="10" t="s">
        <v>51</v>
      </c>
      <c r="N184" s="1" t="s">
        <v>1377</v>
      </c>
      <c r="O184" s="1" t="s">
        <v>51</v>
      </c>
      <c r="P184" s="1" t="s">
        <v>51</v>
      </c>
      <c r="Q184" s="1" t="s">
        <v>142</v>
      </c>
      <c r="R184" s="1" t="s">
        <v>58</v>
      </c>
      <c r="S184" s="1" t="s">
        <v>59</v>
      </c>
      <c r="T184" s="1" t="s">
        <v>59</v>
      </c>
      <c r="AR184" s="1" t="s">
        <v>51</v>
      </c>
      <c r="AS184" s="1" t="s">
        <v>51</v>
      </c>
      <c r="AU184" s="1" t="s">
        <v>1376</v>
      </c>
      <c r="AV184">
        <v>79</v>
      </c>
    </row>
    <row r="185" spans="1:48" ht="27.95" customHeight="1">
      <c r="A185" s="10" t="s">
        <v>187</v>
      </c>
      <c r="B185" s="10" t="s">
        <v>188</v>
      </c>
      <c r="C185" s="10" t="s">
        <v>62</v>
      </c>
      <c r="D185" s="9">
        <v>5</v>
      </c>
      <c r="E185" s="124"/>
      <c r="F185" s="124"/>
      <c r="G185" s="124"/>
      <c r="H185" s="124"/>
      <c r="I185" s="124"/>
      <c r="J185" s="124"/>
      <c r="K185" s="124"/>
      <c r="L185" s="124"/>
      <c r="M185" s="10" t="s">
        <v>51</v>
      </c>
      <c r="N185" s="1" t="s">
        <v>1375</v>
      </c>
      <c r="O185" s="1" t="s">
        <v>51</v>
      </c>
      <c r="P185" s="1" t="s">
        <v>51</v>
      </c>
      <c r="Q185" s="1" t="s">
        <v>142</v>
      </c>
      <c r="R185" s="1" t="s">
        <v>58</v>
      </c>
      <c r="S185" s="1" t="s">
        <v>59</v>
      </c>
      <c r="T185" s="1" t="s">
        <v>59</v>
      </c>
      <c r="AR185" s="1" t="s">
        <v>51</v>
      </c>
      <c r="AS185" s="1" t="s">
        <v>51</v>
      </c>
      <c r="AU185" s="1" t="s">
        <v>1374</v>
      </c>
      <c r="AV185">
        <v>80</v>
      </c>
    </row>
    <row r="186" spans="1:48" ht="27.95" customHeight="1">
      <c r="A186" s="10" t="s">
        <v>1105</v>
      </c>
      <c r="B186" s="10" t="s">
        <v>189</v>
      </c>
      <c r="C186" s="10" t="s">
        <v>57</v>
      </c>
      <c r="D186" s="9">
        <v>1</v>
      </c>
      <c r="E186" s="124"/>
      <c r="F186" s="124"/>
      <c r="G186" s="124"/>
      <c r="H186" s="124"/>
      <c r="I186" s="124"/>
      <c r="J186" s="124"/>
      <c r="K186" s="124"/>
      <c r="L186" s="124"/>
      <c r="M186" s="10" t="s">
        <v>51</v>
      </c>
      <c r="N186" s="1" t="s">
        <v>1373</v>
      </c>
      <c r="O186" s="1" t="s">
        <v>51</v>
      </c>
      <c r="P186" s="1" t="s">
        <v>51</v>
      </c>
      <c r="Q186" s="1" t="s">
        <v>142</v>
      </c>
      <c r="R186" s="1" t="s">
        <v>58</v>
      </c>
      <c r="S186" s="1" t="s">
        <v>59</v>
      </c>
      <c r="T186" s="1" t="s">
        <v>59</v>
      </c>
      <c r="AR186" s="1" t="s">
        <v>51</v>
      </c>
      <c r="AS186" s="1" t="s">
        <v>51</v>
      </c>
      <c r="AU186" s="1" t="s">
        <v>1372</v>
      </c>
      <c r="AV186">
        <v>81</v>
      </c>
    </row>
    <row r="187" spans="1:48" ht="27.95" customHeight="1">
      <c r="A187" s="10" t="s">
        <v>190</v>
      </c>
      <c r="B187" s="10" t="s">
        <v>191</v>
      </c>
      <c r="C187" s="10" t="s">
        <v>79</v>
      </c>
      <c r="D187" s="9">
        <v>4</v>
      </c>
      <c r="E187" s="124"/>
      <c r="F187" s="124"/>
      <c r="G187" s="124"/>
      <c r="H187" s="124"/>
      <c r="I187" s="124"/>
      <c r="J187" s="124"/>
      <c r="K187" s="124"/>
      <c r="L187" s="124"/>
      <c r="M187" s="10" t="s">
        <v>51</v>
      </c>
      <c r="N187" s="1" t="s">
        <v>1371</v>
      </c>
      <c r="O187" s="1" t="s">
        <v>51</v>
      </c>
      <c r="P187" s="1" t="s">
        <v>51</v>
      </c>
      <c r="Q187" s="1" t="s">
        <v>142</v>
      </c>
      <c r="R187" s="1" t="s">
        <v>58</v>
      </c>
      <c r="S187" s="1" t="s">
        <v>59</v>
      </c>
      <c r="T187" s="1" t="s">
        <v>59</v>
      </c>
      <c r="AR187" s="1" t="s">
        <v>51</v>
      </c>
      <c r="AS187" s="1" t="s">
        <v>51</v>
      </c>
      <c r="AU187" s="1" t="s">
        <v>1370</v>
      </c>
      <c r="AV187">
        <v>169</v>
      </c>
    </row>
    <row r="188" spans="1:48" ht="27.95" customHeight="1">
      <c r="A188" s="10" t="s">
        <v>192</v>
      </c>
      <c r="B188" s="10" t="s">
        <v>193</v>
      </c>
      <c r="C188" s="10" t="s">
        <v>62</v>
      </c>
      <c r="D188" s="9">
        <v>50</v>
      </c>
      <c r="E188" s="124"/>
      <c r="F188" s="124"/>
      <c r="G188" s="124"/>
      <c r="H188" s="124"/>
      <c r="I188" s="124"/>
      <c r="J188" s="124"/>
      <c r="K188" s="124"/>
      <c r="L188" s="124"/>
      <c r="M188" s="10" t="s">
        <v>51</v>
      </c>
      <c r="N188" s="1" t="s">
        <v>1369</v>
      </c>
      <c r="O188" s="1" t="s">
        <v>51</v>
      </c>
      <c r="P188" s="1" t="s">
        <v>51</v>
      </c>
      <c r="Q188" s="1" t="s">
        <v>142</v>
      </c>
      <c r="R188" s="1" t="s">
        <v>58</v>
      </c>
      <c r="S188" s="1" t="s">
        <v>59</v>
      </c>
      <c r="T188" s="1" t="s">
        <v>59</v>
      </c>
      <c r="AR188" s="1" t="s">
        <v>51</v>
      </c>
      <c r="AS188" s="1" t="s">
        <v>51</v>
      </c>
      <c r="AU188" s="1" t="s">
        <v>1368</v>
      </c>
      <c r="AV188">
        <v>82</v>
      </c>
    </row>
    <row r="189" spans="1:48" ht="27.95" customHeight="1">
      <c r="A189" s="10" t="s">
        <v>194</v>
      </c>
      <c r="B189" s="10" t="s">
        <v>195</v>
      </c>
      <c r="C189" s="10" t="s">
        <v>62</v>
      </c>
      <c r="D189" s="9">
        <v>61</v>
      </c>
      <c r="E189" s="124"/>
      <c r="F189" s="124"/>
      <c r="G189" s="124"/>
      <c r="H189" s="124"/>
      <c r="I189" s="124"/>
      <c r="J189" s="124"/>
      <c r="K189" s="124"/>
      <c r="L189" s="124"/>
      <c r="M189" s="10" t="s">
        <v>51</v>
      </c>
      <c r="N189" s="1" t="s">
        <v>1367</v>
      </c>
      <c r="O189" s="1" t="s">
        <v>51</v>
      </c>
      <c r="P189" s="1" t="s">
        <v>51</v>
      </c>
      <c r="Q189" s="1" t="s">
        <v>142</v>
      </c>
      <c r="R189" s="1" t="s">
        <v>58</v>
      </c>
      <c r="S189" s="1" t="s">
        <v>59</v>
      </c>
      <c r="T189" s="1" t="s">
        <v>59</v>
      </c>
      <c r="AR189" s="1" t="s">
        <v>51</v>
      </c>
      <c r="AS189" s="1" t="s">
        <v>51</v>
      </c>
      <c r="AU189" s="1" t="s">
        <v>1366</v>
      </c>
      <c r="AV189">
        <v>83</v>
      </c>
    </row>
    <row r="190" spans="1:48" ht="27.95" customHeight="1">
      <c r="A190" s="10" t="s">
        <v>196</v>
      </c>
      <c r="B190" s="10" t="s">
        <v>197</v>
      </c>
      <c r="C190" s="10" t="s">
        <v>62</v>
      </c>
      <c r="D190" s="9">
        <v>78</v>
      </c>
      <c r="E190" s="124"/>
      <c r="F190" s="124"/>
      <c r="G190" s="124"/>
      <c r="H190" s="124"/>
      <c r="I190" s="124"/>
      <c r="J190" s="124"/>
      <c r="K190" s="124"/>
      <c r="L190" s="124"/>
      <c r="M190" s="10" t="s">
        <v>51</v>
      </c>
      <c r="N190" s="1" t="s">
        <v>1365</v>
      </c>
      <c r="O190" s="1" t="s">
        <v>51</v>
      </c>
      <c r="P190" s="1" t="s">
        <v>51</v>
      </c>
      <c r="Q190" s="1" t="s">
        <v>142</v>
      </c>
      <c r="R190" s="1" t="s">
        <v>58</v>
      </c>
      <c r="S190" s="1" t="s">
        <v>59</v>
      </c>
      <c r="T190" s="1" t="s">
        <v>59</v>
      </c>
      <c r="AR190" s="1" t="s">
        <v>51</v>
      </c>
      <c r="AS190" s="1" t="s">
        <v>51</v>
      </c>
      <c r="AU190" s="1" t="s">
        <v>1364</v>
      </c>
      <c r="AV190">
        <v>170</v>
      </c>
    </row>
    <row r="191" spans="1:48" ht="27.95" customHeight="1">
      <c r="A191" s="10" t="s">
        <v>196</v>
      </c>
      <c r="B191" s="10" t="s">
        <v>198</v>
      </c>
      <c r="C191" s="10" t="s">
        <v>62</v>
      </c>
      <c r="D191" s="9">
        <v>95</v>
      </c>
      <c r="E191" s="124"/>
      <c r="F191" s="124"/>
      <c r="G191" s="124"/>
      <c r="H191" s="124"/>
      <c r="I191" s="124"/>
      <c r="J191" s="124"/>
      <c r="K191" s="124"/>
      <c r="L191" s="124"/>
      <c r="M191" s="10" t="s">
        <v>51</v>
      </c>
      <c r="N191" s="1" t="s">
        <v>1363</v>
      </c>
      <c r="O191" s="1" t="s">
        <v>51</v>
      </c>
      <c r="P191" s="1" t="s">
        <v>51</v>
      </c>
      <c r="Q191" s="1" t="s">
        <v>142</v>
      </c>
      <c r="R191" s="1" t="s">
        <v>58</v>
      </c>
      <c r="S191" s="1" t="s">
        <v>59</v>
      </c>
      <c r="T191" s="1" t="s">
        <v>59</v>
      </c>
      <c r="AR191" s="1" t="s">
        <v>51</v>
      </c>
      <c r="AS191" s="1" t="s">
        <v>51</v>
      </c>
      <c r="AU191" s="1" t="s">
        <v>1362</v>
      </c>
      <c r="AV191">
        <v>171</v>
      </c>
    </row>
    <row r="192" spans="1:48" ht="27.95" customHeight="1">
      <c r="A192" s="10" t="s">
        <v>199</v>
      </c>
      <c r="B192" s="10" t="s">
        <v>200</v>
      </c>
      <c r="C192" s="10" t="s">
        <v>57</v>
      </c>
      <c r="D192" s="9">
        <v>3</v>
      </c>
      <c r="E192" s="124"/>
      <c r="F192" s="124"/>
      <c r="G192" s="124"/>
      <c r="H192" s="124"/>
      <c r="I192" s="124"/>
      <c r="J192" s="124"/>
      <c r="K192" s="124"/>
      <c r="L192" s="124"/>
      <c r="M192" s="10" t="s">
        <v>51</v>
      </c>
      <c r="N192" s="1" t="s">
        <v>1361</v>
      </c>
      <c r="O192" s="1" t="s">
        <v>51</v>
      </c>
      <c r="P192" s="1" t="s">
        <v>51</v>
      </c>
      <c r="Q192" s="1" t="s">
        <v>142</v>
      </c>
      <c r="R192" s="1" t="s">
        <v>58</v>
      </c>
      <c r="S192" s="1" t="s">
        <v>59</v>
      </c>
      <c r="T192" s="1" t="s">
        <v>59</v>
      </c>
      <c r="AR192" s="1" t="s">
        <v>51</v>
      </c>
      <c r="AS192" s="1" t="s">
        <v>51</v>
      </c>
      <c r="AU192" s="1" t="s">
        <v>1360</v>
      </c>
      <c r="AV192">
        <v>237</v>
      </c>
    </row>
    <row r="193" spans="1:48" ht="27.95" customHeight="1">
      <c r="A193" s="10" t="s">
        <v>201</v>
      </c>
      <c r="B193" s="10" t="s">
        <v>202</v>
      </c>
      <c r="C193" s="10" t="s">
        <v>79</v>
      </c>
      <c r="D193" s="9">
        <v>100</v>
      </c>
      <c r="E193" s="124"/>
      <c r="F193" s="124"/>
      <c r="G193" s="124"/>
      <c r="H193" s="124"/>
      <c r="I193" s="124"/>
      <c r="J193" s="124"/>
      <c r="K193" s="124"/>
      <c r="L193" s="124"/>
      <c r="M193" s="10" t="s">
        <v>51</v>
      </c>
      <c r="N193" s="1" t="s">
        <v>1359</v>
      </c>
      <c r="O193" s="1" t="s">
        <v>51</v>
      </c>
      <c r="P193" s="1" t="s">
        <v>51</v>
      </c>
      <c r="Q193" s="1" t="s">
        <v>142</v>
      </c>
      <c r="R193" s="1" t="s">
        <v>58</v>
      </c>
      <c r="S193" s="1" t="s">
        <v>59</v>
      </c>
      <c r="T193" s="1" t="s">
        <v>59</v>
      </c>
      <c r="AR193" s="1" t="s">
        <v>51</v>
      </c>
      <c r="AS193" s="1" t="s">
        <v>51</v>
      </c>
      <c r="AU193" s="1" t="s">
        <v>1504</v>
      </c>
      <c r="AV193">
        <v>236</v>
      </c>
    </row>
    <row r="194" spans="1:48" s="131" customFormat="1" ht="27.95" customHeight="1">
      <c r="A194" s="127" t="s">
        <v>152</v>
      </c>
      <c r="B194" s="127" t="s">
        <v>153</v>
      </c>
      <c r="C194" s="127" t="s">
        <v>62</v>
      </c>
      <c r="D194" s="128">
        <v>13</v>
      </c>
      <c r="E194" s="129"/>
      <c r="F194" s="129"/>
      <c r="G194" s="129"/>
      <c r="H194" s="129"/>
      <c r="I194" s="129"/>
      <c r="J194" s="129"/>
      <c r="K194" s="129"/>
      <c r="L194" s="129"/>
      <c r="M194" s="127"/>
      <c r="N194" s="130" t="s">
        <v>1215</v>
      </c>
      <c r="O194" s="130" t="s">
        <v>51</v>
      </c>
      <c r="P194" s="130" t="s">
        <v>51</v>
      </c>
      <c r="Q194" s="130" t="s">
        <v>1508</v>
      </c>
      <c r="R194" s="130" t="s">
        <v>58</v>
      </c>
      <c r="S194" s="130" t="s">
        <v>59</v>
      </c>
      <c r="T194" s="130" t="s">
        <v>59</v>
      </c>
      <c r="AR194" s="130" t="s">
        <v>51</v>
      </c>
      <c r="AS194" s="130" t="s">
        <v>51</v>
      </c>
      <c r="AU194" s="130" t="s">
        <v>1505</v>
      </c>
      <c r="AV194" s="131">
        <v>264</v>
      </c>
    </row>
    <row r="195" spans="1:48" s="131" customFormat="1" ht="27.95" customHeight="1">
      <c r="A195" s="127" t="s">
        <v>1516</v>
      </c>
      <c r="B195" s="127" t="s">
        <v>158</v>
      </c>
      <c r="C195" s="127" t="s">
        <v>62</v>
      </c>
      <c r="D195" s="128">
        <v>299</v>
      </c>
      <c r="E195" s="129"/>
      <c r="F195" s="129"/>
      <c r="G195" s="129"/>
      <c r="H195" s="129"/>
      <c r="I195" s="129"/>
      <c r="J195" s="129"/>
      <c r="K195" s="129"/>
      <c r="L195" s="129"/>
      <c r="M195" s="127"/>
      <c r="N195" s="130" t="s">
        <v>1214</v>
      </c>
      <c r="O195" s="130" t="s">
        <v>51</v>
      </c>
      <c r="P195" s="130" t="s">
        <v>51</v>
      </c>
      <c r="Q195" s="130" t="s">
        <v>1508</v>
      </c>
      <c r="R195" s="130" t="s">
        <v>58</v>
      </c>
      <c r="S195" s="130" t="s">
        <v>59</v>
      </c>
      <c r="T195" s="130" t="s">
        <v>59</v>
      </c>
      <c r="AR195" s="130" t="s">
        <v>51</v>
      </c>
      <c r="AS195" s="130" t="s">
        <v>51</v>
      </c>
      <c r="AU195" s="130" t="s">
        <v>1506</v>
      </c>
      <c r="AV195" s="131">
        <v>64</v>
      </c>
    </row>
    <row r="196" spans="1:48" s="131" customFormat="1" ht="27.95" customHeight="1">
      <c r="A196" s="127" t="s">
        <v>1107</v>
      </c>
      <c r="B196" s="127" t="s">
        <v>350</v>
      </c>
      <c r="C196" s="127" t="s">
        <v>57</v>
      </c>
      <c r="D196" s="128">
        <v>1</v>
      </c>
      <c r="E196" s="129"/>
      <c r="F196" s="129"/>
      <c r="G196" s="129"/>
      <c r="H196" s="129"/>
      <c r="I196" s="129"/>
      <c r="J196" s="129"/>
      <c r="K196" s="129"/>
      <c r="L196" s="129"/>
      <c r="M196" s="127" t="s">
        <v>51</v>
      </c>
      <c r="N196" s="130" t="s">
        <v>1213</v>
      </c>
      <c r="O196" s="130" t="s">
        <v>51</v>
      </c>
      <c r="P196" s="130" t="s">
        <v>51</v>
      </c>
      <c r="Q196" s="130" t="s">
        <v>1508</v>
      </c>
      <c r="R196" s="130" t="s">
        <v>58</v>
      </c>
      <c r="S196" s="130" t="s">
        <v>59</v>
      </c>
      <c r="T196" s="130" t="s">
        <v>59</v>
      </c>
      <c r="AR196" s="130" t="s">
        <v>51</v>
      </c>
      <c r="AS196" s="130" t="s">
        <v>51</v>
      </c>
      <c r="AU196" s="130" t="s">
        <v>1507</v>
      </c>
      <c r="AV196" s="131">
        <v>149</v>
      </c>
    </row>
    <row r="197" spans="1:48" ht="27.95" customHeight="1">
      <c r="A197" s="9"/>
      <c r="B197" s="9"/>
      <c r="C197" s="9"/>
      <c r="D197" s="9"/>
      <c r="E197" s="124"/>
      <c r="F197" s="124"/>
      <c r="G197" s="124"/>
      <c r="H197" s="124"/>
      <c r="I197" s="124"/>
      <c r="J197" s="124"/>
      <c r="K197" s="124"/>
      <c r="L197" s="124"/>
      <c r="M197" s="9"/>
      <c r="Q197" s="1" t="s">
        <v>1508</v>
      </c>
    </row>
    <row r="198" spans="1:48" ht="27.95" customHeight="1">
      <c r="A198" s="9"/>
      <c r="B198" s="9"/>
      <c r="C198" s="9"/>
      <c r="D198" s="9"/>
      <c r="E198" s="124"/>
      <c r="F198" s="124"/>
      <c r="G198" s="124"/>
      <c r="H198" s="124"/>
      <c r="I198" s="124"/>
      <c r="J198" s="124"/>
      <c r="K198" s="124"/>
      <c r="L198" s="124"/>
      <c r="M198" s="9"/>
      <c r="Q198" s="1" t="s">
        <v>142</v>
      </c>
    </row>
    <row r="199" spans="1:48" ht="27.95" customHeight="1">
      <c r="A199" s="9"/>
      <c r="B199" s="9"/>
      <c r="C199" s="9"/>
      <c r="D199" s="9"/>
      <c r="E199" s="124"/>
      <c r="F199" s="124"/>
      <c r="G199" s="124"/>
      <c r="H199" s="124"/>
      <c r="I199" s="124"/>
      <c r="J199" s="124"/>
      <c r="K199" s="124"/>
      <c r="L199" s="124"/>
      <c r="M199" s="9"/>
      <c r="Q199" s="1" t="s">
        <v>142</v>
      </c>
    </row>
    <row r="200" spans="1:48" ht="27.95" customHeight="1">
      <c r="A200" s="9"/>
      <c r="B200" s="9"/>
      <c r="C200" s="9"/>
      <c r="D200" s="9"/>
      <c r="E200" s="124"/>
      <c r="F200" s="124"/>
      <c r="G200" s="124"/>
      <c r="H200" s="124"/>
      <c r="I200" s="124"/>
      <c r="J200" s="124"/>
      <c r="K200" s="124"/>
      <c r="L200" s="124"/>
      <c r="M200" s="9"/>
      <c r="Q200" s="1" t="s">
        <v>142</v>
      </c>
    </row>
    <row r="201" spans="1:48" ht="27.95" customHeight="1">
      <c r="A201" s="9"/>
      <c r="B201" s="9"/>
      <c r="C201" s="9"/>
      <c r="D201" s="9"/>
      <c r="E201" s="124"/>
      <c r="F201" s="124"/>
      <c r="G201" s="124"/>
      <c r="H201" s="124"/>
      <c r="I201" s="124"/>
      <c r="J201" s="124"/>
      <c r="K201" s="124"/>
      <c r="L201" s="124"/>
      <c r="M201" s="9"/>
      <c r="Q201" s="1" t="s">
        <v>142</v>
      </c>
    </row>
    <row r="202" spans="1:48" ht="27.95" customHeight="1">
      <c r="A202" s="9"/>
      <c r="B202" s="9"/>
      <c r="C202" s="9"/>
      <c r="D202" s="9"/>
      <c r="E202" s="124"/>
      <c r="F202" s="124"/>
      <c r="G202" s="124"/>
      <c r="H202" s="124"/>
      <c r="I202" s="124"/>
      <c r="J202" s="124"/>
      <c r="K202" s="124"/>
      <c r="L202" s="124"/>
      <c r="M202" s="9"/>
      <c r="Q202" s="1" t="s">
        <v>142</v>
      </c>
    </row>
    <row r="203" spans="1:48" ht="27.95" customHeight="1">
      <c r="A203" s="9"/>
      <c r="B203" s="9"/>
      <c r="C203" s="9"/>
      <c r="D203" s="9"/>
      <c r="E203" s="124"/>
      <c r="F203" s="124"/>
      <c r="G203" s="124"/>
      <c r="H203" s="124"/>
      <c r="I203" s="124"/>
      <c r="J203" s="124"/>
      <c r="K203" s="124"/>
      <c r="L203" s="124"/>
      <c r="M203" s="9"/>
      <c r="Q203" s="1" t="s">
        <v>142</v>
      </c>
    </row>
    <row r="204" spans="1:48" ht="27.95" customHeight="1">
      <c r="A204" s="9"/>
      <c r="B204" s="9"/>
      <c r="C204" s="9"/>
      <c r="D204" s="9"/>
      <c r="E204" s="124"/>
      <c r="F204" s="124"/>
      <c r="G204" s="124"/>
      <c r="H204" s="124"/>
      <c r="I204" s="124"/>
      <c r="J204" s="124"/>
      <c r="K204" s="124"/>
      <c r="L204" s="124"/>
      <c r="M204" s="9"/>
      <c r="Q204" s="1" t="s">
        <v>142</v>
      </c>
    </row>
    <row r="205" spans="1:48" ht="27.95" customHeight="1">
      <c r="A205" s="9"/>
      <c r="B205" s="9"/>
      <c r="C205" s="9"/>
      <c r="D205" s="9"/>
      <c r="E205" s="124"/>
      <c r="F205" s="124"/>
      <c r="G205" s="124"/>
      <c r="H205" s="124"/>
      <c r="I205" s="124"/>
      <c r="J205" s="124"/>
      <c r="K205" s="124"/>
      <c r="L205" s="124"/>
      <c r="M205" s="9"/>
      <c r="Q205" s="1" t="s">
        <v>142</v>
      </c>
    </row>
    <row r="206" spans="1:48" ht="27.95" customHeight="1">
      <c r="A206" s="9"/>
      <c r="B206" s="9"/>
      <c r="C206" s="9"/>
      <c r="D206" s="9"/>
      <c r="E206" s="124"/>
      <c r="F206" s="124"/>
      <c r="G206" s="124"/>
      <c r="H206" s="124"/>
      <c r="I206" s="124"/>
      <c r="J206" s="124"/>
      <c r="K206" s="124"/>
      <c r="L206" s="124"/>
      <c r="M206" s="9"/>
      <c r="Q206" s="1" t="s">
        <v>142</v>
      </c>
    </row>
    <row r="207" spans="1:48" ht="27.95" customHeight="1">
      <c r="A207" s="9"/>
      <c r="B207" s="9"/>
      <c r="C207" s="9"/>
      <c r="D207" s="9"/>
      <c r="E207" s="124"/>
      <c r="F207" s="124"/>
      <c r="G207" s="124"/>
      <c r="H207" s="124"/>
      <c r="I207" s="124"/>
      <c r="J207" s="124"/>
      <c r="K207" s="124"/>
      <c r="L207" s="124"/>
      <c r="M207" s="9"/>
      <c r="Q207" s="1" t="s">
        <v>142</v>
      </c>
    </row>
    <row r="208" spans="1:48" ht="27.95" customHeight="1">
      <c r="A208" s="9"/>
      <c r="B208" s="9"/>
      <c r="C208" s="9"/>
      <c r="D208" s="9"/>
      <c r="E208" s="124"/>
      <c r="F208" s="124"/>
      <c r="G208" s="124"/>
      <c r="H208" s="124"/>
      <c r="I208" s="124"/>
      <c r="J208" s="124"/>
      <c r="K208" s="124"/>
      <c r="L208" s="124"/>
      <c r="M208" s="9"/>
      <c r="Q208" s="1" t="s">
        <v>142</v>
      </c>
    </row>
    <row r="209" spans="1:48" ht="27.95" customHeight="1">
      <c r="A209" s="9"/>
      <c r="B209" s="9"/>
      <c r="C209" s="9"/>
      <c r="D209" s="9"/>
      <c r="E209" s="124"/>
      <c r="F209" s="124"/>
      <c r="G209" s="124"/>
      <c r="H209" s="124"/>
      <c r="I209" s="124"/>
      <c r="J209" s="124"/>
      <c r="K209" s="124"/>
      <c r="L209" s="124"/>
      <c r="M209" s="9"/>
      <c r="Q209" s="1" t="s">
        <v>142</v>
      </c>
    </row>
    <row r="210" spans="1:48" ht="27.95" customHeight="1">
      <c r="A210" s="9"/>
      <c r="B210" s="9"/>
      <c r="C210" s="9"/>
      <c r="D210" s="9"/>
      <c r="E210" s="124"/>
      <c r="F210" s="124"/>
      <c r="G210" s="124"/>
      <c r="H210" s="124"/>
      <c r="I210" s="124"/>
      <c r="J210" s="124"/>
      <c r="K210" s="124"/>
      <c r="L210" s="124"/>
      <c r="M210" s="9"/>
      <c r="Q210" s="1" t="s">
        <v>142</v>
      </c>
    </row>
    <row r="211" spans="1:48" ht="27.95" customHeight="1">
      <c r="A211" s="9"/>
      <c r="B211" s="9"/>
      <c r="C211" s="9"/>
      <c r="D211" s="9"/>
      <c r="E211" s="124"/>
      <c r="F211" s="124"/>
      <c r="G211" s="124"/>
      <c r="H211" s="124"/>
      <c r="I211" s="124"/>
      <c r="J211" s="124"/>
      <c r="K211" s="124"/>
      <c r="L211" s="124"/>
      <c r="M211" s="9"/>
      <c r="Q211" s="1" t="s">
        <v>142</v>
      </c>
    </row>
    <row r="212" spans="1:48" ht="27.95" customHeight="1">
      <c r="A212" s="9"/>
      <c r="B212" s="9"/>
      <c r="C212" s="9"/>
      <c r="D212" s="9"/>
      <c r="E212" s="124"/>
      <c r="F212" s="124"/>
      <c r="G212" s="124"/>
      <c r="H212" s="124"/>
      <c r="I212" s="124"/>
      <c r="J212" s="124"/>
      <c r="K212" s="124"/>
      <c r="L212" s="124"/>
      <c r="M212" s="9"/>
      <c r="Q212" s="1" t="s">
        <v>142</v>
      </c>
    </row>
    <row r="213" spans="1:48" ht="27.95" customHeight="1">
      <c r="A213" s="10" t="s">
        <v>64</v>
      </c>
      <c r="B213" s="9"/>
      <c r="C213" s="9"/>
      <c r="D213" s="9"/>
      <c r="E213" s="124"/>
      <c r="F213" s="124"/>
      <c r="G213" s="124"/>
      <c r="H213" s="124"/>
      <c r="I213" s="124"/>
      <c r="J213" s="124"/>
      <c r="K213" s="124"/>
      <c r="L213" s="124"/>
      <c r="M213" s="9"/>
      <c r="N213" t="s">
        <v>65</v>
      </c>
    </row>
    <row r="214" spans="1:48" ht="27.95" customHeight="1">
      <c r="A214" s="10" t="s">
        <v>234</v>
      </c>
      <c r="B214" s="10" t="s">
        <v>51</v>
      </c>
      <c r="C214" s="9"/>
      <c r="D214" s="9"/>
      <c r="E214" s="124"/>
      <c r="F214" s="124"/>
      <c r="G214" s="124"/>
      <c r="H214" s="124"/>
      <c r="I214" s="124"/>
      <c r="J214" s="124"/>
      <c r="K214" s="124"/>
      <c r="L214" s="124"/>
      <c r="M214" s="9"/>
      <c r="Q214" s="1" t="s">
        <v>235</v>
      </c>
    </row>
    <row r="215" spans="1:48" ht="27.95" customHeight="1">
      <c r="A215" s="10" t="s">
        <v>238</v>
      </c>
      <c r="B215" s="10" t="s">
        <v>239</v>
      </c>
      <c r="C215" s="10" t="s">
        <v>62</v>
      </c>
      <c r="D215" s="9">
        <v>14</v>
      </c>
      <c r="E215" s="124"/>
      <c r="F215" s="124"/>
      <c r="G215" s="124"/>
      <c r="H215" s="124"/>
      <c r="I215" s="124"/>
      <c r="J215" s="124"/>
      <c r="K215" s="124"/>
      <c r="L215" s="124"/>
      <c r="M215" s="10" t="s">
        <v>51</v>
      </c>
      <c r="N215" s="1" t="s">
        <v>1358</v>
      </c>
      <c r="O215" s="1" t="s">
        <v>51</v>
      </c>
      <c r="P215" s="1" t="s">
        <v>51</v>
      </c>
      <c r="Q215" s="1" t="s">
        <v>235</v>
      </c>
      <c r="R215" s="1" t="s">
        <v>58</v>
      </c>
      <c r="S215" s="1" t="s">
        <v>59</v>
      </c>
      <c r="T215" s="1" t="s">
        <v>59</v>
      </c>
      <c r="AR215" s="1" t="s">
        <v>51</v>
      </c>
      <c r="AS215" s="1" t="s">
        <v>51</v>
      </c>
      <c r="AU215" s="1" t="s">
        <v>1357</v>
      </c>
      <c r="AV215">
        <v>242</v>
      </c>
    </row>
    <row r="216" spans="1:48" ht="27.95" customHeight="1">
      <c r="A216" s="10" t="s">
        <v>238</v>
      </c>
      <c r="B216" s="10" t="s">
        <v>84</v>
      </c>
      <c r="C216" s="10" t="s">
        <v>62</v>
      </c>
      <c r="D216" s="9">
        <v>27</v>
      </c>
      <c r="E216" s="124"/>
      <c r="F216" s="124"/>
      <c r="G216" s="124"/>
      <c r="H216" s="124"/>
      <c r="I216" s="124"/>
      <c r="J216" s="124"/>
      <c r="K216" s="124"/>
      <c r="L216" s="124"/>
      <c r="M216" s="10" t="s">
        <v>51</v>
      </c>
      <c r="N216" s="1" t="s">
        <v>1356</v>
      </c>
      <c r="O216" s="1" t="s">
        <v>51</v>
      </c>
      <c r="P216" s="1" t="s">
        <v>51</v>
      </c>
      <c r="Q216" s="1" t="s">
        <v>235</v>
      </c>
      <c r="R216" s="1" t="s">
        <v>58</v>
      </c>
      <c r="S216" s="1" t="s">
        <v>59</v>
      </c>
      <c r="T216" s="1" t="s">
        <v>59</v>
      </c>
      <c r="AR216" s="1" t="s">
        <v>51</v>
      </c>
      <c r="AS216" s="1" t="s">
        <v>51</v>
      </c>
      <c r="AU216" s="1" t="s">
        <v>1355</v>
      </c>
      <c r="AV216">
        <v>243</v>
      </c>
    </row>
    <row r="217" spans="1:48" ht="27.95" customHeight="1">
      <c r="A217" s="10" t="s">
        <v>240</v>
      </c>
      <c r="B217" s="10" t="s">
        <v>241</v>
      </c>
      <c r="C217" s="10" t="s">
        <v>79</v>
      </c>
      <c r="D217" s="9">
        <v>37</v>
      </c>
      <c r="E217" s="124"/>
      <c r="F217" s="124"/>
      <c r="G217" s="124"/>
      <c r="H217" s="124"/>
      <c r="I217" s="124"/>
      <c r="J217" s="124"/>
      <c r="K217" s="124"/>
      <c r="L217" s="124"/>
      <c r="M217" s="10" t="s">
        <v>51</v>
      </c>
      <c r="N217" s="1" t="s">
        <v>1354</v>
      </c>
      <c r="O217" s="1" t="s">
        <v>51</v>
      </c>
      <c r="P217" s="1" t="s">
        <v>51</v>
      </c>
      <c r="Q217" s="1" t="s">
        <v>235</v>
      </c>
      <c r="R217" s="1" t="s">
        <v>58</v>
      </c>
      <c r="S217" s="1" t="s">
        <v>59</v>
      </c>
      <c r="T217" s="1" t="s">
        <v>59</v>
      </c>
      <c r="AR217" s="1" t="s">
        <v>51</v>
      </c>
      <c r="AS217" s="1" t="s">
        <v>51</v>
      </c>
      <c r="AU217" s="1" t="s">
        <v>1353</v>
      </c>
      <c r="AV217">
        <v>87</v>
      </c>
    </row>
    <row r="218" spans="1:48" ht="27.95" customHeight="1">
      <c r="A218" s="10" t="s">
        <v>242</v>
      </c>
      <c r="B218" s="10" t="s">
        <v>243</v>
      </c>
      <c r="C218" s="10" t="s">
        <v>62</v>
      </c>
      <c r="D218" s="9">
        <v>61</v>
      </c>
      <c r="E218" s="124"/>
      <c r="F218" s="124"/>
      <c r="G218" s="124"/>
      <c r="H218" s="124"/>
      <c r="I218" s="124"/>
      <c r="J218" s="124"/>
      <c r="K218" s="124"/>
      <c r="L218" s="124"/>
      <c r="M218" s="10" t="s">
        <v>51</v>
      </c>
      <c r="N218" s="1" t="s">
        <v>1352</v>
      </c>
      <c r="O218" s="1" t="s">
        <v>51</v>
      </c>
      <c r="P218" s="1" t="s">
        <v>51</v>
      </c>
      <c r="Q218" s="1" t="s">
        <v>235</v>
      </c>
      <c r="R218" s="1" t="s">
        <v>58</v>
      </c>
      <c r="S218" s="1" t="s">
        <v>59</v>
      </c>
      <c r="T218" s="1" t="s">
        <v>59</v>
      </c>
      <c r="AR218" s="1" t="s">
        <v>51</v>
      </c>
      <c r="AS218" s="1" t="s">
        <v>51</v>
      </c>
      <c r="AU218" s="1" t="s">
        <v>1351</v>
      </c>
      <c r="AV218">
        <v>92</v>
      </c>
    </row>
    <row r="219" spans="1:48" ht="27.95" customHeight="1">
      <c r="A219" s="10" t="s">
        <v>244</v>
      </c>
      <c r="B219" s="10" t="s">
        <v>245</v>
      </c>
      <c r="C219" s="10" t="s">
        <v>79</v>
      </c>
      <c r="D219" s="9">
        <v>49</v>
      </c>
      <c r="E219" s="124"/>
      <c r="F219" s="124"/>
      <c r="G219" s="124"/>
      <c r="H219" s="124"/>
      <c r="I219" s="124"/>
      <c r="J219" s="124"/>
      <c r="K219" s="124"/>
      <c r="L219" s="124"/>
      <c r="M219" s="10" t="s">
        <v>51</v>
      </c>
      <c r="N219" s="1" t="s">
        <v>1350</v>
      </c>
      <c r="O219" s="1" t="s">
        <v>51</v>
      </c>
      <c r="P219" s="1" t="s">
        <v>51</v>
      </c>
      <c r="Q219" s="1" t="s">
        <v>235</v>
      </c>
      <c r="R219" s="1" t="s">
        <v>58</v>
      </c>
      <c r="S219" s="1" t="s">
        <v>59</v>
      </c>
      <c r="T219" s="1" t="s">
        <v>59</v>
      </c>
      <c r="AR219" s="1" t="s">
        <v>51</v>
      </c>
      <c r="AS219" s="1" t="s">
        <v>51</v>
      </c>
      <c r="AU219" s="1" t="s">
        <v>1349</v>
      </c>
      <c r="AV219">
        <v>88</v>
      </c>
    </row>
    <row r="220" spans="1:48" ht="27.95" customHeight="1">
      <c r="A220" s="10" t="s">
        <v>244</v>
      </c>
      <c r="B220" s="10" t="s">
        <v>246</v>
      </c>
      <c r="C220" s="10" t="s">
        <v>79</v>
      </c>
      <c r="D220" s="9">
        <v>202</v>
      </c>
      <c r="E220" s="124"/>
      <c r="F220" s="124"/>
      <c r="G220" s="124"/>
      <c r="H220" s="124"/>
      <c r="I220" s="124"/>
      <c r="J220" s="124"/>
      <c r="K220" s="124"/>
      <c r="L220" s="124"/>
      <c r="M220" s="10" t="s">
        <v>51</v>
      </c>
      <c r="N220" s="1" t="s">
        <v>1348</v>
      </c>
      <c r="O220" s="1" t="s">
        <v>51</v>
      </c>
      <c r="P220" s="1" t="s">
        <v>51</v>
      </c>
      <c r="Q220" s="1" t="s">
        <v>235</v>
      </c>
      <c r="R220" s="1" t="s">
        <v>58</v>
      </c>
      <c r="S220" s="1" t="s">
        <v>59</v>
      </c>
      <c r="T220" s="1" t="s">
        <v>59</v>
      </c>
      <c r="AR220" s="1" t="s">
        <v>51</v>
      </c>
      <c r="AS220" s="1" t="s">
        <v>51</v>
      </c>
      <c r="AU220" s="1" t="s">
        <v>1347</v>
      </c>
      <c r="AV220">
        <v>89</v>
      </c>
    </row>
    <row r="221" spans="1:48" ht="27.95" customHeight="1">
      <c r="A221" s="9"/>
      <c r="B221" s="9"/>
      <c r="C221" s="9"/>
      <c r="D221" s="9"/>
      <c r="E221" s="124"/>
      <c r="F221" s="124"/>
      <c r="G221" s="124"/>
      <c r="H221" s="124"/>
      <c r="I221" s="124"/>
      <c r="J221" s="124"/>
      <c r="K221" s="124"/>
      <c r="L221" s="124"/>
      <c r="M221" s="9"/>
      <c r="Q221" s="1" t="s">
        <v>235</v>
      </c>
    </row>
    <row r="222" spans="1:48" ht="27.95" customHeight="1">
      <c r="A222" s="9"/>
      <c r="B222" s="9"/>
      <c r="C222" s="9"/>
      <c r="D222" s="9"/>
      <c r="E222" s="124"/>
      <c r="F222" s="124"/>
      <c r="G222" s="124"/>
      <c r="H222" s="124"/>
      <c r="I222" s="124"/>
      <c r="J222" s="124"/>
      <c r="K222" s="124"/>
      <c r="L222" s="124"/>
      <c r="M222" s="9"/>
      <c r="Q222" s="1" t="s">
        <v>235</v>
      </c>
    </row>
    <row r="223" spans="1:48" ht="27.95" customHeight="1">
      <c r="A223" s="9"/>
      <c r="B223" s="9"/>
      <c r="C223" s="9"/>
      <c r="D223" s="9"/>
      <c r="E223" s="124"/>
      <c r="F223" s="124"/>
      <c r="G223" s="124"/>
      <c r="H223" s="124"/>
      <c r="I223" s="124"/>
      <c r="J223" s="124"/>
      <c r="K223" s="124"/>
      <c r="L223" s="124"/>
      <c r="M223" s="9"/>
      <c r="Q223" s="1" t="s">
        <v>235</v>
      </c>
    </row>
    <row r="224" spans="1:48" ht="27.95" customHeight="1">
      <c r="A224" s="9"/>
      <c r="B224" s="9"/>
      <c r="C224" s="9"/>
      <c r="D224" s="9"/>
      <c r="E224" s="124"/>
      <c r="F224" s="124"/>
      <c r="G224" s="124"/>
      <c r="H224" s="124"/>
      <c r="I224" s="124"/>
      <c r="J224" s="124"/>
      <c r="K224" s="124"/>
      <c r="L224" s="124"/>
      <c r="M224" s="9"/>
      <c r="Q224" s="1" t="s">
        <v>235</v>
      </c>
    </row>
    <row r="225" spans="1:17" ht="27.95" customHeight="1">
      <c r="A225" s="9"/>
      <c r="B225" s="9"/>
      <c r="C225" s="9"/>
      <c r="D225" s="9"/>
      <c r="E225" s="124"/>
      <c r="F225" s="124"/>
      <c r="G225" s="124"/>
      <c r="H225" s="124"/>
      <c r="I225" s="124"/>
      <c r="J225" s="124"/>
      <c r="K225" s="124"/>
      <c r="L225" s="124"/>
      <c r="M225" s="9"/>
      <c r="Q225" s="1" t="s">
        <v>235</v>
      </c>
    </row>
    <row r="226" spans="1:17" ht="27.95" customHeight="1">
      <c r="A226" s="9"/>
      <c r="B226" s="9"/>
      <c r="C226" s="9"/>
      <c r="D226" s="9"/>
      <c r="E226" s="124"/>
      <c r="F226" s="124"/>
      <c r="G226" s="124"/>
      <c r="H226" s="124"/>
      <c r="I226" s="124"/>
      <c r="J226" s="124"/>
      <c r="K226" s="124"/>
      <c r="L226" s="124"/>
      <c r="M226" s="9"/>
      <c r="Q226" s="1" t="s">
        <v>235</v>
      </c>
    </row>
    <row r="227" spans="1:17" ht="27.95" customHeight="1">
      <c r="A227" s="9"/>
      <c r="B227" s="9"/>
      <c r="C227" s="9"/>
      <c r="D227" s="9"/>
      <c r="E227" s="124"/>
      <c r="F227" s="124"/>
      <c r="G227" s="124"/>
      <c r="H227" s="124"/>
      <c r="I227" s="124"/>
      <c r="J227" s="124"/>
      <c r="K227" s="124"/>
      <c r="L227" s="124"/>
      <c r="M227" s="9"/>
      <c r="Q227" s="1" t="s">
        <v>235</v>
      </c>
    </row>
    <row r="228" spans="1:17" ht="27.95" customHeight="1">
      <c r="A228" s="9"/>
      <c r="B228" s="9"/>
      <c r="C228" s="9"/>
      <c r="D228" s="9"/>
      <c r="E228" s="124"/>
      <c r="F228" s="124"/>
      <c r="G228" s="124"/>
      <c r="H228" s="124"/>
      <c r="I228" s="124"/>
      <c r="J228" s="124"/>
      <c r="K228" s="124"/>
      <c r="L228" s="124"/>
      <c r="M228" s="9"/>
      <c r="Q228" s="1" t="s">
        <v>235</v>
      </c>
    </row>
    <row r="229" spans="1:17" ht="27.95" customHeight="1">
      <c r="A229" s="9"/>
      <c r="B229" s="9"/>
      <c r="C229" s="9"/>
      <c r="D229" s="9"/>
      <c r="E229" s="124"/>
      <c r="F229" s="124"/>
      <c r="G229" s="124"/>
      <c r="H229" s="124"/>
      <c r="I229" s="124"/>
      <c r="J229" s="124"/>
      <c r="K229" s="124"/>
      <c r="L229" s="124"/>
      <c r="M229" s="9"/>
      <c r="Q229" s="1" t="s">
        <v>235</v>
      </c>
    </row>
    <row r="230" spans="1:17" ht="27.95" customHeight="1">
      <c r="A230" s="9"/>
      <c r="B230" s="9"/>
      <c r="C230" s="9"/>
      <c r="D230" s="9"/>
      <c r="E230" s="124"/>
      <c r="F230" s="124"/>
      <c r="G230" s="124"/>
      <c r="H230" s="124"/>
      <c r="I230" s="124"/>
      <c r="J230" s="124"/>
      <c r="K230" s="124"/>
      <c r="L230" s="124"/>
      <c r="M230" s="9"/>
      <c r="Q230" s="1" t="s">
        <v>235</v>
      </c>
    </row>
    <row r="231" spans="1:17" ht="27.95" customHeight="1">
      <c r="A231" s="9"/>
      <c r="B231" s="9"/>
      <c r="C231" s="9"/>
      <c r="D231" s="9"/>
      <c r="E231" s="124"/>
      <c r="F231" s="124"/>
      <c r="G231" s="124"/>
      <c r="H231" s="124"/>
      <c r="I231" s="124"/>
      <c r="J231" s="124"/>
      <c r="K231" s="124"/>
      <c r="L231" s="124"/>
      <c r="M231" s="9"/>
      <c r="Q231" s="1" t="s">
        <v>235</v>
      </c>
    </row>
    <row r="232" spans="1:17" ht="27.95" customHeight="1">
      <c r="A232" s="9"/>
      <c r="B232" s="9"/>
      <c r="C232" s="9"/>
      <c r="D232" s="9"/>
      <c r="E232" s="124"/>
      <c r="F232" s="124"/>
      <c r="G232" s="124"/>
      <c r="H232" s="124"/>
      <c r="I232" s="124"/>
      <c r="J232" s="124"/>
      <c r="K232" s="124"/>
      <c r="L232" s="124"/>
      <c r="M232" s="9"/>
      <c r="Q232" s="1" t="s">
        <v>235</v>
      </c>
    </row>
    <row r="233" spans="1:17" ht="27.95" customHeight="1">
      <c r="A233" s="9"/>
      <c r="B233" s="9"/>
      <c r="C233" s="9"/>
      <c r="D233" s="9"/>
      <c r="E233" s="124"/>
      <c r="F233" s="124"/>
      <c r="G233" s="124"/>
      <c r="H233" s="124"/>
      <c r="I233" s="124"/>
      <c r="J233" s="124"/>
      <c r="K233" s="124"/>
      <c r="L233" s="124"/>
      <c r="M233" s="9"/>
      <c r="Q233" s="1" t="s">
        <v>235</v>
      </c>
    </row>
    <row r="234" spans="1:17" ht="27.95" customHeight="1">
      <c r="A234" s="9"/>
      <c r="B234" s="9"/>
      <c r="C234" s="9"/>
      <c r="D234" s="9"/>
      <c r="E234" s="124"/>
      <c r="F234" s="124"/>
      <c r="G234" s="124"/>
      <c r="H234" s="124"/>
      <c r="I234" s="124"/>
      <c r="J234" s="124"/>
      <c r="K234" s="124"/>
      <c r="L234" s="124"/>
      <c r="M234" s="9"/>
      <c r="Q234" s="1" t="s">
        <v>235</v>
      </c>
    </row>
    <row r="235" spans="1:17" ht="27.95" customHeight="1">
      <c r="A235" s="9"/>
      <c r="B235" s="9"/>
      <c r="C235" s="9"/>
      <c r="D235" s="9"/>
      <c r="E235" s="124"/>
      <c r="F235" s="124"/>
      <c r="G235" s="124"/>
      <c r="H235" s="124"/>
      <c r="I235" s="124"/>
      <c r="J235" s="124"/>
      <c r="K235" s="124"/>
      <c r="L235" s="124"/>
      <c r="M235" s="9"/>
      <c r="Q235" s="1" t="s">
        <v>235</v>
      </c>
    </row>
    <row r="236" spans="1:17" ht="27.95" customHeight="1">
      <c r="A236" s="9"/>
      <c r="B236" s="9"/>
      <c r="C236" s="9"/>
      <c r="D236" s="9"/>
      <c r="E236" s="124"/>
      <c r="F236" s="124"/>
      <c r="G236" s="124"/>
      <c r="H236" s="124"/>
      <c r="I236" s="124"/>
      <c r="J236" s="124"/>
      <c r="K236" s="124"/>
      <c r="L236" s="124"/>
      <c r="M236" s="9"/>
      <c r="Q236" s="1" t="s">
        <v>235</v>
      </c>
    </row>
    <row r="237" spans="1:17" ht="27.95" customHeight="1">
      <c r="A237" s="9"/>
      <c r="B237" s="9"/>
      <c r="C237" s="9"/>
      <c r="D237" s="9"/>
      <c r="E237" s="124"/>
      <c r="F237" s="124"/>
      <c r="G237" s="124"/>
      <c r="H237" s="124"/>
      <c r="I237" s="124"/>
      <c r="J237" s="124"/>
      <c r="K237" s="124"/>
      <c r="L237" s="124"/>
      <c r="M237" s="9"/>
      <c r="Q237" s="1" t="s">
        <v>235</v>
      </c>
    </row>
    <row r="238" spans="1:17" ht="27.95" customHeight="1">
      <c r="A238" s="9"/>
      <c r="B238" s="9"/>
      <c r="C238" s="9"/>
      <c r="D238" s="9"/>
      <c r="E238" s="124"/>
      <c r="F238" s="124"/>
      <c r="G238" s="124"/>
      <c r="H238" s="124"/>
      <c r="I238" s="124"/>
      <c r="J238" s="124"/>
      <c r="K238" s="124"/>
      <c r="L238" s="124"/>
      <c r="M238" s="9"/>
      <c r="Q238" s="1" t="s">
        <v>235</v>
      </c>
    </row>
    <row r="239" spans="1:17" ht="27.95" customHeight="1">
      <c r="A239" s="10" t="s">
        <v>64</v>
      </c>
      <c r="B239" s="9"/>
      <c r="C239" s="9"/>
      <c r="D239" s="9"/>
      <c r="E239" s="124"/>
      <c r="F239" s="124"/>
      <c r="G239" s="124"/>
      <c r="H239" s="124"/>
      <c r="I239" s="124"/>
      <c r="J239" s="124"/>
      <c r="K239" s="124"/>
      <c r="L239" s="124"/>
      <c r="M239" s="9"/>
      <c r="N239" t="s">
        <v>65</v>
      </c>
    </row>
    <row r="240" spans="1:17" ht="27.95" customHeight="1">
      <c r="A240" s="10" t="s">
        <v>247</v>
      </c>
      <c r="B240" s="10" t="s">
        <v>51</v>
      </c>
      <c r="C240" s="9"/>
      <c r="D240" s="9"/>
      <c r="E240" s="124"/>
      <c r="F240" s="124"/>
      <c r="G240" s="124"/>
      <c r="H240" s="124"/>
      <c r="I240" s="124"/>
      <c r="J240" s="124"/>
      <c r="K240" s="124"/>
      <c r="L240" s="124"/>
      <c r="M240" s="9"/>
      <c r="Q240" s="1" t="s">
        <v>248</v>
      </c>
    </row>
    <row r="241" spans="1:48" ht="27.95" customHeight="1">
      <c r="A241" s="10" t="s">
        <v>249</v>
      </c>
      <c r="B241" s="10" t="s">
        <v>250</v>
      </c>
      <c r="C241" s="10" t="s">
        <v>79</v>
      </c>
      <c r="D241" s="9">
        <v>12</v>
      </c>
      <c r="E241" s="124"/>
      <c r="F241" s="124"/>
      <c r="G241" s="124"/>
      <c r="H241" s="124"/>
      <c r="I241" s="124"/>
      <c r="J241" s="124"/>
      <c r="K241" s="124"/>
      <c r="L241" s="124"/>
      <c r="M241" s="10" t="s">
        <v>51</v>
      </c>
      <c r="N241" s="1" t="s">
        <v>1346</v>
      </c>
      <c r="O241" s="1" t="s">
        <v>51</v>
      </c>
      <c r="P241" s="1" t="s">
        <v>51</v>
      </c>
      <c r="Q241" s="1" t="s">
        <v>248</v>
      </c>
      <c r="R241" s="1" t="s">
        <v>58</v>
      </c>
      <c r="S241" s="1" t="s">
        <v>59</v>
      </c>
      <c r="T241" s="1" t="s">
        <v>59</v>
      </c>
      <c r="AR241" s="1" t="s">
        <v>51</v>
      </c>
      <c r="AS241" s="1" t="s">
        <v>51</v>
      </c>
      <c r="AU241" s="1" t="s">
        <v>1345</v>
      </c>
      <c r="AV241">
        <v>94</v>
      </c>
    </row>
    <row r="242" spans="1:48" ht="27.95" customHeight="1">
      <c r="A242" s="10" t="s">
        <v>251</v>
      </c>
      <c r="B242" s="10" t="s">
        <v>252</v>
      </c>
      <c r="C242" s="10" t="s">
        <v>79</v>
      </c>
      <c r="D242" s="9">
        <v>5</v>
      </c>
      <c r="E242" s="124"/>
      <c r="F242" s="124"/>
      <c r="G242" s="124"/>
      <c r="H242" s="124"/>
      <c r="I242" s="124"/>
      <c r="J242" s="124"/>
      <c r="K242" s="124"/>
      <c r="L242" s="124"/>
      <c r="M242" s="10" t="s">
        <v>51</v>
      </c>
      <c r="N242" s="1" t="s">
        <v>1344</v>
      </c>
      <c r="O242" s="1" t="s">
        <v>51</v>
      </c>
      <c r="P242" s="1" t="s">
        <v>51</v>
      </c>
      <c r="Q242" s="1" t="s">
        <v>248</v>
      </c>
      <c r="R242" s="1" t="s">
        <v>58</v>
      </c>
      <c r="S242" s="1" t="s">
        <v>59</v>
      </c>
      <c r="T242" s="1" t="s">
        <v>59</v>
      </c>
      <c r="AR242" s="1" t="s">
        <v>51</v>
      </c>
      <c r="AS242" s="1" t="s">
        <v>51</v>
      </c>
      <c r="AU242" s="1" t="s">
        <v>1343</v>
      </c>
      <c r="AV242">
        <v>97</v>
      </c>
    </row>
    <row r="243" spans="1:48" ht="27.95" customHeight="1">
      <c r="A243" s="10" t="s">
        <v>253</v>
      </c>
      <c r="B243" s="10" t="s">
        <v>254</v>
      </c>
      <c r="C243" s="10" t="s">
        <v>62</v>
      </c>
      <c r="D243" s="9">
        <v>10</v>
      </c>
      <c r="E243" s="124"/>
      <c r="F243" s="124"/>
      <c r="G243" s="124"/>
      <c r="H243" s="124"/>
      <c r="I243" s="124"/>
      <c r="J243" s="124"/>
      <c r="K243" s="124"/>
      <c r="L243" s="124"/>
      <c r="M243" s="10" t="s">
        <v>51</v>
      </c>
      <c r="N243" s="1" t="s">
        <v>1342</v>
      </c>
      <c r="O243" s="1" t="s">
        <v>51</v>
      </c>
      <c r="P243" s="1" t="s">
        <v>51</v>
      </c>
      <c r="Q243" s="1" t="s">
        <v>248</v>
      </c>
      <c r="R243" s="1" t="s">
        <v>58</v>
      </c>
      <c r="S243" s="1" t="s">
        <v>59</v>
      </c>
      <c r="T243" s="1" t="s">
        <v>59</v>
      </c>
      <c r="AR243" s="1" t="s">
        <v>51</v>
      </c>
      <c r="AS243" s="1" t="s">
        <v>51</v>
      </c>
      <c r="AU243" s="1" t="s">
        <v>1341</v>
      </c>
      <c r="AV243">
        <v>167</v>
      </c>
    </row>
    <row r="244" spans="1:48" ht="27.95" customHeight="1">
      <c r="A244" s="10" t="s">
        <v>255</v>
      </c>
      <c r="B244" s="10" t="s">
        <v>256</v>
      </c>
      <c r="C244" s="10" t="s">
        <v>79</v>
      </c>
      <c r="D244" s="9">
        <v>4</v>
      </c>
      <c r="E244" s="124"/>
      <c r="F244" s="124"/>
      <c r="G244" s="124"/>
      <c r="H244" s="124"/>
      <c r="I244" s="124"/>
      <c r="J244" s="124"/>
      <c r="K244" s="124"/>
      <c r="L244" s="124"/>
      <c r="M244" s="10" t="s">
        <v>51</v>
      </c>
      <c r="N244" s="1" t="s">
        <v>1340</v>
      </c>
      <c r="O244" s="1" t="s">
        <v>51</v>
      </c>
      <c r="P244" s="1" t="s">
        <v>51</v>
      </c>
      <c r="Q244" s="1" t="s">
        <v>248</v>
      </c>
      <c r="R244" s="1" t="s">
        <v>58</v>
      </c>
      <c r="S244" s="1" t="s">
        <v>59</v>
      </c>
      <c r="T244" s="1" t="s">
        <v>59</v>
      </c>
      <c r="AR244" s="1" t="s">
        <v>51</v>
      </c>
      <c r="AS244" s="1" t="s">
        <v>51</v>
      </c>
      <c r="AU244" s="1" t="s">
        <v>1339</v>
      </c>
      <c r="AV244">
        <v>98</v>
      </c>
    </row>
    <row r="245" spans="1:48" ht="27.95" customHeight="1">
      <c r="A245" s="10" t="s">
        <v>257</v>
      </c>
      <c r="B245" s="10" t="s">
        <v>258</v>
      </c>
      <c r="C245" s="10" t="s">
        <v>79</v>
      </c>
      <c r="D245" s="9">
        <v>11</v>
      </c>
      <c r="E245" s="124"/>
      <c r="F245" s="124"/>
      <c r="G245" s="124"/>
      <c r="H245" s="124"/>
      <c r="I245" s="124"/>
      <c r="J245" s="124"/>
      <c r="K245" s="124"/>
      <c r="L245" s="124"/>
      <c r="M245" s="10" t="s">
        <v>51</v>
      </c>
      <c r="N245" s="1" t="s">
        <v>1338</v>
      </c>
      <c r="O245" s="1" t="s">
        <v>51</v>
      </c>
      <c r="P245" s="1" t="s">
        <v>51</v>
      </c>
      <c r="Q245" s="1" t="s">
        <v>248</v>
      </c>
      <c r="R245" s="1" t="s">
        <v>58</v>
      </c>
      <c r="S245" s="1" t="s">
        <v>59</v>
      </c>
      <c r="T245" s="1" t="s">
        <v>59</v>
      </c>
      <c r="AR245" s="1" t="s">
        <v>51</v>
      </c>
      <c r="AS245" s="1" t="s">
        <v>51</v>
      </c>
      <c r="AU245" s="1" t="s">
        <v>1337</v>
      </c>
      <c r="AV245">
        <v>100</v>
      </c>
    </row>
    <row r="246" spans="1:48" ht="27.95" customHeight="1">
      <c r="A246" s="10" t="s">
        <v>259</v>
      </c>
      <c r="B246" s="10" t="s">
        <v>51</v>
      </c>
      <c r="C246" s="10" t="s">
        <v>79</v>
      </c>
      <c r="D246" s="9">
        <v>32</v>
      </c>
      <c r="E246" s="124"/>
      <c r="F246" s="124"/>
      <c r="G246" s="124"/>
      <c r="H246" s="124"/>
      <c r="I246" s="124"/>
      <c r="J246" s="124"/>
      <c r="K246" s="124"/>
      <c r="L246" s="124"/>
      <c r="M246" s="10" t="s">
        <v>51</v>
      </c>
      <c r="N246" s="1" t="s">
        <v>1336</v>
      </c>
      <c r="O246" s="1" t="s">
        <v>51</v>
      </c>
      <c r="P246" s="1" t="s">
        <v>51</v>
      </c>
      <c r="Q246" s="1" t="s">
        <v>248</v>
      </c>
      <c r="R246" s="1" t="s">
        <v>58</v>
      </c>
      <c r="S246" s="1" t="s">
        <v>59</v>
      </c>
      <c r="T246" s="1" t="s">
        <v>59</v>
      </c>
      <c r="AR246" s="1" t="s">
        <v>51</v>
      </c>
      <c r="AS246" s="1" t="s">
        <v>51</v>
      </c>
      <c r="AU246" s="1" t="s">
        <v>1335</v>
      </c>
      <c r="AV246">
        <v>200</v>
      </c>
    </row>
    <row r="247" spans="1:48" ht="27.95" customHeight="1">
      <c r="A247" s="10" t="s">
        <v>260</v>
      </c>
      <c r="B247" s="10" t="s">
        <v>261</v>
      </c>
      <c r="C247" s="10" t="s">
        <v>57</v>
      </c>
      <c r="D247" s="9">
        <v>1</v>
      </c>
      <c r="E247" s="124"/>
      <c r="F247" s="124"/>
      <c r="G247" s="124"/>
      <c r="H247" s="124"/>
      <c r="I247" s="124"/>
      <c r="J247" s="124"/>
      <c r="K247" s="124"/>
      <c r="L247" s="124"/>
      <c r="M247" s="10" t="s">
        <v>51</v>
      </c>
      <c r="N247" s="1" t="s">
        <v>1334</v>
      </c>
      <c r="O247" s="1" t="s">
        <v>51</v>
      </c>
      <c r="P247" s="1" t="s">
        <v>51</v>
      </c>
      <c r="Q247" s="1" t="s">
        <v>248</v>
      </c>
      <c r="R247" s="1" t="s">
        <v>58</v>
      </c>
      <c r="S247" s="1" t="s">
        <v>59</v>
      </c>
      <c r="T247" s="1" t="s">
        <v>59</v>
      </c>
      <c r="AR247" s="1" t="s">
        <v>51</v>
      </c>
      <c r="AS247" s="1" t="s">
        <v>51</v>
      </c>
      <c r="AU247" s="1" t="s">
        <v>1333</v>
      </c>
      <c r="AV247">
        <v>102</v>
      </c>
    </row>
    <row r="248" spans="1:48" ht="27.95" customHeight="1">
      <c r="A248" s="9"/>
      <c r="B248" s="9"/>
      <c r="C248" s="9"/>
      <c r="D248" s="9"/>
      <c r="E248" s="124"/>
      <c r="F248" s="124"/>
      <c r="G248" s="124"/>
      <c r="H248" s="124"/>
      <c r="I248" s="124"/>
      <c r="J248" s="124"/>
      <c r="K248" s="124"/>
      <c r="L248" s="124"/>
      <c r="M248" s="9"/>
      <c r="Q248" s="1" t="s">
        <v>248</v>
      </c>
    </row>
    <row r="249" spans="1:48" ht="27.95" customHeight="1">
      <c r="A249" s="9"/>
      <c r="B249" s="9"/>
      <c r="C249" s="9"/>
      <c r="D249" s="9"/>
      <c r="E249" s="124"/>
      <c r="F249" s="124"/>
      <c r="G249" s="124"/>
      <c r="H249" s="124"/>
      <c r="I249" s="124"/>
      <c r="J249" s="124"/>
      <c r="K249" s="124"/>
      <c r="L249" s="124"/>
      <c r="M249" s="9"/>
      <c r="Q249" s="1" t="s">
        <v>248</v>
      </c>
    </row>
    <row r="250" spans="1:48" ht="27.95" customHeight="1">
      <c r="A250" s="9"/>
      <c r="B250" s="9"/>
      <c r="C250" s="9"/>
      <c r="D250" s="9"/>
      <c r="E250" s="124"/>
      <c r="F250" s="124"/>
      <c r="G250" s="124"/>
      <c r="H250" s="124"/>
      <c r="I250" s="124"/>
      <c r="J250" s="124"/>
      <c r="K250" s="124"/>
      <c r="L250" s="124"/>
      <c r="M250" s="9"/>
      <c r="Q250" s="1" t="s">
        <v>248</v>
      </c>
    </row>
    <row r="251" spans="1:48" ht="27.95" customHeight="1">
      <c r="A251" s="9"/>
      <c r="B251" s="9"/>
      <c r="C251" s="9"/>
      <c r="D251" s="9"/>
      <c r="E251" s="124"/>
      <c r="F251" s="124"/>
      <c r="G251" s="124"/>
      <c r="H251" s="124"/>
      <c r="I251" s="124"/>
      <c r="J251" s="124"/>
      <c r="K251" s="124"/>
      <c r="L251" s="124"/>
      <c r="M251" s="9"/>
      <c r="Q251" s="1" t="s">
        <v>248</v>
      </c>
    </row>
    <row r="252" spans="1:48" ht="27.95" customHeight="1">
      <c r="A252" s="9"/>
      <c r="B252" s="9"/>
      <c r="C252" s="9"/>
      <c r="D252" s="9"/>
      <c r="E252" s="124"/>
      <c r="F252" s="124"/>
      <c r="G252" s="124"/>
      <c r="H252" s="124"/>
      <c r="I252" s="124"/>
      <c r="J252" s="124"/>
      <c r="K252" s="124"/>
      <c r="L252" s="124"/>
      <c r="M252" s="9"/>
      <c r="Q252" s="1" t="s">
        <v>248</v>
      </c>
    </row>
    <row r="253" spans="1:48" ht="27.95" customHeight="1">
      <c r="A253" s="9"/>
      <c r="B253" s="9"/>
      <c r="C253" s="9"/>
      <c r="D253" s="9"/>
      <c r="E253" s="124"/>
      <c r="F253" s="124"/>
      <c r="G253" s="124"/>
      <c r="H253" s="124"/>
      <c r="I253" s="124"/>
      <c r="J253" s="124"/>
      <c r="K253" s="124"/>
      <c r="L253" s="124"/>
      <c r="M253" s="9"/>
      <c r="Q253" s="1" t="s">
        <v>248</v>
      </c>
    </row>
    <row r="254" spans="1:48" ht="27.95" customHeight="1">
      <c r="A254" s="9"/>
      <c r="B254" s="9"/>
      <c r="C254" s="9"/>
      <c r="D254" s="9"/>
      <c r="E254" s="124"/>
      <c r="F254" s="124"/>
      <c r="G254" s="124"/>
      <c r="H254" s="124"/>
      <c r="I254" s="124"/>
      <c r="J254" s="124"/>
      <c r="K254" s="124"/>
      <c r="L254" s="124"/>
      <c r="M254" s="9"/>
      <c r="Q254" s="1" t="s">
        <v>248</v>
      </c>
    </row>
    <row r="255" spans="1:48" ht="27.95" customHeight="1">
      <c r="A255" s="9"/>
      <c r="B255" s="9"/>
      <c r="C255" s="9"/>
      <c r="D255" s="9"/>
      <c r="E255" s="124"/>
      <c r="F255" s="124"/>
      <c r="G255" s="124"/>
      <c r="H255" s="124"/>
      <c r="I255" s="124"/>
      <c r="J255" s="124"/>
      <c r="K255" s="124"/>
      <c r="L255" s="124"/>
      <c r="M255" s="9"/>
      <c r="Q255" s="1" t="s">
        <v>248</v>
      </c>
    </row>
    <row r="256" spans="1:48" ht="27.95" customHeight="1">
      <c r="A256" s="9"/>
      <c r="B256" s="9"/>
      <c r="C256" s="9"/>
      <c r="D256" s="9"/>
      <c r="E256" s="124"/>
      <c r="F256" s="124"/>
      <c r="G256" s="124"/>
      <c r="H256" s="124"/>
      <c r="I256" s="124"/>
      <c r="J256" s="124"/>
      <c r="K256" s="124"/>
      <c r="L256" s="124"/>
      <c r="M256" s="9"/>
      <c r="Q256" s="1" t="s">
        <v>248</v>
      </c>
    </row>
    <row r="257" spans="1:48" ht="27.95" customHeight="1">
      <c r="A257" s="9"/>
      <c r="B257" s="9"/>
      <c r="C257" s="9"/>
      <c r="D257" s="9"/>
      <c r="E257" s="124"/>
      <c r="F257" s="124"/>
      <c r="G257" s="124"/>
      <c r="H257" s="124"/>
      <c r="I257" s="124"/>
      <c r="J257" s="124"/>
      <c r="K257" s="124"/>
      <c r="L257" s="124"/>
      <c r="M257" s="9"/>
      <c r="Q257" s="1" t="s">
        <v>248</v>
      </c>
    </row>
    <row r="258" spans="1:48" ht="27.95" customHeight="1">
      <c r="A258" s="9"/>
      <c r="B258" s="9"/>
      <c r="C258" s="9"/>
      <c r="D258" s="9"/>
      <c r="E258" s="124"/>
      <c r="F258" s="124"/>
      <c r="G258" s="124"/>
      <c r="H258" s="124"/>
      <c r="I258" s="124"/>
      <c r="J258" s="124"/>
      <c r="K258" s="124"/>
      <c r="L258" s="124"/>
      <c r="M258" s="9"/>
      <c r="Q258" s="1" t="s">
        <v>248</v>
      </c>
    </row>
    <row r="259" spans="1:48" ht="27.95" customHeight="1">
      <c r="A259" s="9"/>
      <c r="B259" s="9"/>
      <c r="C259" s="9"/>
      <c r="D259" s="9"/>
      <c r="E259" s="124"/>
      <c r="F259" s="124"/>
      <c r="G259" s="124"/>
      <c r="H259" s="124"/>
      <c r="I259" s="124"/>
      <c r="J259" s="124"/>
      <c r="K259" s="124"/>
      <c r="L259" s="124"/>
      <c r="M259" s="9"/>
      <c r="Q259" s="1" t="s">
        <v>248</v>
      </c>
    </row>
    <row r="260" spans="1:48" ht="27.95" customHeight="1">
      <c r="A260" s="9"/>
      <c r="B260" s="9"/>
      <c r="C260" s="9"/>
      <c r="D260" s="9"/>
      <c r="E260" s="124"/>
      <c r="F260" s="124"/>
      <c r="G260" s="124"/>
      <c r="H260" s="124"/>
      <c r="I260" s="124"/>
      <c r="J260" s="124"/>
      <c r="K260" s="124"/>
      <c r="L260" s="124"/>
      <c r="M260" s="9"/>
      <c r="Q260" s="1" t="s">
        <v>248</v>
      </c>
    </row>
    <row r="261" spans="1:48" ht="27.95" customHeight="1">
      <c r="A261" s="9"/>
      <c r="B261" s="9"/>
      <c r="C261" s="9"/>
      <c r="D261" s="9"/>
      <c r="E261" s="124"/>
      <c r="F261" s="124"/>
      <c r="G261" s="124"/>
      <c r="H261" s="124"/>
      <c r="I261" s="124"/>
      <c r="J261" s="124"/>
      <c r="K261" s="124"/>
      <c r="L261" s="124"/>
      <c r="M261" s="9"/>
      <c r="Q261" s="1" t="s">
        <v>248</v>
      </c>
    </row>
    <row r="262" spans="1:48" ht="27.95" customHeight="1">
      <c r="A262" s="9"/>
      <c r="B262" s="9"/>
      <c r="C262" s="9"/>
      <c r="D262" s="9"/>
      <c r="E262" s="124"/>
      <c r="F262" s="124"/>
      <c r="G262" s="124"/>
      <c r="H262" s="124"/>
      <c r="I262" s="124"/>
      <c r="J262" s="124"/>
      <c r="K262" s="124"/>
      <c r="L262" s="124"/>
      <c r="M262" s="9"/>
      <c r="Q262" s="1" t="s">
        <v>248</v>
      </c>
    </row>
    <row r="263" spans="1:48" ht="27.95" customHeight="1">
      <c r="A263" s="9"/>
      <c r="B263" s="9"/>
      <c r="C263" s="9"/>
      <c r="D263" s="9"/>
      <c r="E263" s="124"/>
      <c r="F263" s="124"/>
      <c r="G263" s="124"/>
      <c r="H263" s="124"/>
      <c r="I263" s="124"/>
      <c r="J263" s="124"/>
      <c r="K263" s="124"/>
      <c r="L263" s="124"/>
      <c r="M263" s="9"/>
      <c r="Q263" s="1" t="s">
        <v>248</v>
      </c>
    </row>
    <row r="264" spans="1:48" ht="27.95" customHeight="1">
      <c r="A264" s="9"/>
      <c r="B264" s="9"/>
      <c r="C264" s="9"/>
      <c r="D264" s="9"/>
      <c r="E264" s="124"/>
      <c r="F264" s="124"/>
      <c r="G264" s="124"/>
      <c r="H264" s="124"/>
      <c r="I264" s="124"/>
      <c r="J264" s="124"/>
      <c r="K264" s="124"/>
      <c r="L264" s="124"/>
      <c r="M264" s="9"/>
      <c r="Q264" s="1" t="s">
        <v>248</v>
      </c>
    </row>
    <row r="265" spans="1:48" ht="27.95" customHeight="1">
      <c r="A265" s="10" t="s">
        <v>64</v>
      </c>
      <c r="B265" s="9"/>
      <c r="C265" s="9"/>
      <c r="D265" s="9"/>
      <c r="E265" s="124"/>
      <c r="F265" s="124"/>
      <c r="G265" s="124"/>
      <c r="H265" s="124"/>
      <c r="I265" s="124"/>
      <c r="J265" s="124"/>
      <c r="K265" s="124"/>
      <c r="L265" s="124"/>
      <c r="M265" s="9"/>
      <c r="N265" t="s">
        <v>65</v>
      </c>
    </row>
    <row r="266" spans="1:48" ht="27.95" customHeight="1">
      <c r="A266" s="10" t="s">
        <v>262</v>
      </c>
      <c r="B266" s="10" t="s">
        <v>51</v>
      </c>
      <c r="C266" s="9"/>
      <c r="D266" s="9"/>
      <c r="E266" s="124"/>
      <c r="F266" s="124"/>
      <c r="G266" s="124"/>
      <c r="H266" s="124"/>
      <c r="I266" s="124"/>
      <c r="J266" s="124"/>
      <c r="K266" s="124"/>
      <c r="L266" s="124"/>
      <c r="M266" s="9"/>
      <c r="Q266" s="1" t="s">
        <v>263</v>
      </c>
    </row>
    <row r="267" spans="1:48" ht="27.95" customHeight="1">
      <c r="A267" s="10" t="s">
        <v>264</v>
      </c>
      <c r="B267" s="10" t="s">
        <v>265</v>
      </c>
      <c r="C267" s="10" t="s">
        <v>62</v>
      </c>
      <c r="D267" s="9">
        <v>85</v>
      </c>
      <c r="E267" s="124"/>
      <c r="F267" s="124"/>
      <c r="G267" s="124"/>
      <c r="H267" s="124"/>
      <c r="I267" s="124"/>
      <c r="J267" s="124"/>
      <c r="K267" s="124"/>
      <c r="L267" s="124"/>
      <c r="M267" s="10" t="s">
        <v>51</v>
      </c>
      <c r="N267" s="1" t="s">
        <v>1332</v>
      </c>
      <c r="O267" s="1" t="s">
        <v>51</v>
      </c>
      <c r="P267" s="1" t="s">
        <v>51</v>
      </c>
      <c r="Q267" s="1" t="s">
        <v>263</v>
      </c>
      <c r="R267" s="1" t="s">
        <v>58</v>
      </c>
      <c r="S267" s="1" t="s">
        <v>59</v>
      </c>
      <c r="T267" s="1" t="s">
        <v>59</v>
      </c>
      <c r="AR267" s="1" t="s">
        <v>51</v>
      </c>
      <c r="AS267" s="1" t="s">
        <v>51</v>
      </c>
      <c r="AU267" s="1" t="s">
        <v>1331</v>
      </c>
      <c r="AV267">
        <v>106</v>
      </c>
    </row>
    <row r="268" spans="1:48" ht="27.95" customHeight="1">
      <c r="A268" s="10" t="s">
        <v>266</v>
      </c>
      <c r="B268" s="10" t="s">
        <v>267</v>
      </c>
      <c r="C268" s="10" t="s">
        <v>62</v>
      </c>
      <c r="D268" s="9">
        <v>14</v>
      </c>
      <c r="E268" s="124"/>
      <c r="F268" s="124"/>
      <c r="G268" s="124"/>
      <c r="H268" s="124"/>
      <c r="I268" s="124"/>
      <c r="J268" s="124"/>
      <c r="K268" s="124"/>
      <c r="L268" s="124"/>
      <c r="M268" s="10" t="s">
        <v>51</v>
      </c>
      <c r="N268" s="1" t="s">
        <v>1330</v>
      </c>
      <c r="O268" s="1" t="s">
        <v>51</v>
      </c>
      <c r="P268" s="1" t="s">
        <v>51</v>
      </c>
      <c r="Q268" s="1" t="s">
        <v>263</v>
      </c>
      <c r="R268" s="1" t="s">
        <v>58</v>
      </c>
      <c r="S268" s="1" t="s">
        <v>59</v>
      </c>
      <c r="T268" s="1" t="s">
        <v>59</v>
      </c>
      <c r="AR268" s="1" t="s">
        <v>51</v>
      </c>
      <c r="AS268" s="1" t="s">
        <v>51</v>
      </c>
      <c r="AU268" s="1" t="s">
        <v>1329</v>
      </c>
      <c r="AV268">
        <v>107</v>
      </c>
    </row>
    <row r="269" spans="1:48" ht="27.95" customHeight="1">
      <c r="A269" s="10" t="s">
        <v>268</v>
      </c>
      <c r="B269" s="10" t="s">
        <v>269</v>
      </c>
      <c r="C269" s="10" t="s">
        <v>62</v>
      </c>
      <c r="D269" s="9">
        <v>147</v>
      </c>
      <c r="E269" s="124"/>
      <c r="F269" s="124"/>
      <c r="G269" s="124"/>
      <c r="H269" s="124"/>
      <c r="I269" s="124"/>
      <c r="J269" s="124"/>
      <c r="K269" s="124"/>
      <c r="L269" s="124"/>
      <c r="M269" s="10" t="s">
        <v>51</v>
      </c>
      <c r="N269" s="1" t="s">
        <v>1328</v>
      </c>
      <c r="O269" s="1" t="s">
        <v>51</v>
      </c>
      <c r="P269" s="1" t="s">
        <v>51</v>
      </c>
      <c r="Q269" s="1" t="s">
        <v>263</v>
      </c>
      <c r="R269" s="1" t="s">
        <v>58</v>
      </c>
      <c r="S269" s="1" t="s">
        <v>59</v>
      </c>
      <c r="T269" s="1" t="s">
        <v>59</v>
      </c>
      <c r="AR269" s="1" t="s">
        <v>51</v>
      </c>
      <c r="AS269" s="1" t="s">
        <v>51</v>
      </c>
      <c r="AU269" s="1" t="s">
        <v>1327</v>
      </c>
      <c r="AV269">
        <v>108</v>
      </c>
    </row>
    <row r="270" spans="1:48" ht="27.95" customHeight="1">
      <c r="A270" s="10" t="s">
        <v>270</v>
      </c>
      <c r="B270" s="10" t="s">
        <v>51</v>
      </c>
      <c r="C270" s="10" t="s">
        <v>79</v>
      </c>
      <c r="D270" s="9">
        <v>19</v>
      </c>
      <c r="E270" s="124"/>
      <c r="F270" s="124"/>
      <c r="G270" s="124"/>
      <c r="H270" s="124"/>
      <c r="I270" s="124"/>
      <c r="J270" s="124"/>
      <c r="K270" s="124"/>
      <c r="L270" s="124"/>
      <c r="M270" s="10" t="s">
        <v>51</v>
      </c>
      <c r="N270" s="1" t="s">
        <v>1326</v>
      </c>
      <c r="O270" s="1" t="s">
        <v>51</v>
      </c>
      <c r="P270" s="1" t="s">
        <v>51</v>
      </c>
      <c r="Q270" s="1" t="s">
        <v>263</v>
      </c>
      <c r="R270" s="1" t="s">
        <v>58</v>
      </c>
      <c r="S270" s="1" t="s">
        <v>59</v>
      </c>
      <c r="T270" s="1" t="s">
        <v>59</v>
      </c>
      <c r="AR270" s="1" t="s">
        <v>51</v>
      </c>
      <c r="AS270" s="1" t="s">
        <v>51</v>
      </c>
      <c r="AU270" s="1" t="s">
        <v>1325</v>
      </c>
      <c r="AV270">
        <v>109</v>
      </c>
    </row>
    <row r="271" spans="1:48" ht="27.95" customHeight="1">
      <c r="A271" s="10" t="s">
        <v>271</v>
      </c>
      <c r="B271" s="10" t="s">
        <v>51</v>
      </c>
      <c r="C271" s="10" t="s">
        <v>79</v>
      </c>
      <c r="D271" s="9">
        <v>83</v>
      </c>
      <c r="E271" s="124"/>
      <c r="F271" s="124"/>
      <c r="G271" s="124"/>
      <c r="H271" s="124"/>
      <c r="I271" s="124"/>
      <c r="J271" s="124"/>
      <c r="K271" s="124"/>
      <c r="L271" s="124"/>
      <c r="M271" s="10" t="s">
        <v>51</v>
      </c>
      <c r="N271" s="1" t="s">
        <v>1324</v>
      </c>
      <c r="O271" s="1" t="s">
        <v>51</v>
      </c>
      <c r="P271" s="1" t="s">
        <v>51</v>
      </c>
      <c r="Q271" s="1" t="s">
        <v>263</v>
      </c>
      <c r="R271" s="1" t="s">
        <v>58</v>
      </c>
      <c r="S271" s="1" t="s">
        <v>59</v>
      </c>
      <c r="T271" s="1" t="s">
        <v>59</v>
      </c>
      <c r="AR271" s="1" t="s">
        <v>51</v>
      </c>
      <c r="AS271" s="1" t="s">
        <v>51</v>
      </c>
      <c r="AU271" s="1" t="s">
        <v>1323</v>
      </c>
      <c r="AV271">
        <v>110</v>
      </c>
    </row>
    <row r="272" spans="1:48" ht="27.95" customHeight="1">
      <c r="A272" s="9"/>
      <c r="B272" s="9"/>
      <c r="C272" s="9"/>
      <c r="D272" s="9"/>
      <c r="E272" s="124"/>
      <c r="F272" s="124"/>
      <c r="G272" s="124"/>
      <c r="H272" s="124"/>
      <c r="I272" s="124"/>
      <c r="J272" s="124"/>
      <c r="K272" s="124"/>
      <c r="L272" s="124"/>
      <c r="M272" s="9"/>
      <c r="Q272" s="1" t="s">
        <v>263</v>
      </c>
    </row>
    <row r="273" spans="1:17" ht="27.95" customHeight="1">
      <c r="A273" s="9"/>
      <c r="B273" s="9"/>
      <c r="C273" s="9"/>
      <c r="D273" s="9"/>
      <c r="E273" s="124"/>
      <c r="F273" s="124"/>
      <c r="G273" s="124"/>
      <c r="H273" s="124"/>
      <c r="I273" s="124"/>
      <c r="J273" s="124"/>
      <c r="K273" s="124"/>
      <c r="L273" s="124"/>
      <c r="M273" s="9"/>
      <c r="Q273" s="1" t="s">
        <v>263</v>
      </c>
    </row>
    <row r="274" spans="1:17" ht="27.95" customHeight="1">
      <c r="A274" s="9"/>
      <c r="B274" s="9"/>
      <c r="C274" s="9"/>
      <c r="D274" s="9"/>
      <c r="E274" s="124"/>
      <c r="F274" s="124"/>
      <c r="G274" s="124"/>
      <c r="H274" s="124"/>
      <c r="I274" s="124"/>
      <c r="J274" s="124"/>
      <c r="K274" s="124"/>
      <c r="L274" s="124"/>
      <c r="M274" s="9"/>
      <c r="Q274" s="1" t="s">
        <v>263</v>
      </c>
    </row>
    <row r="275" spans="1:17" ht="27.95" customHeight="1">
      <c r="A275" s="9"/>
      <c r="B275" s="9"/>
      <c r="C275" s="9"/>
      <c r="D275" s="9"/>
      <c r="E275" s="124"/>
      <c r="F275" s="124"/>
      <c r="G275" s="124"/>
      <c r="H275" s="124"/>
      <c r="I275" s="124"/>
      <c r="J275" s="124"/>
      <c r="K275" s="124"/>
      <c r="L275" s="124"/>
      <c r="M275" s="9"/>
      <c r="Q275" s="1" t="s">
        <v>263</v>
      </c>
    </row>
    <row r="276" spans="1:17" ht="27.95" customHeight="1">
      <c r="A276" s="9"/>
      <c r="B276" s="9"/>
      <c r="C276" s="9"/>
      <c r="D276" s="9"/>
      <c r="E276" s="124"/>
      <c r="F276" s="124"/>
      <c r="G276" s="124"/>
      <c r="H276" s="124"/>
      <c r="I276" s="124"/>
      <c r="J276" s="124"/>
      <c r="K276" s="124"/>
      <c r="L276" s="124"/>
      <c r="M276" s="9"/>
      <c r="Q276" s="1" t="s">
        <v>263</v>
      </c>
    </row>
    <row r="277" spans="1:17" ht="27.95" customHeight="1">
      <c r="A277" s="9"/>
      <c r="B277" s="9"/>
      <c r="C277" s="9"/>
      <c r="D277" s="9"/>
      <c r="E277" s="124"/>
      <c r="F277" s="124"/>
      <c r="G277" s="124"/>
      <c r="H277" s="124"/>
      <c r="I277" s="124"/>
      <c r="J277" s="124"/>
      <c r="K277" s="124"/>
      <c r="L277" s="124"/>
      <c r="M277" s="9"/>
      <c r="Q277" s="1" t="s">
        <v>263</v>
      </c>
    </row>
    <row r="278" spans="1:17" ht="27.95" customHeight="1">
      <c r="A278" s="9"/>
      <c r="B278" s="9"/>
      <c r="C278" s="9"/>
      <c r="D278" s="9"/>
      <c r="E278" s="124"/>
      <c r="F278" s="124"/>
      <c r="G278" s="124"/>
      <c r="H278" s="124"/>
      <c r="I278" s="124"/>
      <c r="J278" s="124"/>
      <c r="K278" s="124"/>
      <c r="L278" s="124"/>
      <c r="M278" s="9"/>
      <c r="Q278" s="1" t="s">
        <v>263</v>
      </c>
    </row>
    <row r="279" spans="1:17" ht="27.95" customHeight="1">
      <c r="A279" s="9"/>
      <c r="B279" s="9"/>
      <c r="C279" s="9"/>
      <c r="D279" s="9"/>
      <c r="E279" s="124"/>
      <c r="F279" s="124"/>
      <c r="G279" s="124"/>
      <c r="H279" s="124"/>
      <c r="I279" s="124"/>
      <c r="J279" s="124"/>
      <c r="K279" s="124"/>
      <c r="L279" s="124"/>
      <c r="M279" s="9"/>
      <c r="Q279" s="1" t="s">
        <v>263</v>
      </c>
    </row>
    <row r="280" spans="1:17" ht="27.95" customHeight="1">
      <c r="A280" s="9"/>
      <c r="B280" s="9"/>
      <c r="C280" s="9"/>
      <c r="D280" s="9"/>
      <c r="E280" s="124"/>
      <c r="F280" s="124"/>
      <c r="G280" s="124"/>
      <c r="H280" s="124"/>
      <c r="I280" s="124"/>
      <c r="J280" s="124"/>
      <c r="K280" s="124"/>
      <c r="L280" s="124"/>
      <c r="M280" s="9"/>
      <c r="Q280" s="1" t="s">
        <v>263</v>
      </c>
    </row>
    <row r="281" spans="1:17" ht="27.95" customHeight="1">
      <c r="A281" s="9"/>
      <c r="B281" s="9"/>
      <c r="C281" s="9"/>
      <c r="D281" s="9"/>
      <c r="E281" s="124"/>
      <c r="F281" s="124"/>
      <c r="G281" s="124"/>
      <c r="H281" s="124"/>
      <c r="I281" s="124"/>
      <c r="J281" s="124"/>
      <c r="K281" s="124"/>
      <c r="L281" s="124"/>
      <c r="M281" s="9"/>
      <c r="Q281" s="1" t="s">
        <v>263</v>
      </c>
    </row>
    <row r="282" spans="1:17" ht="27.95" customHeight="1">
      <c r="A282" s="9"/>
      <c r="B282" s="9"/>
      <c r="C282" s="9"/>
      <c r="D282" s="9"/>
      <c r="E282" s="124"/>
      <c r="F282" s="124"/>
      <c r="G282" s="124"/>
      <c r="H282" s="124"/>
      <c r="I282" s="124"/>
      <c r="J282" s="124"/>
      <c r="K282" s="124"/>
      <c r="L282" s="124"/>
      <c r="M282" s="9"/>
      <c r="Q282" s="1" t="s">
        <v>263</v>
      </c>
    </row>
    <row r="283" spans="1:17" ht="27.95" customHeight="1">
      <c r="A283" s="9"/>
      <c r="B283" s="9"/>
      <c r="C283" s="9"/>
      <c r="D283" s="9"/>
      <c r="E283" s="124"/>
      <c r="F283" s="124"/>
      <c r="G283" s="124"/>
      <c r="H283" s="124"/>
      <c r="I283" s="124"/>
      <c r="J283" s="124"/>
      <c r="K283" s="124"/>
      <c r="L283" s="124"/>
      <c r="M283" s="9"/>
      <c r="Q283" s="1" t="s">
        <v>263</v>
      </c>
    </row>
    <row r="284" spans="1:17" ht="27.95" customHeight="1">
      <c r="A284" s="9"/>
      <c r="B284" s="9"/>
      <c r="C284" s="9"/>
      <c r="D284" s="9"/>
      <c r="E284" s="124"/>
      <c r="F284" s="124"/>
      <c r="G284" s="124"/>
      <c r="H284" s="124"/>
      <c r="I284" s="124"/>
      <c r="J284" s="124"/>
      <c r="K284" s="124"/>
      <c r="L284" s="124"/>
      <c r="M284" s="9"/>
      <c r="Q284" s="1" t="s">
        <v>263</v>
      </c>
    </row>
    <row r="285" spans="1:17" ht="27.95" customHeight="1">
      <c r="A285" s="9"/>
      <c r="B285" s="9"/>
      <c r="C285" s="9"/>
      <c r="D285" s="9"/>
      <c r="E285" s="124"/>
      <c r="F285" s="124"/>
      <c r="G285" s="124"/>
      <c r="H285" s="124"/>
      <c r="I285" s="124"/>
      <c r="J285" s="124"/>
      <c r="K285" s="124"/>
      <c r="L285" s="124"/>
      <c r="M285" s="9"/>
      <c r="Q285" s="1" t="s">
        <v>263</v>
      </c>
    </row>
    <row r="286" spans="1:17" ht="27.95" customHeight="1">
      <c r="A286" s="9"/>
      <c r="B286" s="9"/>
      <c r="C286" s="9"/>
      <c r="D286" s="9"/>
      <c r="E286" s="124"/>
      <c r="F286" s="124"/>
      <c r="G286" s="124"/>
      <c r="H286" s="124"/>
      <c r="I286" s="124"/>
      <c r="J286" s="124"/>
      <c r="K286" s="124"/>
      <c r="L286" s="124"/>
      <c r="M286" s="9"/>
      <c r="Q286" s="1" t="s">
        <v>263</v>
      </c>
    </row>
    <row r="287" spans="1:17" ht="27.95" customHeight="1">
      <c r="A287" s="9"/>
      <c r="B287" s="9"/>
      <c r="C287" s="9"/>
      <c r="D287" s="9"/>
      <c r="E287" s="124"/>
      <c r="F287" s="124"/>
      <c r="G287" s="124"/>
      <c r="H287" s="124"/>
      <c r="I287" s="124"/>
      <c r="J287" s="124"/>
      <c r="K287" s="124"/>
      <c r="L287" s="124"/>
      <c r="M287" s="9"/>
      <c r="Q287" s="1" t="s">
        <v>263</v>
      </c>
    </row>
    <row r="288" spans="1:17" ht="27.95" customHeight="1">
      <c r="A288" s="9"/>
      <c r="B288" s="9"/>
      <c r="C288" s="9"/>
      <c r="D288" s="9"/>
      <c r="E288" s="124"/>
      <c r="F288" s="124"/>
      <c r="G288" s="124"/>
      <c r="H288" s="124"/>
      <c r="I288" s="124"/>
      <c r="J288" s="124"/>
      <c r="K288" s="124"/>
      <c r="L288" s="124"/>
      <c r="M288" s="9"/>
      <c r="Q288" s="1" t="s">
        <v>263</v>
      </c>
    </row>
    <row r="289" spans="1:48" ht="27.95" customHeight="1">
      <c r="A289" s="9"/>
      <c r="B289" s="9"/>
      <c r="C289" s="9"/>
      <c r="D289" s="9"/>
      <c r="E289" s="124"/>
      <c r="F289" s="124"/>
      <c r="G289" s="124"/>
      <c r="H289" s="124"/>
      <c r="I289" s="124"/>
      <c r="J289" s="124"/>
      <c r="K289" s="124"/>
      <c r="L289" s="124"/>
      <c r="M289" s="9"/>
      <c r="Q289" s="1" t="s">
        <v>263</v>
      </c>
    </row>
    <row r="290" spans="1:48" ht="27.95" customHeight="1">
      <c r="A290" s="9"/>
      <c r="B290" s="9"/>
      <c r="C290" s="9"/>
      <c r="D290" s="9"/>
      <c r="E290" s="124"/>
      <c r="F290" s="124"/>
      <c r="G290" s="124"/>
      <c r="H290" s="124"/>
      <c r="I290" s="124"/>
      <c r="J290" s="124"/>
      <c r="K290" s="124"/>
      <c r="L290" s="124"/>
      <c r="M290" s="9"/>
      <c r="Q290" s="1" t="s">
        <v>263</v>
      </c>
    </row>
    <row r="291" spans="1:48" ht="27.95" customHeight="1">
      <c r="A291" s="10" t="s">
        <v>64</v>
      </c>
      <c r="B291" s="9"/>
      <c r="C291" s="9"/>
      <c r="D291" s="9"/>
      <c r="E291" s="124"/>
      <c r="F291" s="124"/>
      <c r="G291" s="124"/>
      <c r="H291" s="124"/>
      <c r="I291" s="124"/>
      <c r="J291" s="124"/>
      <c r="K291" s="124"/>
      <c r="L291" s="124"/>
      <c r="M291" s="9"/>
      <c r="N291" t="s">
        <v>65</v>
      </c>
    </row>
    <row r="292" spans="1:48" ht="27.95" customHeight="1">
      <c r="A292" s="10" t="s">
        <v>272</v>
      </c>
      <c r="B292" s="10" t="s">
        <v>51</v>
      </c>
      <c r="C292" s="9"/>
      <c r="D292" s="9"/>
      <c r="E292" s="124"/>
      <c r="F292" s="124"/>
      <c r="G292" s="124"/>
      <c r="H292" s="124"/>
      <c r="I292" s="124"/>
      <c r="J292" s="124"/>
      <c r="K292" s="124"/>
      <c r="L292" s="124"/>
      <c r="M292" s="9"/>
      <c r="Q292" s="1" t="s">
        <v>273</v>
      </c>
    </row>
    <row r="293" spans="1:48" ht="27.95" customHeight="1">
      <c r="A293" s="10" t="s">
        <v>274</v>
      </c>
      <c r="B293" s="10" t="s">
        <v>275</v>
      </c>
      <c r="C293" s="10" t="s">
        <v>276</v>
      </c>
      <c r="D293" s="9">
        <v>2</v>
      </c>
      <c r="E293" s="124"/>
      <c r="F293" s="124"/>
      <c r="G293" s="124"/>
      <c r="H293" s="124"/>
      <c r="I293" s="124"/>
      <c r="J293" s="124"/>
      <c r="K293" s="124"/>
      <c r="L293" s="124"/>
      <c r="M293" s="10" t="s">
        <v>51</v>
      </c>
      <c r="N293" s="1" t="s">
        <v>1322</v>
      </c>
      <c r="O293" s="1" t="s">
        <v>51</v>
      </c>
      <c r="P293" s="1" t="s">
        <v>51</v>
      </c>
      <c r="Q293" s="1" t="s">
        <v>273</v>
      </c>
      <c r="R293" s="1" t="s">
        <v>58</v>
      </c>
      <c r="S293" s="1" t="s">
        <v>59</v>
      </c>
      <c r="T293" s="1" t="s">
        <v>59</v>
      </c>
      <c r="AR293" s="1" t="s">
        <v>51</v>
      </c>
      <c r="AS293" s="1" t="s">
        <v>51</v>
      </c>
      <c r="AU293" s="1" t="s">
        <v>1321</v>
      </c>
      <c r="AV293">
        <v>118</v>
      </c>
    </row>
    <row r="294" spans="1:48" ht="27.95" customHeight="1">
      <c r="A294" s="10" t="s">
        <v>277</v>
      </c>
      <c r="B294" s="10" t="s">
        <v>278</v>
      </c>
      <c r="C294" s="10" t="s">
        <v>276</v>
      </c>
      <c r="D294" s="9">
        <v>1</v>
      </c>
      <c r="E294" s="124"/>
      <c r="F294" s="124"/>
      <c r="G294" s="124"/>
      <c r="H294" s="124"/>
      <c r="I294" s="124"/>
      <c r="J294" s="124"/>
      <c r="K294" s="124"/>
      <c r="L294" s="124"/>
      <c r="M294" s="10" t="s">
        <v>51</v>
      </c>
      <c r="N294" s="1" t="s">
        <v>1320</v>
      </c>
      <c r="O294" s="1" t="s">
        <v>51</v>
      </c>
      <c r="P294" s="1" t="s">
        <v>51</v>
      </c>
      <c r="Q294" s="1" t="s">
        <v>273</v>
      </c>
      <c r="R294" s="1" t="s">
        <v>58</v>
      </c>
      <c r="S294" s="1" t="s">
        <v>59</v>
      </c>
      <c r="T294" s="1" t="s">
        <v>59</v>
      </c>
      <c r="AR294" s="1" t="s">
        <v>51</v>
      </c>
      <c r="AS294" s="1" t="s">
        <v>51</v>
      </c>
      <c r="AU294" s="1" t="s">
        <v>1319</v>
      </c>
      <c r="AV294">
        <v>175</v>
      </c>
    </row>
    <row r="295" spans="1:48" ht="27.95" customHeight="1">
      <c r="A295" s="10" t="s">
        <v>279</v>
      </c>
      <c r="B295" s="10" t="s">
        <v>280</v>
      </c>
      <c r="C295" s="10" t="s">
        <v>276</v>
      </c>
      <c r="D295" s="9">
        <v>1</v>
      </c>
      <c r="E295" s="124"/>
      <c r="F295" s="124"/>
      <c r="G295" s="124"/>
      <c r="H295" s="124"/>
      <c r="I295" s="124"/>
      <c r="J295" s="124"/>
      <c r="K295" s="124"/>
      <c r="L295" s="124"/>
      <c r="M295" s="10" t="s">
        <v>51</v>
      </c>
      <c r="N295" s="1" t="s">
        <v>1318</v>
      </c>
      <c r="O295" s="1" t="s">
        <v>51</v>
      </c>
      <c r="P295" s="1" t="s">
        <v>51</v>
      </c>
      <c r="Q295" s="1" t="s">
        <v>273</v>
      </c>
      <c r="R295" s="1" t="s">
        <v>58</v>
      </c>
      <c r="S295" s="1" t="s">
        <v>59</v>
      </c>
      <c r="T295" s="1" t="s">
        <v>59</v>
      </c>
      <c r="AR295" s="1" t="s">
        <v>51</v>
      </c>
      <c r="AS295" s="1" t="s">
        <v>51</v>
      </c>
      <c r="AU295" s="1" t="s">
        <v>1317</v>
      </c>
      <c r="AV295">
        <v>176</v>
      </c>
    </row>
    <row r="296" spans="1:48" ht="27.95" customHeight="1">
      <c r="A296" s="10" t="s">
        <v>281</v>
      </c>
      <c r="B296" s="10" t="s">
        <v>282</v>
      </c>
      <c r="C296" s="10" t="s">
        <v>276</v>
      </c>
      <c r="D296" s="9">
        <v>1</v>
      </c>
      <c r="E296" s="124"/>
      <c r="F296" s="124"/>
      <c r="G296" s="124"/>
      <c r="H296" s="124"/>
      <c r="I296" s="124"/>
      <c r="J296" s="124"/>
      <c r="K296" s="124"/>
      <c r="L296" s="124"/>
      <c r="M296" s="10" t="s">
        <v>51</v>
      </c>
      <c r="N296" s="1" t="s">
        <v>1316</v>
      </c>
      <c r="O296" s="1" t="s">
        <v>51</v>
      </c>
      <c r="P296" s="1" t="s">
        <v>51</v>
      </c>
      <c r="Q296" s="1" t="s">
        <v>273</v>
      </c>
      <c r="R296" s="1" t="s">
        <v>58</v>
      </c>
      <c r="S296" s="1" t="s">
        <v>59</v>
      </c>
      <c r="T296" s="1" t="s">
        <v>59</v>
      </c>
      <c r="AR296" s="1" t="s">
        <v>51</v>
      </c>
      <c r="AS296" s="1" t="s">
        <v>51</v>
      </c>
      <c r="AU296" s="1" t="s">
        <v>1315</v>
      </c>
      <c r="AV296">
        <v>120</v>
      </c>
    </row>
    <row r="297" spans="1:48" ht="27.95" customHeight="1">
      <c r="A297" s="10" t="s">
        <v>283</v>
      </c>
      <c r="B297" s="10" t="s">
        <v>282</v>
      </c>
      <c r="C297" s="10" t="s">
        <v>276</v>
      </c>
      <c r="D297" s="9">
        <v>1</v>
      </c>
      <c r="E297" s="124"/>
      <c r="F297" s="124"/>
      <c r="G297" s="124"/>
      <c r="H297" s="124"/>
      <c r="I297" s="124"/>
      <c r="J297" s="124"/>
      <c r="K297" s="124"/>
      <c r="L297" s="124"/>
      <c r="M297" s="10" t="s">
        <v>51</v>
      </c>
      <c r="N297" s="1" t="s">
        <v>1314</v>
      </c>
      <c r="O297" s="1" t="s">
        <v>51</v>
      </c>
      <c r="P297" s="1" t="s">
        <v>51</v>
      </c>
      <c r="Q297" s="1" t="s">
        <v>273</v>
      </c>
      <c r="R297" s="1" t="s">
        <v>58</v>
      </c>
      <c r="S297" s="1" t="s">
        <v>59</v>
      </c>
      <c r="T297" s="1" t="s">
        <v>59</v>
      </c>
      <c r="AR297" s="1" t="s">
        <v>51</v>
      </c>
      <c r="AS297" s="1" t="s">
        <v>51</v>
      </c>
      <c r="AU297" s="1" t="s">
        <v>1313</v>
      </c>
      <c r="AV297">
        <v>121</v>
      </c>
    </row>
    <row r="298" spans="1:48" ht="27.95" customHeight="1">
      <c r="A298" s="10" t="s">
        <v>284</v>
      </c>
      <c r="B298" s="10" t="s">
        <v>285</v>
      </c>
      <c r="C298" s="10" t="s">
        <v>276</v>
      </c>
      <c r="D298" s="9">
        <v>1</v>
      </c>
      <c r="E298" s="124"/>
      <c r="F298" s="124"/>
      <c r="G298" s="124"/>
      <c r="H298" s="124"/>
      <c r="I298" s="124"/>
      <c r="J298" s="124"/>
      <c r="K298" s="124"/>
      <c r="L298" s="124"/>
      <c r="M298" s="10" t="s">
        <v>51</v>
      </c>
      <c r="N298" s="1" t="s">
        <v>1312</v>
      </c>
      <c r="O298" s="1" t="s">
        <v>51</v>
      </c>
      <c r="P298" s="1" t="s">
        <v>51</v>
      </c>
      <c r="Q298" s="1" t="s">
        <v>273</v>
      </c>
      <c r="R298" s="1" t="s">
        <v>58</v>
      </c>
      <c r="S298" s="1" t="s">
        <v>59</v>
      </c>
      <c r="T298" s="1" t="s">
        <v>59</v>
      </c>
      <c r="AR298" s="1" t="s">
        <v>51</v>
      </c>
      <c r="AS298" s="1" t="s">
        <v>51</v>
      </c>
      <c r="AU298" s="1" t="s">
        <v>1311</v>
      </c>
      <c r="AV298">
        <v>122</v>
      </c>
    </row>
    <row r="299" spans="1:48" ht="27.95" customHeight="1">
      <c r="A299" s="10" t="s">
        <v>286</v>
      </c>
      <c r="B299" s="10" t="s">
        <v>287</v>
      </c>
      <c r="C299" s="10" t="s">
        <v>276</v>
      </c>
      <c r="D299" s="9">
        <v>1</v>
      </c>
      <c r="E299" s="124"/>
      <c r="F299" s="124"/>
      <c r="G299" s="124"/>
      <c r="H299" s="124"/>
      <c r="I299" s="124"/>
      <c r="J299" s="124"/>
      <c r="K299" s="124"/>
      <c r="L299" s="124"/>
      <c r="M299" s="10" t="s">
        <v>51</v>
      </c>
      <c r="N299" s="1" t="s">
        <v>1310</v>
      </c>
      <c r="O299" s="1" t="s">
        <v>51</v>
      </c>
      <c r="P299" s="1" t="s">
        <v>51</v>
      </c>
      <c r="Q299" s="1" t="s">
        <v>273</v>
      </c>
      <c r="R299" s="1" t="s">
        <v>58</v>
      </c>
      <c r="S299" s="1" t="s">
        <v>59</v>
      </c>
      <c r="T299" s="1" t="s">
        <v>59</v>
      </c>
      <c r="AR299" s="1" t="s">
        <v>51</v>
      </c>
      <c r="AS299" s="1" t="s">
        <v>51</v>
      </c>
      <c r="AU299" s="1" t="s">
        <v>1309</v>
      </c>
      <c r="AV299">
        <v>123</v>
      </c>
    </row>
    <row r="300" spans="1:48" ht="27.95" customHeight="1">
      <c r="A300" s="10" t="s">
        <v>288</v>
      </c>
      <c r="B300" s="10" t="s">
        <v>289</v>
      </c>
      <c r="C300" s="10" t="s">
        <v>276</v>
      </c>
      <c r="D300" s="9">
        <v>1</v>
      </c>
      <c r="E300" s="124"/>
      <c r="F300" s="124"/>
      <c r="G300" s="124"/>
      <c r="H300" s="124"/>
      <c r="I300" s="124"/>
      <c r="J300" s="124"/>
      <c r="K300" s="124"/>
      <c r="L300" s="124"/>
      <c r="M300" s="10" t="s">
        <v>51</v>
      </c>
      <c r="N300" s="1" t="s">
        <v>1308</v>
      </c>
      <c r="O300" s="1" t="s">
        <v>51</v>
      </c>
      <c r="P300" s="1" t="s">
        <v>51</v>
      </c>
      <c r="Q300" s="1" t="s">
        <v>273</v>
      </c>
      <c r="R300" s="1" t="s">
        <v>58</v>
      </c>
      <c r="S300" s="1" t="s">
        <v>59</v>
      </c>
      <c r="T300" s="1" t="s">
        <v>59</v>
      </c>
      <c r="AR300" s="1" t="s">
        <v>51</v>
      </c>
      <c r="AS300" s="1" t="s">
        <v>51</v>
      </c>
      <c r="AU300" s="1" t="s">
        <v>1307</v>
      </c>
      <c r="AV300">
        <v>124</v>
      </c>
    </row>
    <row r="301" spans="1:48" ht="27.95" customHeight="1">
      <c r="A301" s="10" t="s">
        <v>290</v>
      </c>
      <c r="B301" s="10" t="s">
        <v>291</v>
      </c>
      <c r="C301" s="10" t="s">
        <v>276</v>
      </c>
      <c r="D301" s="9">
        <v>1</v>
      </c>
      <c r="E301" s="124"/>
      <c r="F301" s="124"/>
      <c r="G301" s="124"/>
      <c r="H301" s="124"/>
      <c r="I301" s="124"/>
      <c r="J301" s="124"/>
      <c r="K301" s="124"/>
      <c r="L301" s="124"/>
      <c r="M301" s="10" t="s">
        <v>51</v>
      </c>
      <c r="N301" s="1" t="s">
        <v>1306</v>
      </c>
      <c r="O301" s="1" t="s">
        <v>51</v>
      </c>
      <c r="P301" s="1" t="s">
        <v>51</v>
      </c>
      <c r="Q301" s="1" t="s">
        <v>273</v>
      </c>
      <c r="R301" s="1" t="s">
        <v>58</v>
      </c>
      <c r="S301" s="1" t="s">
        <v>59</v>
      </c>
      <c r="T301" s="1" t="s">
        <v>59</v>
      </c>
      <c r="AR301" s="1" t="s">
        <v>51</v>
      </c>
      <c r="AS301" s="1" t="s">
        <v>51</v>
      </c>
      <c r="AU301" s="1" t="s">
        <v>1305</v>
      </c>
      <c r="AV301">
        <v>125</v>
      </c>
    </row>
    <row r="302" spans="1:48" ht="27.95" customHeight="1">
      <c r="A302" s="10" t="s">
        <v>292</v>
      </c>
      <c r="B302" s="10" t="s">
        <v>293</v>
      </c>
      <c r="C302" s="10" t="s">
        <v>276</v>
      </c>
      <c r="D302" s="9">
        <v>1</v>
      </c>
      <c r="E302" s="124"/>
      <c r="F302" s="124"/>
      <c r="G302" s="124"/>
      <c r="H302" s="124"/>
      <c r="I302" s="124"/>
      <c r="J302" s="124"/>
      <c r="K302" s="124"/>
      <c r="L302" s="124"/>
      <c r="M302" s="10" t="s">
        <v>51</v>
      </c>
      <c r="N302" s="1" t="s">
        <v>1304</v>
      </c>
      <c r="O302" s="1" t="s">
        <v>51</v>
      </c>
      <c r="P302" s="1" t="s">
        <v>51</v>
      </c>
      <c r="Q302" s="1" t="s">
        <v>273</v>
      </c>
      <c r="R302" s="1" t="s">
        <v>58</v>
      </c>
      <c r="S302" s="1" t="s">
        <v>59</v>
      </c>
      <c r="T302" s="1" t="s">
        <v>59</v>
      </c>
      <c r="AR302" s="1" t="s">
        <v>51</v>
      </c>
      <c r="AS302" s="1" t="s">
        <v>51</v>
      </c>
      <c r="AU302" s="1" t="s">
        <v>1303</v>
      </c>
      <c r="AV302">
        <v>126</v>
      </c>
    </row>
    <row r="303" spans="1:48" ht="27.95" customHeight="1">
      <c r="A303" s="10" t="s">
        <v>294</v>
      </c>
      <c r="B303" s="10" t="s">
        <v>295</v>
      </c>
      <c r="C303" s="10" t="s">
        <v>276</v>
      </c>
      <c r="D303" s="9">
        <v>1</v>
      </c>
      <c r="E303" s="124"/>
      <c r="F303" s="124"/>
      <c r="G303" s="124"/>
      <c r="H303" s="124"/>
      <c r="I303" s="124"/>
      <c r="J303" s="124"/>
      <c r="K303" s="124"/>
      <c r="L303" s="124"/>
      <c r="M303" s="10" t="s">
        <v>51</v>
      </c>
      <c r="N303" s="1" t="s">
        <v>1302</v>
      </c>
      <c r="O303" s="1" t="s">
        <v>51</v>
      </c>
      <c r="P303" s="1" t="s">
        <v>51</v>
      </c>
      <c r="Q303" s="1" t="s">
        <v>273</v>
      </c>
      <c r="R303" s="1" t="s">
        <v>58</v>
      </c>
      <c r="S303" s="1" t="s">
        <v>59</v>
      </c>
      <c r="T303" s="1" t="s">
        <v>59</v>
      </c>
      <c r="AR303" s="1" t="s">
        <v>51</v>
      </c>
      <c r="AS303" s="1" t="s">
        <v>51</v>
      </c>
      <c r="AU303" s="1" t="s">
        <v>1301</v>
      </c>
      <c r="AV303">
        <v>127</v>
      </c>
    </row>
    <row r="304" spans="1:48" ht="27.95" customHeight="1">
      <c r="A304" s="10" t="s">
        <v>296</v>
      </c>
      <c r="B304" s="10" t="s">
        <v>297</v>
      </c>
      <c r="C304" s="10" t="s">
        <v>276</v>
      </c>
      <c r="D304" s="9">
        <v>2</v>
      </c>
      <c r="E304" s="124"/>
      <c r="F304" s="124"/>
      <c r="G304" s="124"/>
      <c r="H304" s="124"/>
      <c r="I304" s="124"/>
      <c r="J304" s="124"/>
      <c r="K304" s="124"/>
      <c r="L304" s="124"/>
      <c r="M304" s="10" t="s">
        <v>51</v>
      </c>
      <c r="N304" s="1" t="s">
        <v>1300</v>
      </c>
      <c r="O304" s="1" t="s">
        <v>51</v>
      </c>
      <c r="P304" s="1" t="s">
        <v>51</v>
      </c>
      <c r="Q304" s="1" t="s">
        <v>273</v>
      </c>
      <c r="R304" s="1" t="s">
        <v>58</v>
      </c>
      <c r="S304" s="1" t="s">
        <v>59</v>
      </c>
      <c r="T304" s="1" t="s">
        <v>59</v>
      </c>
      <c r="AR304" s="1" t="s">
        <v>51</v>
      </c>
      <c r="AS304" s="1" t="s">
        <v>51</v>
      </c>
      <c r="AU304" s="1" t="s">
        <v>1299</v>
      </c>
      <c r="AV304">
        <v>128</v>
      </c>
    </row>
    <row r="305" spans="1:48" ht="27.95" customHeight="1">
      <c r="A305" s="10" t="s">
        <v>298</v>
      </c>
      <c r="B305" s="10" t="s">
        <v>275</v>
      </c>
      <c r="C305" s="10" t="s">
        <v>276</v>
      </c>
      <c r="D305" s="9">
        <v>2</v>
      </c>
      <c r="E305" s="124"/>
      <c r="F305" s="124"/>
      <c r="G305" s="124"/>
      <c r="H305" s="124"/>
      <c r="I305" s="124"/>
      <c r="J305" s="124"/>
      <c r="K305" s="124"/>
      <c r="L305" s="124"/>
      <c r="M305" s="10"/>
      <c r="N305" s="1" t="s">
        <v>1298</v>
      </c>
      <c r="O305" s="1" t="s">
        <v>51</v>
      </c>
      <c r="P305" s="1" t="s">
        <v>51</v>
      </c>
      <c r="Q305" s="1" t="s">
        <v>273</v>
      </c>
      <c r="R305" s="1" t="s">
        <v>58</v>
      </c>
      <c r="S305" s="1" t="s">
        <v>59</v>
      </c>
      <c r="T305" s="1" t="s">
        <v>59</v>
      </c>
      <c r="AR305" s="1" t="s">
        <v>51</v>
      </c>
      <c r="AS305" s="1" t="s">
        <v>51</v>
      </c>
      <c r="AU305" s="1" t="s">
        <v>1297</v>
      </c>
      <c r="AV305">
        <v>119</v>
      </c>
    </row>
    <row r="306" spans="1:48" ht="27.95" customHeight="1">
      <c r="A306" s="10" t="s">
        <v>299</v>
      </c>
      <c r="B306" s="10" t="s">
        <v>300</v>
      </c>
      <c r="C306" s="10" t="s">
        <v>276</v>
      </c>
      <c r="D306" s="9">
        <v>1</v>
      </c>
      <c r="E306" s="124"/>
      <c r="F306" s="124"/>
      <c r="G306" s="124"/>
      <c r="H306" s="124"/>
      <c r="I306" s="124"/>
      <c r="J306" s="124"/>
      <c r="K306" s="124"/>
      <c r="L306" s="124"/>
      <c r="M306" s="10" t="s">
        <v>51</v>
      </c>
      <c r="N306" s="1" t="s">
        <v>1296</v>
      </c>
      <c r="O306" s="1" t="s">
        <v>51</v>
      </c>
      <c r="P306" s="1" t="s">
        <v>51</v>
      </c>
      <c r="Q306" s="1" t="s">
        <v>273</v>
      </c>
      <c r="R306" s="1" t="s">
        <v>58</v>
      </c>
      <c r="S306" s="1" t="s">
        <v>59</v>
      </c>
      <c r="T306" s="1" t="s">
        <v>59</v>
      </c>
      <c r="AR306" s="1" t="s">
        <v>51</v>
      </c>
      <c r="AS306" s="1" t="s">
        <v>51</v>
      </c>
      <c r="AU306" s="1" t="s">
        <v>1295</v>
      </c>
      <c r="AV306">
        <v>174</v>
      </c>
    </row>
    <row r="307" spans="1:48" ht="27.95" customHeight="1">
      <c r="A307" s="10" t="s">
        <v>301</v>
      </c>
      <c r="B307" s="10" t="s">
        <v>302</v>
      </c>
      <c r="C307" s="10" t="s">
        <v>276</v>
      </c>
      <c r="D307" s="9">
        <v>2</v>
      </c>
      <c r="E307" s="124"/>
      <c r="F307" s="124"/>
      <c r="G307" s="124"/>
      <c r="H307" s="124"/>
      <c r="I307" s="124"/>
      <c r="J307" s="124"/>
      <c r="K307" s="124"/>
      <c r="L307" s="124"/>
      <c r="M307" s="10" t="s">
        <v>51</v>
      </c>
      <c r="N307" s="1" t="s">
        <v>1294</v>
      </c>
      <c r="O307" s="1" t="s">
        <v>51</v>
      </c>
      <c r="P307" s="1" t="s">
        <v>51</v>
      </c>
      <c r="Q307" s="1" t="s">
        <v>273</v>
      </c>
      <c r="R307" s="1" t="s">
        <v>58</v>
      </c>
      <c r="S307" s="1" t="s">
        <v>59</v>
      </c>
      <c r="T307" s="1" t="s">
        <v>59</v>
      </c>
      <c r="AR307" s="1" t="s">
        <v>51</v>
      </c>
      <c r="AS307" s="1" t="s">
        <v>51</v>
      </c>
      <c r="AU307" s="1" t="s">
        <v>1293</v>
      </c>
      <c r="AV307">
        <v>173</v>
      </c>
    </row>
    <row r="308" spans="1:48" ht="27.95" customHeight="1">
      <c r="A308" s="10" t="s">
        <v>303</v>
      </c>
      <c r="B308" s="10" t="s">
        <v>304</v>
      </c>
      <c r="C308" s="10" t="s">
        <v>57</v>
      </c>
      <c r="D308" s="9">
        <v>2</v>
      </c>
      <c r="E308" s="124"/>
      <c r="F308" s="124"/>
      <c r="G308" s="124"/>
      <c r="H308" s="124"/>
      <c r="I308" s="124"/>
      <c r="J308" s="124"/>
      <c r="K308" s="124"/>
      <c r="L308" s="124"/>
      <c r="M308" s="10" t="s">
        <v>51</v>
      </c>
      <c r="N308" s="1" t="s">
        <v>1292</v>
      </c>
      <c r="O308" s="1" t="s">
        <v>51</v>
      </c>
      <c r="P308" s="1" t="s">
        <v>51</v>
      </c>
      <c r="Q308" s="1" t="s">
        <v>273</v>
      </c>
      <c r="R308" s="1" t="s">
        <v>58</v>
      </c>
      <c r="S308" s="1" t="s">
        <v>59</v>
      </c>
      <c r="T308" s="1" t="s">
        <v>59</v>
      </c>
      <c r="AR308" s="1" t="s">
        <v>51</v>
      </c>
      <c r="AS308" s="1" t="s">
        <v>51</v>
      </c>
      <c r="AU308" s="1" t="s">
        <v>1291</v>
      </c>
      <c r="AV308">
        <v>204</v>
      </c>
    </row>
    <row r="309" spans="1:48" ht="27.95" customHeight="1">
      <c r="A309" s="10" t="s">
        <v>303</v>
      </c>
      <c r="B309" s="10" t="s">
        <v>305</v>
      </c>
      <c r="C309" s="10" t="s">
        <v>57</v>
      </c>
      <c r="D309" s="9">
        <v>4</v>
      </c>
      <c r="E309" s="124"/>
      <c r="F309" s="124"/>
      <c r="G309" s="124"/>
      <c r="H309" s="124"/>
      <c r="I309" s="124"/>
      <c r="J309" s="124"/>
      <c r="K309" s="124"/>
      <c r="L309" s="124"/>
      <c r="M309" s="10" t="s">
        <v>51</v>
      </c>
      <c r="N309" s="1" t="s">
        <v>1290</v>
      </c>
      <c r="O309" s="1" t="s">
        <v>51</v>
      </c>
      <c r="P309" s="1" t="s">
        <v>51</v>
      </c>
      <c r="Q309" s="1" t="s">
        <v>273</v>
      </c>
      <c r="R309" s="1" t="s">
        <v>58</v>
      </c>
      <c r="S309" s="1" t="s">
        <v>59</v>
      </c>
      <c r="T309" s="1" t="s">
        <v>59</v>
      </c>
      <c r="AR309" s="1" t="s">
        <v>51</v>
      </c>
      <c r="AS309" s="1" t="s">
        <v>51</v>
      </c>
      <c r="AU309" s="1" t="s">
        <v>1289</v>
      </c>
      <c r="AV309">
        <v>129</v>
      </c>
    </row>
    <row r="310" spans="1:48" ht="27.95" customHeight="1">
      <c r="A310" s="10" t="s">
        <v>303</v>
      </c>
      <c r="B310" s="10" t="s">
        <v>306</v>
      </c>
      <c r="C310" s="10" t="s">
        <v>57</v>
      </c>
      <c r="D310" s="9">
        <v>1</v>
      </c>
      <c r="E310" s="124"/>
      <c r="F310" s="124"/>
      <c r="G310" s="124"/>
      <c r="H310" s="124"/>
      <c r="I310" s="124"/>
      <c r="J310" s="124"/>
      <c r="K310" s="124"/>
      <c r="L310" s="124"/>
      <c r="M310" s="10" t="s">
        <v>51</v>
      </c>
      <c r="N310" s="1" t="s">
        <v>1288</v>
      </c>
      <c r="O310" s="1" t="s">
        <v>51</v>
      </c>
      <c r="P310" s="1" t="s">
        <v>51</v>
      </c>
      <c r="Q310" s="1" t="s">
        <v>273</v>
      </c>
      <c r="R310" s="1" t="s">
        <v>58</v>
      </c>
      <c r="S310" s="1" t="s">
        <v>59</v>
      </c>
      <c r="T310" s="1" t="s">
        <v>59</v>
      </c>
      <c r="AR310" s="1" t="s">
        <v>51</v>
      </c>
      <c r="AS310" s="1" t="s">
        <v>51</v>
      </c>
      <c r="AU310" s="1" t="s">
        <v>1287</v>
      </c>
      <c r="AV310">
        <v>130</v>
      </c>
    </row>
    <row r="311" spans="1:48" ht="27.95" customHeight="1">
      <c r="A311" s="10" t="s">
        <v>303</v>
      </c>
      <c r="B311" s="10" t="s">
        <v>307</v>
      </c>
      <c r="C311" s="10" t="s">
        <v>57</v>
      </c>
      <c r="D311" s="9">
        <v>1</v>
      </c>
      <c r="E311" s="124"/>
      <c r="F311" s="124"/>
      <c r="G311" s="124"/>
      <c r="H311" s="124"/>
      <c r="I311" s="124"/>
      <c r="J311" s="124"/>
      <c r="K311" s="124"/>
      <c r="L311" s="124"/>
      <c r="M311" s="10" t="s">
        <v>51</v>
      </c>
      <c r="N311" s="1" t="s">
        <v>1286</v>
      </c>
      <c r="O311" s="1" t="s">
        <v>51</v>
      </c>
      <c r="P311" s="1" t="s">
        <v>51</v>
      </c>
      <c r="Q311" s="1" t="s">
        <v>273</v>
      </c>
      <c r="R311" s="1" t="s">
        <v>58</v>
      </c>
      <c r="S311" s="1" t="s">
        <v>59</v>
      </c>
      <c r="T311" s="1" t="s">
        <v>59</v>
      </c>
      <c r="AR311" s="1" t="s">
        <v>51</v>
      </c>
      <c r="AS311" s="1" t="s">
        <v>51</v>
      </c>
      <c r="AU311" s="1" t="s">
        <v>1285</v>
      </c>
      <c r="AV311">
        <v>203</v>
      </c>
    </row>
    <row r="312" spans="1:48" ht="27.95" customHeight="1">
      <c r="A312" s="10" t="s">
        <v>308</v>
      </c>
      <c r="B312" s="10" t="s">
        <v>309</v>
      </c>
      <c r="C312" s="10" t="s">
        <v>209</v>
      </c>
      <c r="D312" s="9">
        <v>4</v>
      </c>
      <c r="E312" s="124"/>
      <c r="F312" s="124"/>
      <c r="G312" s="124"/>
      <c r="H312" s="124"/>
      <c r="I312" s="124"/>
      <c r="J312" s="124"/>
      <c r="K312" s="124"/>
      <c r="L312" s="124"/>
      <c r="M312" s="10" t="s">
        <v>51</v>
      </c>
      <c r="N312" s="1" t="s">
        <v>1284</v>
      </c>
      <c r="O312" s="1" t="s">
        <v>51</v>
      </c>
      <c r="P312" s="1" t="s">
        <v>51</v>
      </c>
      <c r="Q312" s="1" t="s">
        <v>273</v>
      </c>
      <c r="R312" s="1" t="s">
        <v>59</v>
      </c>
      <c r="S312" s="1" t="s">
        <v>59</v>
      </c>
      <c r="T312" s="1" t="s">
        <v>58</v>
      </c>
      <c r="AR312" s="1" t="s">
        <v>51</v>
      </c>
      <c r="AS312" s="1" t="s">
        <v>51</v>
      </c>
      <c r="AU312" s="1" t="s">
        <v>1283</v>
      </c>
      <c r="AV312">
        <v>112</v>
      </c>
    </row>
    <row r="313" spans="1:48" ht="27.95" customHeight="1">
      <c r="A313" s="10" t="s">
        <v>310</v>
      </c>
      <c r="B313" s="10" t="s">
        <v>311</v>
      </c>
      <c r="C313" s="10" t="s">
        <v>57</v>
      </c>
      <c r="D313" s="9">
        <v>4</v>
      </c>
      <c r="E313" s="124"/>
      <c r="F313" s="124"/>
      <c r="G313" s="124"/>
      <c r="H313" s="124"/>
      <c r="I313" s="124"/>
      <c r="J313" s="124"/>
      <c r="K313" s="124"/>
      <c r="L313" s="124"/>
      <c r="M313" s="10" t="s">
        <v>51</v>
      </c>
      <c r="N313" s="1" t="s">
        <v>1282</v>
      </c>
      <c r="O313" s="1" t="s">
        <v>51</v>
      </c>
      <c r="P313" s="1" t="s">
        <v>51</v>
      </c>
      <c r="Q313" s="1" t="s">
        <v>273</v>
      </c>
      <c r="R313" s="1" t="s">
        <v>58</v>
      </c>
      <c r="S313" s="1" t="s">
        <v>59</v>
      </c>
      <c r="T313" s="1" t="s">
        <v>59</v>
      </c>
      <c r="AR313" s="1" t="s">
        <v>51</v>
      </c>
      <c r="AS313" s="1" t="s">
        <v>51</v>
      </c>
      <c r="AU313" s="1" t="s">
        <v>1281</v>
      </c>
      <c r="AV313">
        <v>132</v>
      </c>
    </row>
    <row r="314" spans="1:48" ht="27.95" customHeight="1">
      <c r="A314" s="10" t="s">
        <v>312</v>
      </c>
      <c r="B314" s="10" t="s">
        <v>313</v>
      </c>
      <c r="C314" s="10" t="s">
        <v>209</v>
      </c>
      <c r="D314" s="9">
        <v>10</v>
      </c>
      <c r="E314" s="124"/>
      <c r="F314" s="124"/>
      <c r="G314" s="124"/>
      <c r="H314" s="124"/>
      <c r="I314" s="124"/>
      <c r="J314" s="124"/>
      <c r="K314" s="124"/>
      <c r="L314" s="124"/>
      <c r="M314" s="10" t="s">
        <v>51</v>
      </c>
      <c r="N314" s="1" t="s">
        <v>1280</v>
      </c>
      <c r="O314" s="1" t="s">
        <v>51</v>
      </c>
      <c r="P314" s="1" t="s">
        <v>51</v>
      </c>
      <c r="Q314" s="1" t="s">
        <v>273</v>
      </c>
      <c r="R314" s="1" t="s">
        <v>59</v>
      </c>
      <c r="S314" s="1" t="s">
        <v>59</v>
      </c>
      <c r="T314" s="1" t="s">
        <v>58</v>
      </c>
      <c r="AR314" s="1" t="s">
        <v>51</v>
      </c>
      <c r="AS314" s="1" t="s">
        <v>51</v>
      </c>
      <c r="AU314" s="1" t="s">
        <v>1279</v>
      </c>
      <c r="AV314">
        <v>115</v>
      </c>
    </row>
    <row r="315" spans="1:48" ht="27.95" customHeight="1">
      <c r="A315" s="10" t="s">
        <v>314</v>
      </c>
      <c r="B315" s="10" t="s">
        <v>311</v>
      </c>
      <c r="C315" s="10" t="s">
        <v>57</v>
      </c>
      <c r="D315" s="9">
        <v>10</v>
      </c>
      <c r="E315" s="124"/>
      <c r="F315" s="124"/>
      <c r="G315" s="124"/>
      <c r="H315" s="124"/>
      <c r="I315" s="124"/>
      <c r="J315" s="124"/>
      <c r="K315" s="124"/>
      <c r="L315" s="124"/>
      <c r="M315" s="10" t="s">
        <v>51</v>
      </c>
      <c r="N315" s="1" t="s">
        <v>1278</v>
      </c>
      <c r="O315" s="1" t="s">
        <v>51</v>
      </c>
      <c r="P315" s="1" t="s">
        <v>51</v>
      </c>
      <c r="Q315" s="1" t="s">
        <v>273</v>
      </c>
      <c r="R315" s="1" t="s">
        <v>58</v>
      </c>
      <c r="S315" s="1" t="s">
        <v>59</v>
      </c>
      <c r="T315" s="1" t="s">
        <v>59</v>
      </c>
      <c r="AR315" s="1" t="s">
        <v>51</v>
      </c>
      <c r="AS315" s="1" t="s">
        <v>51</v>
      </c>
      <c r="AU315" s="1" t="s">
        <v>1277</v>
      </c>
      <c r="AV315">
        <v>133</v>
      </c>
    </row>
    <row r="316" spans="1:48" ht="27.95" customHeight="1">
      <c r="A316" s="10" t="s">
        <v>315</v>
      </c>
      <c r="B316" s="10" t="s">
        <v>51</v>
      </c>
      <c r="C316" s="10" t="s">
        <v>209</v>
      </c>
      <c r="D316" s="9">
        <v>6</v>
      </c>
      <c r="E316" s="124"/>
      <c r="F316" s="124"/>
      <c r="G316" s="124"/>
      <c r="H316" s="124"/>
      <c r="I316" s="124"/>
      <c r="J316" s="124"/>
      <c r="K316" s="124"/>
      <c r="L316" s="124"/>
      <c r="M316" s="10" t="s">
        <v>51</v>
      </c>
      <c r="N316" s="1" t="s">
        <v>1276</v>
      </c>
      <c r="O316" s="1" t="s">
        <v>51</v>
      </c>
      <c r="P316" s="1" t="s">
        <v>51</v>
      </c>
      <c r="Q316" s="1" t="s">
        <v>273</v>
      </c>
      <c r="R316" s="1" t="s">
        <v>59</v>
      </c>
      <c r="S316" s="1" t="s">
        <v>59</v>
      </c>
      <c r="T316" s="1" t="s">
        <v>58</v>
      </c>
      <c r="AR316" s="1" t="s">
        <v>51</v>
      </c>
      <c r="AS316" s="1" t="s">
        <v>51</v>
      </c>
      <c r="AU316" s="1" t="s">
        <v>1275</v>
      </c>
      <c r="AV316">
        <v>116</v>
      </c>
    </row>
    <row r="317" spans="1:48" ht="27.95" customHeight="1">
      <c r="A317" s="10" t="s">
        <v>316</v>
      </c>
      <c r="B317" s="10" t="s">
        <v>311</v>
      </c>
      <c r="C317" s="10" t="s">
        <v>57</v>
      </c>
      <c r="D317" s="9">
        <v>2</v>
      </c>
      <c r="E317" s="124"/>
      <c r="F317" s="124"/>
      <c r="G317" s="124"/>
      <c r="H317" s="124"/>
      <c r="I317" s="124"/>
      <c r="J317" s="124"/>
      <c r="K317" s="124"/>
      <c r="L317" s="124"/>
      <c r="M317" s="10" t="s">
        <v>51</v>
      </c>
      <c r="N317" s="1" t="s">
        <v>1274</v>
      </c>
      <c r="O317" s="1" t="s">
        <v>51</v>
      </c>
      <c r="P317" s="1" t="s">
        <v>51</v>
      </c>
      <c r="Q317" s="1" t="s">
        <v>273</v>
      </c>
      <c r="R317" s="1" t="s">
        <v>58</v>
      </c>
      <c r="S317" s="1" t="s">
        <v>59</v>
      </c>
      <c r="T317" s="1" t="s">
        <v>59</v>
      </c>
      <c r="AR317" s="1" t="s">
        <v>51</v>
      </c>
      <c r="AS317" s="1" t="s">
        <v>51</v>
      </c>
      <c r="AU317" s="1" t="s">
        <v>1273</v>
      </c>
      <c r="AV317">
        <v>202</v>
      </c>
    </row>
    <row r="318" spans="1:48" ht="27.95" customHeight="1">
      <c r="A318" s="10" t="s">
        <v>317</v>
      </c>
      <c r="B318" s="10" t="s">
        <v>311</v>
      </c>
      <c r="C318" s="10" t="s">
        <v>57</v>
      </c>
      <c r="D318" s="9">
        <v>4</v>
      </c>
      <c r="E318" s="124"/>
      <c r="F318" s="124"/>
      <c r="G318" s="124"/>
      <c r="H318" s="124"/>
      <c r="I318" s="124"/>
      <c r="J318" s="124"/>
      <c r="K318" s="124"/>
      <c r="L318" s="124"/>
      <c r="M318" s="10" t="s">
        <v>51</v>
      </c>
      <c r="N318" s="1" t="s">
        <v>1272</v>
      </c>
      <c r="O318" s="1" t="s">
        <v>51</v>
      </c>
      <c r="P318" s="1" t="s">
        <v>51</v>
      </c>
      <c r="Q318" s="1" t="s">
        <v>273</v>
      </c>
      <c r="R318" s="1" t="s">
        <v>58</v>
      </c>
      <c r="S318" s="1" t="s">
        <v>59</v>
      </c>
      <c r="T318" s="1" t="s">
        <v>59</v>
      </c>
      <c r="AR318" s="1" t="s">
        <v>51</v>
      </c>
      <c r="AS318" s="1" t="s">
        <v>51</v>
      </c>
      <c r="AU318" s="1" t="s">
        <v>1271</v>
      </c>
      <c r="AV318">
        <v>131</v>
      </c>
    </row>
    <row r="319" spans="1:48" ht="27.95" customHeight="1">
      <c r="A319" s="10" t="s">
        <v>318</v>
      </c>
      <c r="B319" s="10" t="s">
        <v>51</v>
      </c>
      <c r="C319" s="10" t="s">
        <v>319</v>
      </c>
      <c r="D319" s="9">
        <v>6</v>
      </c>
      <c r="E319" s="124"/>
      <c r="F319" s="124"/>
      <c r="G319" s="124"/>
      <c r="H319" s="124"/>
      <c r="I319" s="124"/>
      <c r="J319" s="124"/>
      <c r="K319" s="124"/>
      <c r="L319" s="124"/>
      <c r="M319" s="10" t="s">
        <v>51</v>
      </c>
      <c r="N319" s="1" t="s">
        <v>1270</v>
      </c>
      <c r="O319" s="1" t="s">
        <v>51</v>
      </c>
      <c r="P319" s="1" t="s">
        <v>51</v>
      </c>
      <c r="Q319" s="1" t="s">
        <v>273</v>
      </c>
      <c r="R319" s="1" t="s">
        <v>59</v>
      </c>
      <c r="S319" s="1" t="s">
        <v>59</v>
      </c>
      <c r="T319" s="1" t="s">
        <v>58</v>
      </c>
      <c r="AR319" s="1" t="s">
        <v>51</v>
      </c>
      <c r="AS319" s="1" t="s">
        <v>51</v>
      </c>
      <c r="AU319" s="1" t="s">
        <v>1269</v>
      </c>
      <c r="AV319">
        <v>201</v>
      </c>
    </row>
    <row r="320" spans="1:48" ht="27.95" customHeight="1">
      <c r="A320" s="10" t="s">
        <v>320</v>
      </c>
      <c r="B320" s="10" t="s">
        <v>321</v>
      </c>
      <c r="C320" s="10" t="s">
        <v>209</v>
      </c>
      <c r="D320" s="9">
        <v>4</v>
      </c>
      <c r="E320" s="124"/>
      <c r="F320" s="124"/>
      <c r="G320" s="124"/>
      <c r="H320" s="124"/>
      <c r="I320" s="124"/>
      <c r="J320" s="124"/>
      <c r="K320" s="124"/>
      <c r="L320" s="124"/>
      <c r="M320" s="10" t="s">
        <v>51</v>
      </c>
      <c r="N320" s="1" t="s">
        <v>1268</v>
      </c>
      <c r="O320" s="1" t="s">
        <v>51</v>
      </c>
      <c r="P320" s="1" t="s">
        <v>51</v>
      </c>
      <c r="Q320" s="1" t="s">
        <v>273</v>
      </c>
      <c r="R320" s="1" t="s">
        <v>59</v>
      </c>
      <c r="S320" s="1" t="s">
        <v>59</v>
      </c>
      <c r="T320" s="1" t="s">
        <v>58</v>
      </c>
      <c r="AR320" s="1" t="s">
        <v>51</v>
      </c>
      <c r="AS320" s="1" t="s">
        <v>51</v>
      </c>
      <c r="AU320" s="1" t="s">
        <v>1267</v>
      </c>
      <c r="AV320">
        <v>114</v>
      </c>
    </row>
    <row r="321" spans="1:48" ht="27.95" customHeight="1">
      <c r="A321" s="10" t="s">
        <v>322</v>
      </c>
      <c r="B321" s="10" t="s">
        <v>323</v>
      </c>
      <c r="C321" s="10" t="s">
        <v>62</v>
      </c>
      <c r="D321" s="9">
        <v>17</v>
      </c>
      <c r="E321" s="124"/>
      <c r="F321" s="124"/>
      <c r="G321" s="124"/>
      <c r="H321" s="124"/>
      <c r="I321" s="124"/>
      <c r="J321" s="124"/>
      <c r="K321" s="124"/>
      <c r="L321" s="124"/>
      <c r="M321" s="10" t="s">
        <v>51</v>
      </c>
      <c r="N321" s="1" t="s">
        <v>1266</v>
      </c>
      <c r="O321" s="1" t="s">
        <v>51</v>
      </c>
      <c r="P321" s="1" t="s">
        <v>51</v>
      </c>
      <c r="Q321" s="1" t="s">
        <v>273</v>
      </c>
      <c r="R321" s="1" t="s">
        <v>59</v>
      </c>
      <c r="S321" s="1" t="s">
        <v>59</v>
      </c>
      <c r="T321" s="1" t="s">
        <v>58</v>
      </c>
      <c r="AR321" s="1" t="s">
        <v>51</v>
      </c>
      <c r="AS321" s="1" t="s">
        <v>51</v>
      </c>
      <c r="AU321" s="1" t="s">
        <v>1265</v>
      </c>
      <c r="AV321">
        <v>113</v>
      </c>
    </row>
    <row r="322" spans="1:48" ht="27.95" customHeight="1">
      <c r="A322" s="10" t="s">
        <v>324</v>
      </c>
      <c r="B322" s="10" t="s">
        <v>325</v>
      </c>
      <c r="C322" s="10" t="s">
        <v>62</v>
      </c>
      <c r="D322" s="9">
        <v>17</v>
      </c>
      <c r="E322" s="124"/>
      <c r="F322" s="124"/>
      <c r="G322" s="124"/>
      <c r="H322" s="124"/>
      <c r="I322" s="124"/>
      <c r="J322" s="124"/>
      <c r="K322" s="124"/>
      <c r="L322" s="124"/>
      <c r="M322" s="10" t="s">
        <v>51</v>
      </c>
      <c r="N322" s="1" t="s">
        <v>1264</v>
      </c>
      <c r="O322" s="1" t="s">
        <v>51</v>
      </c>
      <c r="P322" s="1" t="s">
        <v>51</v>
      </c>
      <c r="Q322" s="1" t="s">
        <v>273</v>
      </c>
      <c r="R322" s="1" t="s">
        <v>58</v>
      </c>
      <c r="S322" s="1" t="s">
        <v>59</v>
      </c>
      <c r="T322" s="1" t="s">
        <v>59</v>
      </c>
      <c r="AR322" s="1" t="s">
        <v>51</v>
      </c>
      <c r="AS322" s="1" t="s">
        <v>51</v>
      </c>
      <c r="AU322" s="1" t="s">
        <v>1263</v>
      </c>
      <c r="AV322">
        <v>134</v>
      </c>
    </row>
    <row r="323" spans="1:48" ht="27.95" customHeight="1">
      <c r="A323" s="10" t="s">
        <v>326</v>
      </c>
      <c r="B323" s="10" t="s">
        <v>327</v>
      </c>
      <c r="C323" s="10" t="s">
        <v>79</v>
      </c>
      <c r="D323" s="9">
        <v>134</v>
      </c>
      <c r="E323" s="124"/>
      <c r="F323" s="124"/>
      <c r="G323" s="124"/>
      <c r="H323" s="124"/>
      <c r="I323" s="124"/>
      <c r="J323" s="124"/>
      <c r="K323" s="124"/>
      <c r="L323" s="124"/>
      <c r="M323" s="10" t="s">
        <v>51</v>
      </c>
      <c r="N323" s="1" t="s">
        <v>1262</v>
      </c>
      <c r="O323" s="1" t="s">
        <v>51</v>
      </c>
      <c r="P323" s="1" t="s">
        <v>51</v>
      </c>
      <c r="Q323" s="1" t="s">
        <v>273</v>
      </c>
      <c r="R323" s="1" t="s">
        <v>58</v>
      </c>
      <c r="S323" s="1" t="s">
        <v>59</v>
      </c>
      <c r="T323" s="1" t="s">
        <v>59</v>
      </c>
      <c r="AR323" s="1" t="s">
        <v>51</v>
      </c>
      <c r="AS323" s="1" t="s">
        <v>51</v>
      </c>
      <c r="AU323" s="1" t="s">
        <v>1261</v>
      </c>
      <c r="AV323">
        <v>117</v>
      </c>
    </row>
    <row r="324" spans="1:48" ht="27.95" customHeight="1">
      <c r="A324" s="10" t="s">
        <v>328</v>
      </c>
      <c r="B324" s="10" t="s">
        <v>329</v>
      </c>
      <c r="C324" s="10" t="s">
        <v>62</v>
      </c>
      <c r="D324" s="9">
        <v>1</v>
      </c>
      <c r="E324" s="124"/>
      <c r="F324" s="124"/>
      <c r="G324" s="124"/>
      <c r="H324" s="124"/>
      <c r="I324" s="124"/>
      <c r="J324" s="124"/>
      <c r="K324" s="124"/>
      <c r="L324" s="124"/>
      <c r="M324" s="10" t="s">
        <v>51</v>
      </c>
      <c r="N324" s="1" t="s">
        <v>1260</v>
      </c>
      <c r="O324" s="1" t="s">
        <v>51</v>
      </c>
      <c r="P324" s="1" t="s">
        <v>51</v>
      </c>
      <c r="Q324" s="1" t="s">
        <v>273</v>
      </c>
      <c r="R324" s="1" t="s">
        <v>58</v>
      </c>
      <c r="S324" s="1" t="s">
        <v>59</v>
      </c>
      <c r="T324" s="1" t="s">
        <v>59</v>
      </c>
      <c r="AR324" s="1" t="s">
        <v>51</v>
      </c>
      <c r="AS324" s="1" t="s">
        <v>51</v>
      </c>
      <c r="AU324" s="1" t="s">
        <v>1259</v>
      </c>
      <c r="AV324">
        <v>177</v>
      </c>
    </row>
    <row r="325" spans="1:48" ht="27.95" customHeight="1">
      <c r="A325" s="10" t="s">
        <v>330</v>
      </c>
      <c r="B325" s="10" t="s">
        <v>331</v>
      </c>
      <c r="C325" s="10" t="s">
        <v>62</v>
      </c>
      <c r="D325" s="9">
        <v>39</v>
      </c>
      <c r="E325" s="124"/>
      <c r="F325" s="124"/>
      <c r="G325" s="124"/>
      <c r="H325" s="124"/>
      <c r="I325" s="124"/>
      <c r="J325" s="124"/>
      <c r="K325" s="124"/>
      <c r="L325" s="124"/>
      <c r="M325" s="10" t="s">
        <v>51</v>
      </c>
      <c r="N325" s="1" t="s">
        <v>1258</v>
      </c>
      <c r="O325" s="1" t="s">
        <v>51</v>
      </c>
      <c r="P325" s="1" t="s">
        <v>51</v>
      </c>
      <c r="Q325" s="1" t="s">
        <v>273</v>
      </c>
      <c r="R325" s="1" t="s">
        <v>58</v>
      </c>
      <c r="S325" s="1" t="s">
        <v>59</v>
      </c>
      <c r="T325" s="1" t="s">
        <v>59</v>
      </c>
      <c r="AR325" s="1" t="s">
        <v>51</v>
      </c>
      <c r="AS325" s="1" t="s">
        <v>51</v>
      </c>
      <c r="AU325" s="1" t="s">
        <v>1257</v>
      </c>
      <c r="AV325">
        <v>135</v>
      </c>
    </row>
    <row r="326" spans="1:48" ht="27.95" customHeight="1">
      <c r="A326" s="10" t="s">
        <v>332</v>
      </c>
      <c r="B326" s="10" t="s">
        <v>331</v>
      </c>
      <c r="C326" s="10" t="s">
        <v>62</v>
      </c>
      <c r="D326" s="9">
        <v>5</v>
      </c>
      <c r="E326" s="124"/>
      <c r="F326" s="124"/>
      <c r="G326" s="124"/>
      <c r="H326" s="124"/>
      <c r="I326" s="124"/>
      <c r="J326" s="124"/>
      <c r="K326" s="124"/>
      <c r="L326" s="124"/>
      <c r="M326" s="10" t="s">
        <v>51</v>
      </c>
      <c r="N326" s="1" t="s">
        <v>1256</v>
      </c>
      <c r="O326" s="1" t="s">
        <v>51</v>
      </c>
      <c r="P326" s="1" t="s">
        <v>51</v>
      </c>
      <c r="Q326" s="1" t="s">
        <v>273</v>
      </c>
      <c r="R326" s="1" t="s">
        <v>58</v>
      </c>
      <c r="S326" s="1" t="s">
        <v>59</v>
      </c>
      <c r="T326" s="1" t="s">
        <v>59</v>
      </c>
      <c r="AR326" s="1" t="s">
        <v>51</v>
      </c>
      <c r="AS326" s="1" t="s">
        <v>51</v>
      </c>
      <c r="AU326" s="1" t="s">
        <v>1255</v>
      </c>
      <c r="AV326">
        <v>136</v>
      </c>
    </row>
    <row r="327" spans="1:48" ht="27.95" customHeight="1">
      <c r="A327" s="9"/>
      <c r="B327" s="9"/>
      <c r="C327" s="9"/>
      <c r="D327" s="9"/>
      <c r="E327" s="124"/>
      <c r="F327" s="124"/>
      <c r="G327" s="124"/>
      <c r="H327" s="124"/>
      <c r="I327" s="124"/>
      <c r="J327" s="124"/>
      <c r="K327" s="124"/>
      <c r="L327" s="124"/>
      <c r="M327" s="9"/>
      <c r="Q327" s="1" t="s">
        <v>273</v>
      </c>
    </row>
    <row r="328" spans="1:48" ht="27.95" customHeight="1">
      <c r="A328" s="9"/>
      <c r="B328" s="9"/>
      <c r="C328" s="9"/>
      <c r="D328" s="9"/>
      <c r="E328" s="124"/>
      <c r="F328" s="124"/>
      <c r="G328" s="124"/>
      <c r="H328" s="124"/>
      <c r="I328" s="124"/>
      <c r="J328" s="124"/>
      <c r="K328" s="124"/>
      <c r="L328" s="124"/>
      <c r="M328" s="9"/>
      <c r="Q328" s="1" t="s">
        <v>273</v>
      </c>
    </row>
    <row r="329" spans="1:48" ht="27.95" customHeight="1">
      <c r="A329" s="9"/>
      <c r="B329" s="9"/>
      <c r="C329" s="9"/>
      <c r="D329" s="9"/>
      <c r="E329" s="124"/>
      <c r="F329" s="124"/>
      <c r="G329" s="124"/>
      <c r="H329" s="124"/>
      <c r="I329" s="124"/>
      <c r="J329" s="124"/>
      <c r="K329" s="124"/>
      <c r="L329" s="124"/>
      <c r="M329" s="9"/>
      <c r="Q329" s="1" t="s">
        <v>273</v>
      </c>
    </row>
    <row r="330" spans="1:48" ht="27.95" customHeight="1">
      <c r="A330" s="9"/>
      <c r="B330" s="9"/>
      <c r="C330" s="9"/>
      <c r="D330" s="9"/>
      <c r="E330" s="124"/>
      <c r="F330" s="124"/>
      <c r="G330" s="124"/>
      <c r="H330" s="124"/>
      <c r="I330" s="124"/>
      <c r="J330" s="124"/>
      <c r="K330" s="124"/>
      <c r="L330" s="124"/>
      <c r="M330" s="9"/>
      <c r="Q330" s="1" t="s">
        <v>273</v>
      </c>
    </row>
    <row r="331" spans="1:48" ht="27.95" customHeight="1">
      <c r="A331" s="9"/>
      <c r="B331" s="9"/>
      <c r="C331" s="9"/>
      <c r="D331" s="9"/>
      <c r="E331" s="124"/>
      <c r="F331" s="124"/>
      <c r="G331" s="124"/>
      <c r="H331" s="124"/>
      <c r="I331" s="124"/>
      <c r="J331" s="124"/>
      <c r="K331" s="124"/>
      <c r="L331" s="124"/>
      <c r="M331" s="9"/>
      <c r="Q331" s="1" t="s">
        <v>273</v>
      </c>
    </row>
    <row r="332" spans="1:48" ht="27.95" customHeight="1">
      <c r="A332" s="9"/>
      <c r="B332" s="9"/>
      <c r="C332" s="9"/>
      <c r="D332" s="9"/>
      <c r="E332" s="124"/>
      <c r="F332" s="124"/>
      <c r="G332" s="124"/>
      <c r="H332" s="124"/>
      <c r="I332" s="124"/>
      <c r="J332" s="124"/>
      <c r="K332" s="124"/>
      <c r="L332" s="124"/>
      <c r="M332" s="9"/>
      <c r="Q332" s="1" t="s">
        <v>273</v>
      </c>
    </row>
    <row r="333" spans="1:48" ht="27.95" customHeight="1">
      <c r="A333" s="9"/>
      <c r="B333" s="9"/>
      <c r="C333" s="9"/>
      <c r="D333" s="9"/>
      <c r="E333" s="124"/>
      <c r="F333" s="124"/>
      <c r="G333" s="124"/>
      <c r="H333" s="124"/>
      <c r="I333" s="124"/>
      <c r="J333" s="124"/>
      <c r="K333" s="124"/>
      <c r="L333" s="124"/>
      <c r="M333" s="9"/>
      <c r="Q333" s="1" t="s">
        <v>273</v>
      </c>
    </row>
    <row r="334" spans="1:48" ht="27.95" customHeight="1">
      <c r="A334" s="9"/>
      <c r="B334" s="9"/>
      <c r="C334" s="9"/>
      <c r="D334" s="9"/>
      <c r="E334" s="124"/>
      <c r="F334" s="124"/>
      <c r="G334" s="124"/>
      <c r="H334" s="124"/>
      <c r="I334" s="124"/>
      <c r="J334" s="124"/>
      <c r="K334" s="124"/>
      <c r="L334" s="124"/>
      <c r="M334" s="9"/>
      <c r="Q334" s="1" t="s">
        <v>273</v>
      </c>
    </row>
    <row r="335" spans="1:48" ht="27.95" customHeight="1">
      <c r="A335" s="9"/>
      <c r="B335" s="9"/>
      <c r="C335" s="9"/>
      <c r="D335" s="9"/>
      <c r="E335" s="124"/>
      <c r="F335" s="124"/>
      <c r="G335" s="124"/>
      <c r="H335" s="124"/>
      <c r="I335" s="124"/>
      <c r="J335" s="124"/>
      <c r="K335" s="124"/>
      <c r="L335" s="124"/>
      <c r="M335" s="9"/>
      <c r="Q335" s="1" t="s">
        <v>273</v>
      </c>
    </row>
    <row r="336" spans="1:48" ht="27.95" customHeight="1">
      <c r="A336" s="9"/>
      <c r="B336" s="9"/>
      <c r="C336" s="9"/>
      <c r="D336" s="9"/>
      <c r="E336" s="124"/>
      <c r="F336" s="124"/>
      <c r="G336" s="124"/>
      <c r="H336" s="124"/>
      <c r="I336" s="124"/>
      <c r="J336" s="124"/>
      <c r="K336" s="124"/>
      <c r="L336" s="124"/>
      <c r="M336" s="9"/>
      <c r="Q336" s="1" t="s">
        <v>273</v>
      </c>
    </row>
    <row r="337" spans="1:48" ht="27.95" customHeight="1">
      <c r="A337" s="9"/>
      <c r="B337" s="9"/>
      <c r="C337" s="9"/>
      <c r="D337" s="9"/>
      <c r="E337" s="124"/>
      <c r="F337" s="124"/>
      <c r="G337" s="124"/>
      <c r="H337" s="124"/>
      <c r="I337" s="124"/>
      <c r="J337" s="124"/>
      <c r="K337" s="124"/>
      <c r="L337" s="124"/>
      <c r="M337" s="9"/>
      <c r="Q337" s="1" t="s">
        <v>273</v>
      </c>
    </row>
    <row r="338" spans="1:48" ht="27.95" customHeight="1">
      <c r="A338" s="9"/>
      <c r="B338" s="9"/>
      <c r="C338" s="9"/>
      <c r="D338" s="9"/>
      <c r="E338" s="124"/>
      <c r="F338" s="124"/>
      <c r="G338" s="124"/>
      <c r="H338" s="124"/>
      <c r="I338" s="124"/>
      <c r="J338" s="124"/>
      <c r="K338" s="124"/>
      <c r="L338" s="124"/>
      <c r="M338" s="9"/>
      <c r="Q338" s="1" t="s">
        <v>273</v>
      </c>
    </row>
    <row r="339" spans="1:48" ht="27.95" customHeight="1">
      <c r="A339" s="9"/>
      <c r="B339" s="9"/>
      <c r="C339" s="9"/>
      <c r="D339" s="9"/>
      <c r="E339" s="124"/>
      <c r="F339" s="124"/>
      <c r="G339" s="124"/>
      <c r="H339" s="124"/>
      <c r="I339" s="124"/>
      <c r="J339" s="124"/>
      <c r="K339" s="124"/>
      <c r="L339" s="124"/>
      <c r="M339" s="9"/>
      <c r="Q339" s="1" t="s">
        <v>273</v>
      </c>
    </row>
    <row r="340" spans="1:48" ht="27.95" customHeight="1">
      <c r="A340" s="9"/>
      <c r="B340" s="9"/>
      <c r="C340" s="9"/>
      <c r="D340" s="9"/>
      <c r="E340" s="124"/>
      <c r="F340" s="124"/>
      <c r="G340" s="124"/>
      <c r="H340" s="124"/>
      <c r="I340" s="124"/>
      <c r="J340" s="124"/>
      <c r="K340" s="124"/>
      <c r="L340" s="124"/>
      <c r="M340" s="9"/>
      <c r="Q340" s="1" t="s">
        <v>273</v>
      </c>
    </row>
    <row r="341" spans="1:48" ht="27.95" customHeight="1">
      <c r="A341" s="9"/>
      <c r="B341" s="9"/>
      <c r="C341" s="9"/>
      <c r="D341" s="9"/>
      <c r="E341" s="124"/>
      <c r="F341" s="124"/>
      <c r="G341" s="124"/>
      <c r="H341" s="124"/>
      <c r="I341" s="124"/>
      <c r="J341" s="124"/>
      <c r="K341" s="124"/>
      <c r="L341" s="124"/>
      <c r="M341" s="9"/>
      <c r="Q341" s="1" t="s">
        <v>273</v>
      </c>
    </row>
    <row r="342" spans="1:48" ht="27.95" customHeight="1">
      <c r="A342" s="9"/>
      <c r="B342" s="9"/>
      <c r="C342" s="9"/>
      <c r="D342" s="9"/>
      <c r="E342" s="124"/>
      <c r="F342" s="124"/>
      <c r="G342" s="124"/>
      <c r="H342" s="124"/>
      <c r="I342" s="124"/>
      <c r="J342" s="124"/>
      <c r="K342" s="124"/>
      <c r="L342" s="124"/>
      <c r="M342" s="9"/>
      <c r="Q342" s="1" t="s">
        <v>273</v>
      </c>
    </row>
    <row r="343" spans="1:48" ht="27.95" customHeight="1">
      <c r="A343" s="10" t="s">
        <v>64</v>
      </c>
      <c r="B343" s="9"/>
      <c r="C343" s="9"/>
      <c r="D343" s="9"/>
      <c r="E343" s="124"/>
      <c r="F343" s="124"/>
      <c r="G343" s="124"/>
      <c r="H343" s="124"/>
      <c r="I343" s="124"/>
      <c r="J343" s="124"/>
      <c r="K343" s="124"/>
      <c r="L343" s="124"/>
      <c r="M343" s="9"/>
      <c r="N343" t="s">
        <v>65</v>
      </c>
    </row>
    <row r="344" spans="1:48" ht="27.95" customHeight="1">
      <c r="A344" s="10" t="s">
        <v>333</v>
      </c>
      <c r="B344" s="10" t="s">
        <v>51</v>
      </c>
      <c r="C344" s="9"/>
      <c r="D344" s="9"/>
      <c r="E344" s="124"/>
      <c r="F344" s="124"/>
      <c r="G344" s="124"/>
      <c r="H344" s="124"/>
      <c r="I344" s="124"/>
      <c r="J344" s="124"/>
      <c r="K344" s="124"/>
      <c r="L344" s="124"/>
      <c r="M344" s="9"/>
      <c r="Q344" s="1" t="s">
        <v>334</v>
      </c>
    </row>
    <row r="345" spans="1:48" ht="27.95" customHeight="1">
      <c r="A345" s="10" t="s">
        <v>335</v>
      </c>
      <c r="B345" s="10" t="s">
        <v>336</v>
      </c>
      <c r="C345" s="10" t="s">
        <v>62</v>
      </c>
      <c r="D345" s="9">
        <v>129</v>
      </c>
      <c r="E345" s="124"/>
      <c r="F345" s="124"/>
      <c r="G345" s="124"/>
      <c r="H345" s="124"/>
      <c r="I345" s="124"/>
      <c r="J345" s="124"/>
      <c r="K345" s="124"/>
      <c r="L345" s="124"/>
      <c r="M345" s="10" t="s">
        <v>51</v>
      </c>
      <c r="N345" s="1" t="s">
        <v>1254</v>
      </c>
      <c r="O345" s="1" t="s">
        <v>51</v>
      </c>
      <c r="P345" s="1" t="s">
        <v>51</v>
      </c>
      <c r="Q345" s="1" t="s">
        <v>334</v>
      </c>
      <c r="R345" s="1" t="s">
        <v>58</v>
      </c>
      <c r="S345" s="1" t="s">
        <v>59</v>
      </c>
      <c r="T345" s="1" t="s">
        <v>59</v>
      </c>
      <c r="AR345" s="1" t="s">
        <v>51</v>
      </c>
      <c r="AS345" s="1" t="s">
        <v>51</v>
      </c>
      <c r="AU345" s="1" t="s">
        <v>1253</v>
      </c>
      <c r="AV345">
        <v>140</v>
      </c>
    </row>
    <row r="346" spans="1:48" ht="27.95" customHeight="1">
      <c r="A346" s="10" t="s">
        <v>337</v>
      </c>
      <c r="B346" s="10" t="s">
        <v>338</v>
      </c>
      <c r="C346" s="10" t="s">
        <v>62</v>
      </c>
      <c r="D346" s="9">
        <v>437</v>
      </c>
      <c r="E346" s="124"/>
      <c r="F346" s="124"/>
      <c r="G346" s="124"/>
      <c r="H346" s="124"/>
      <c r="I346" s="124"/>
      <c r="J346" s="124"/>
      <c r="K346" s="124"/>
      <c r="L346" s="124"/>
      <c r="M346" s="10" t="s">
        <v>51</v>
      </c>
      <c r="N346" s="1" t="s">
        <v>1252</v>
      </c>
      <c r="O346" s="1" t="s">
        <v>51</v>
      </c>
      <c r="P346" s="1" t="s">
        <v>51</v>
      </c>
      <c r="Q346" s="1" t="s">
        <v>334</v>
      </c>
      <c r="R346" s="1" t="s">
        <v>58</v>
      </c>
      <c r="S346" s="1" t="s">
        <v>59</v>
      </c>
      <c r="T346" s="1" t="s">
        <v>59</v>
      </c>
      <c r="AR346" s="1" t="s">
        <v>51</v>
      </c>
      <c r="AS346" s="1" t="s">
        <v>51</v>
      </c>
      <c r="AU346" s="1" t="s">
        <v>1251</v>
      </c>
      <c r="AV346">
        <v>141</v>
      </c>
    </row>
    <row r="347" spans="1:48" ht="27.95" customHeight="1">
      <c r="A347" s="10" t="s">
        <v>335</v>
      </c>
      <c r="B347" s="10" t="s">
        <v>339</v>
      </c>
      <c r="C347" s="10" t="s">
        <v>62</v>
      </c>
      <c r="D347" s="9">
        <v>159</v>
      </c>
      <c r="E347" s="124"/>
      <c r="F347" s="124"/>
      <c r="G347" s="124"/>
      <c r="H347" s="124"/>
      <c r="I347" s="124"/>
      <c r="J347" s="124"/>
      <c r="K347" s="124"/>
      <c r="L347" s="124"/>
      <c r="M347" s="10" t="s">
        <v>51</v>
      </c>
      <c r="N347" s="1" t="s">
        <v>1250</v>
      </c>
      <c r="O347" s="1" t="s">
        <v>51</v>
      </c>
      <c r="P347" s="1" t="s">
        <v>51</v>
      </c>
      <c r="Q347" s="1" t="s">
        <v>334</v>
      </c>
      <c r="R347" s="1" t="s">
        <v>58</v>
      </c>
      <c r="S347" s="1" t="s">
        <v>59</v>
      </c>
      <c r="T347" s="1" t="s">
        <v>59</v>
      </c>
      <c r="AR347" s="1" t="s">
        <v>51</v>
      </c>
      <c r="AS347" s="1" t="s">
        <v>51</v>
      </c>
      <c r="AU347" s="1" t="s">
        <v>1249</v>
      </c>
      <c r="AV347">
        <v>142</v>
      </c>
    </row>
    <row r="348" spans="1:48" ht="27.95" customHeight="1">
      <c r="A348" s="10" t="s">
        <v>337</v>
      </c>
      <c r="B348" s="10" t="s">
        <v>340</v>
      </c>
      <c r="C348" s="10" t="s">
        <v>62</v>
      </c>
      <c r="D348" s="9">
        <v>145</v>
      </c>
      <c r="E348" s="124"/>
      <c r="F348" s="124"/>
      <c r="G348" s="124"/>
      <c r="H348" s="124"/>
      <c r="I348" s="124"/>
      <c r="J348" s="124"/>
      <c r="K348" s="124"/>
      <c r="L348" s="124"/>
      <c r="M348" s="10" t="s">
        <v>51</v>
      </c>
      <c r="N348" s="1" t="s">
        <v>1248</v>
      </c>
      <c r="O348" s="1" t="s">
        <v>51</v>
      </c>
      <c r="P348" s="1" t="s">
        <v>51</v>
      </c>
      <c r="Q348" s="1" t="s">
        <v>334</v>
      </c>
      <c r="R348" s="1" t="s">
        <v>58</v>
      </c>
      <c r="S348" s="1" t="s">
        <v>59</v>
      </c>
      <c r="T348" s="1" t="s">
        <v>59</v>
      </c>
      <c r="AR348" s="1" t="s">
        <v>51</v>
      </c>
      <c r="AS348" s="1" t="s">
        <v>51</v>
      </c>
      <c r="AU348" s="1" t="s">
        <v>1247</v>
      </c>
      <c r="AV348">
        <v>143</v>
      </c>
    </row>
    <row r="349" spans="1:48" ht="27.95" customHeight="1">
      <c r="A349" s="10" t="s">
        <v>341</v>
      </c>
      <c r="B349" s="10" t="s">
        <v>342</v>
      </c>
      <c r="C349" s="10" t="s">
        <v>62</v>
      </c>
      <c r="D349" s="9">
        <v>4</v>
      </c>
      <c r="E349" s="124"/>
      <c r="F349" s="124"/>
      <c r="G349" s="124"/>
      <c r="H349" s="124"/>
      <c r="I349" s="124"/>
      <c r="J349" s="124"/>
      <c r="K349" s="124"/>
      <c r="L349" s="124"/>
      <c r="M349" s="10" t="s">
        <v>51</v>
      </c>
      <c r="N349" s="1" t="s">
        <v>1246</v>
      </c>
      <c r="O349" s="1" t="s">
        <v>51</v>
      </c>
      <c r="P349" s="1" t="s">
        <v>51</v>
      </c>
      <c r="Q349" s="1" t="s">
        <v>334</v>
      </c>
      <c r="R349" s="1" t="s">
        <v>58</v>
      </c>
      <c r="S349" s="1" t="s">
        <v>59</v>
      </c>
      <c r="T349" s="1" t="s">
        <v>59</v>
      </c>
      <c r="AR349" s="1" t="s">
        <v>51</v>
      </c>
      <c r="AS349" s="1" t="s">
        <v>51</v>
      </c>
      <c r="AU349" s="1" t="s">
        <v>1245</v>
      </c>
      <c r="AV349">
        <v>139</v>
      </c>
    </row>
    <row r="350" spans="1:48" ht="27.95" customHeight="1">
      <c r="A350" s="10" t="s">
        <v>343</v>
      </c>
      <c r="B350" s="10" t="s">
        <v>344</v>
      </c>
      <c r="C350" s="10" t="s">
        <v>62</v>
      </c>
      <c r="D350" s="9">
        <v>21</v>
      </c>
      <c r="E350" s="124"/>
      <c r="F350" s="124"/>
      <c r="G350" s="124"/>
      <c r="H350" s="124"/>
      <c r="I350" s="124"/>
      <c r="J350" s="124"/>
      <c r="K350" s="124"/>
      <c r="L350" s="124"/>
      <c r="M350" s="10" t="s">
        <v>51</v>
      </c>
      <c r="N350" s="1" t="s">
        <v>1244</v>
      </c>
      <c r="O350" s="1" t="s">
        <v>51</v>
      </c>
      <c r="P350" s="1" t="s">
        <v>51</v>
      </c>
      <c r="Q350" s="1" t="s">
        <v>334</v>
      </c>
      <c r="R350" s="1" t="s">
        <v>58</v>
      </c>
      <c r="S350" s="1" t="s">
        <v>59</v>
      </c>
      <c r="T350" s="1" t="s">
        <v>59</v>
      </c>
      <c r="AR350" s="1" t="s">
        <v>51</v>
      </c>
      <c r="AS350" s="1" t="s">
        <v>51</v>
      </c>
      <c r="AU350" s="1" t="s">
        <v>1243</v>
      </c>
      <c r="AV350">
        <v>138</v>
      </c>
    </row>
    <row r="351" spans="1:48" ht="27.95" customHeight="1">
      <c r="A351" s="10" t="s">
        <v>345</v>
      </c>
      <c r="B351" s="10" t="s">
        <v>346</v>
      </c>
      <c r="C351" s="10" t="s">
        <v>62</v>
      </c>
      <c r="D351" s="9">
        <v>9</v>
      </c>
      <c r="E351" s="124"/>
      <c r="F351" s="124"/>
      <c r="G351" s="124"/>
      <c r="H351" s="124"/>
      <c r="I351" s="124"/>
      <c r="J351" s="124"/>
      <c r="K351" s="124"/>
      <c r="L351" s="124"/>
      <c r="M351" s="10" t="s">
        <v>51</v>
      </c>
      <c r="N351" s="1" t="s">
        <v>1242</v>
      </c>
      <c r="O351" s="1" t="s">
        <v>51</v>
      </c>
      <c r="P351" s="1" t="s">
        <v>51</v>
      </c>
      <c r="Q351" s="1" t="s">
        <v>334</v>
      </c>
      <c r="R351" s="1" t="s">
        <v>58</v>
      </c>
      <c r="S351" s="1" t="s">
        <v>59</v>
      </c>
      <c r="T351" s="1" t="s">
        <v>59</v>
      </c>
      <c r="AR351" s="1" t="s">
        <v>51</v>
      </c>
      <c r="AS351" s="1" t="s">
        <v>51</v>
      </c>
      <c r="AU351" s="1" t="s">
        <v>1241</v>
      </c>
      <c r="AV351">
        <v>144</v>
      </c>
    </row>
    <row r="352" spans="1:48" ht="27.95" customHeight="1">
      <c r="A352" s="9"/>
      <c r="B352" s="9"/>
      <c r="C352" s="9"/>
      <c r="D352" s="9"/>
      <c r="E352" s="124"/>
      <c r="F352" s="124"/>
      <c r="G352" s="124"/>
      <c r="H352" s="124"/>
      <c r="I352" s="124"/>
      <c r="J352" s="124"/>
      <c r="K352" s="124"/>
      <c r="L352" s="124"/>
      <c r="M352" s="9"/>
      <c r="Q352" s="1" t="s">
        <v>334</v>
      </c>
    </row>
    <row r="353" spans="1:17" ht="27.95" customHeight="1">
      <c r="A353" s="9"/>
      <c r="B353" s="9"/>
      <c r="C353" s="9"/>
      <c r="D353" s="9"/>
      <c r="E353" s="124"/>
      <c r="F353" s="124"/>
      <c r="G353" s="124"/>
      <c r="H353" s="124"/>
      <c r="I353" s="124"/>
      <c r="J353" s="124"/>
      <c r="K353" s="124"/>
      <c r="L353" s="124"/>
      <c r="M353" s="9"/>
      <c r="Q353" s="1" t="s">
        <v>334</v>
      </c>
    </row>
    <row r="354" spans="1:17" ht="27.95" customHeight="1">
      <c r="A354" s="9"/>
      <c r="B354" s="9"/>
      <c r="C354" s="9"/>
      <c r="D354" s="9"/>
      <c r="E354" s="124"/>
      <c r="F354" s="124"/>
      <c r="G354" s="124"/>
      <c r="H354" s="124"/>
      <c r="I354" s="124"/>
      <c r="J354" s="124"/>
      <c r="K354" s="124"/>
      <c r="L354" s="124"/>
      <c r="M354" s="9"/>
      <c r="Q354" s="1" t="s">
        <v>334</v>
      </c>
    </row>
    <row r="355" spans="1:17" ht="27.95" customHeight="1">
      <c r="A355" s="9"/>
      <c r="B355" s="9"/>
      <c r="C355" s="9"/>
      <c r="D355" s="9"/>
      <c r="E355" s="124"/>
      <c r="F355" s="124"/>
      <c r="G355" s="124"/>
      <c r="H355" s="124"/>
      <c r="I355" s="124"/>
      <c r="J355" s="124"/>
      <c r="K355" s="124"/>
      <c r="L355" s="124"/>
      <c r="M355" s="9"/>
      <c r="Q355" s="1" t="s">
        <v>334</v>
      </c>
    </row>
    <row r="356" spans="1:17" ht="27.95" customHeight="1">
      <c r="A356" s="9"/>
      <c r="B356" s="9"/>
      <c r="C356" s="9"/>
      <c r="D356" s="9"/>
      <c r="E356" s="124"/>
      <c r="F356" s="124"/>
      <c r="G356" s="124"/>
      <c r="H356" s="124"/>
      <c r="I356" s="124"/>
      <c r="J356" s="124"/>
      <c r="K356" s="124"/>
      <c r="L356" s="124"/>
      <c r="M356" s="9"/>
      <c r="Q356" s="1" t="s">
        <v>334</v>
      </c>
    </row>
    <row r="357" spans="1:17" ht="27.95" customHeight="1">
      <c r="A357" s="9"/>
      <c r="B357" s="9"/>
      <c r="C357" s="9"/>
      <c r="D357" s="9"/>
      <c r="E357" s="124"/>
      <c r="F357" s="124"/>
      <c r="G357" s="124"/>
      <c r="H357" s="124"/>
      <c r="I357" s="124"/>
      <c r="J357" s="124"/>
      <c r="K357" s="124"/>
      <c r="L357" s="124"/>
      <c r="M357" s="9"/>
      <c r="Q357" s="1" t="s">
        <v>334</v>
      </c>
    </row>
    <row r="358" spans="1:17" ht="27.95" customHeight="1">
      <c r="A358" s="9"/>
      <c r="B358" s="9"/>
      <c r="C358" s="9"/>
      <c r="D358" s="9"/>
      <c r="E358" s="124"/>
      <c r="F358" s="124"/>
      <c r="G358" s="124"/>
      <c r="H358" s="124"/>
      <c r="I358" s="124"/>
      <c r="J358" s="124"/>
      <c r="K358" s="124"/>
      <c r="L358" s="124"/>
      <c r="M358" s="9"/>
      <c r="Q358" s="1" t="s">
        <v>334</v>
      </c>
    </row>
    <row r="359" spans="1:17" ht="27.95" customHeight="1">
      <c r="A359" s="9"/>
      <c r="B359" s="9"/>
      <c r="C359" s="9"/>
      <c r="D359" s="9"/>
      <c r="E359" s="124"/>
      <c r="F359" s="124"/>
      <c r="G359" s="124"/>
      <c r="H359" s="124"/>
      <c r="I359" s="124"/>
      <c r="J359" s="124"/>
      <c r="K359" s="124"/>
      <c r="L359" s="124"/>
      <c r="M359" s="9"/>
      <c r="Q359" s="1" t="s">
        <v>334</v>
      </c>
    </row>
    <row r="360" spans="1:17" ht="27.95" customHeight="1">
      <c r="A360" s="9"/>
      <c r="B360" s="9"/>
      <c r="C360" s="9"/>
      <c r="D360" s="9"/>
      <c r="E360" s="124"/>
      <c r="F360" s="124"/>
      <c r="G360" s="124"/>
      <c r="H360" s="124"/>
      <c r="I360" s="124"/>
      <c r="J360" s="124"/>
      <c r="K360" s="124"/>
      <c r="L360" s="124"/>
      <c r="M360" s="9"/>
      <c r="Q360" s="1" t="s">
        <v>334</v>
      </c>
    </row>
    <row r="361" spans="1:17" ht="27.95" customHeight="1">
      <c r="A361" s="9"/>
      <c r="B361" s="9"/>
      <c r="C361" s="9"/>
      <c r="D361" s="9"/>
      <c r="E361" s="124"/>
      <c r="F361" s="124"/>
      <c r="G361" s="124"/>
      <c r="H361" s="124"/>
      <c r="I361" s="124"/>
      <c r="J361" s="124"/>
      <c r="K361" s="124"/>
      <c r="L361" s="124"/>
      <c r="M361" s="9"/>
      <c r="Q361" s="1" t="s">
        <v>334</v>
      </c>
    </row>
    <row r="362" spans="1:17" ht="27.95" customHeight="1">
      <c r="A362" s="9"/>
      <c r="B362" s="9"/>
      <c r="C362" s="9"/>
      <c r="D362" s="9"/>
      <c r="E362" s="124"/>
      <c r="F362" s="124"/>
      <c r="G362" s="124"/>
      <c r="H362" s="124"/>
      <c r="I362" s="124"/>
      <c r="J362" s="124"/>
      <c r="K362" s="124"/>
      <c r="L362" s="124"/>
      <c r="M362" s="9"/>
      <c r="Q362" s="1" t="s">
        <v>334</v>
      </c>
    </row>
    <row r="363" spans="1:17" ht="27.95" customHeight="1">
      <c r="A363" s="9"/>
      <c r="B363" s="9"/>
      <c r="C363" s="9"/>
      <c r="D363" s="9"/>
      <c r="E363" s="124"/>
      <c r="F363" s="124"/>
      <c r="G363" s="124"/>
      <c r="H363" s="124"/>
      <c r="I363" s="124"/>
      <c r="J363" s="124"/>
      <c r="K363" s="124"/>
      <c r="L363" s="124"/>
      <c r="M363" s="9"/>
      <c r="Q363" s="1" t="s">
        <v>334</v>
      </c>
    </row>
    <row r="364" spans="1:17" ht="27.95" customHeight="1">
      <c r="A364" s="9"/>
      <c r="B364" s="9"/>
      <c r="C364" s="9"/>
      <c r="D364" s="9"/>
      <c r="E364" s="124"/>
      <c r="F364" s="124"/>
      <c r="G364" s="124"/>
      <c r="H364" s="124"/>
      <c r="I364" s="124"/>
      <c r="J364" s="124"/>
      <c r="K364" s="124"/>
      <c r="L364" s="124"/>
      <c r="M364" s="9"/>
      <c r="Q364" s="1" t="s">
        <v>334</v>
      </c>
    </row>
    <row r="365" spans="1:17" ht="27.95" customHeight="1">
      <c r="A365" s="9"/>
      <c r="B365" s="9"/>
      <c r="C365" s="9"/>
      <c r="D365" s="9"/>
      <c r="E365" s="124"/>
      <c r="F365" s="124"/>
      <c r="G365" s="124"/>
      <c r="H365" s="124"/>
      <c r="I365" s="124"/>
      <c r="J365" s="124"/>
      <c r="K365" s="124"/>
      <c r="L365" s="124"/>
      <c r="M365" s="9"/>
      <c r="Q365" s="1" t="s">
        <v>334</v>
      </c>
    </row>
    <row r="366" spans="1:17" ht="27.95" customHeight="1">
      <c r="A366" s="9"/>
      <c r="B366" s="9"/>
      <c r="C366" s="9"/>
      <c r="D366" s="9"/>
      <c r="E366" s="124"/>
      <c r="F366" s="124"/>
      <c r="G366" s="124"/>
      <c r="H366" s="124"/>
      <c r="I366" s="124"/>
      <c r="J366" s="124"/>
      <c r="K366" s="124"/>
      <c r="L366" s="124"/>
      <c r="M366" s="9"/>
      <c r="Q366" s="1" t="s">
        <v>334</v>
      </c>
    </row>
    <row r="367" spans="1:17" ht="27.95" customHeight="1">
      <c r="A367" s="9"/>
      <c r="B367" s="9"/>
      <c r="C367" s="9"/>
      <c r="D367" s="9"/>
      <c r="E367" s="124"/>
      <c r="F367" s="124"/>
      <c r="G367" s="124"/>
      <c r="H367" s="124"/>
      <c r="I367" s="124"/>
      <c r="J367" s="124"/>
      <c r="K367" s="124"/>
      <c r="L367" s="124"/>
      <c r="M367" s="9"/>
      <c r="Q367" s="1" t="s">
        <v>334</v>
      </c>
    </row>
    <row r="368" spans="1:17" ht="27.95" customHeight="1">
      <c r="A368" s="9"/>
      <c r="B368" s="9"/>
      <c r="C368" s="9"/>
      <c r="D368" s="9"/>
      <c r="E368" s="124"/>
      <c r="F368" s="124"/>
      <c r="G368" s="124"/>
      <c r="H368" s="124"/>
      <c r="I368" s="124"/>
      <c r="J368" s="124"/>
      <c r="K368" s="124"/>
      <c r="L368" s="124"/>
      <c r="M368" s="9"/>
      <c r="Q368" s="1" t="s">
        <v>334</v>
      </c>
    </row>
    <row r="369" spans="1:48" ht="27.95" customHeight="1">
      <c r="A369" s="10" t="s">
        <v>64</v>
      </c>
      <c r="B369" s="9"/>
      <c r="C369" s="9"/>
      <c r="D369" s="9"/>
      <c r="E369" s="124"/>
      <c r="F369" s="124"/>
      <c r="G369" s="124"/>
      <c r="H369" s="124"/>
      <c r="I369" s="124"/>
      <c r="J369" s="124"/>
      <c r="K369" s="124"/>
      <c r="L369" s="124"/>
      <c r="M369" s="9"/>
      <c r="N369" t="s">
        <v>65</v>
      </c>
    </row>
    <row r="370" spans="1:48" ht="27.95" customHeight="1">
      <c r="A370" s="10" t="s">
        <v>1097</v>
      </c>
      <c r="B370" s="10" t="s">
        <v>51</v>
      </c>
      <c r="C370" s="9"/>
      <c r="D370" s="9"/>
      <c r="E370" s="124"/>
      <c r="F370" s="124"/>
      <c r="G370" s="124"/>
      <c r="H370" s="124"/>
      <c r="I370" s="124"/>
      <c r="J370" s="124"/>
      <c r="K370" s="124"/>
      <c r="L370" s="124"/>
      <c r="M370" s="9"/>
      <c r="Q370" s="1" t="s">
        <v>347</v>
      </c>
    </row>
    <row r="371" spans="1:48" ht="27.95" customHeight="1">
      <c r="A371" s="10" t="s">
        <v>351</v>
      </c>
      <c r="B371" s="10" t="s">
        <v>352</v>
      </c>
      <c r="C371" s="10" t="s">
        <v>72</v>
      </c>
      <c r="D371" s="9">
        <v>11</v>
      </c>
      <c r="E371" s="124"/>
      <c r="F371" s="124"/>
      <c r="G371" s="124"/>
      <c r="H371" s="124"/>
      <c r="I371" s="124"/>
      <c r="J371" s="124"/>
      <c r="K371" s="124"/>
      <c r="L371" s="124"/>
      <c r="M371" s="10" t="s">
        <v>51</v>
      </c>
      <c r="N371" s="1" t="s">
        <v>1240</v>
      </c>
      <c r="O371" s="1" t="s">
        <v>51</v>
      </c>
      <c r="P371" s="1" t="s">
        <v>51</v>
      </c>
      <c r="Q371" s="1" t="s">
        <v>347</v>
      </c>
      <c r="R371" s="1" t="s">
        <v>59</v>
      </c>
      <c r="S371" s="1" t="s">
        <v>59</v>
      </c>
      <c r="T371" s="1" t="s">
        <v>58</v>
      </c>
      <c r="AR371" s="1" t="s">
        <v>51</v>
      </c>
      <c r="AS371" s="1" t="s">
        <v>51</v>
      </c>
      <c r="AU371" s="1" t="s">
        <v>1239</v>
      </c>
      <c r="AV371">
        <v>165</v>
      </c>
    </row>
    <row r="372" spans="1:48" ht="27.95" customHeight="1">
      <c r="A372" s="10" t="s">
        <v>353</v>
      </c>
      <c r="B372" s="10" t="s">
        <v>354</v>
      </c>
      <c r="C372" s="10" t="s">
        <v>355</v>
      </c>
      <c r="D372" s="9">
        <v>123</v>
      </c>
      <c r="E372" s="124"/>
      <c r="F372" s="124"/>
      <c r="G372" s="124"/>
      <c r="H372" s="124"/>
      <c r="I372" s="124"/>
      <c r="J372" s="124"/>
      <c r="K372" s="124"/>
      <c r="L372" s="124"/>
      <c r="M372" s="10" t="s">
        <v>51</v>
      </c>
      <c r="N372" s="1" t="s">
        <v>1238</v>
      </c>
      <c r="O372" s="1" t="s">
        <v>51</v>
      </c>
      <c r="P372" s="1" t="s">
        <v>51</v>
      </c>
      <c r="Q372" s="1" t="s">
        <v>347</v>
      </c>
      <c r="R372" s="1" t="s">
        <v>59</v>
      </c>
      <c r="S372" s="1" t="s">
        <v>59</v>
      </c>
      <c r="T372" s="1" t="s">
        <v>58</v>
      </c>
      <c r="AR372" s="1" t="s">
        <v>51</v>
      </c>
      <c r="AS372" s="1" t="s">
        <v>51</v>
      </c>
      <c r="AU372" s="1" t="s">
        <v>1237</v>
      </c>
      <c r="AV372">
        <v>166</v>
      </c>
    </row>
    <row r="373" spans="1:48" ht="27.95" customHeight="1">
      <c r="A373" s="9"/>
      <c r="B373" s="9"/>
      <c r="C373" s="9"/>
      <c r="D373" s="9"/>
      <c r="E373" s="124"/>
      <c r="F373" s="124"/>
      <c r="G373" s="124"/>
      <c r="H373" s="124"/>
      <c r="I373" s="124"/>
      <c r="J373" s="124"/>
      <c r="K373" s="124"/>
      <c r="L373" s="124"/>
      <c r="M373" s="9"/>
      <c r="Q373" s="1" t="s">
        <v>347</v>
      </c>
    </row>
    <row r="374" spans="1:48" ht="27.95" customHeight="1">
      <c r="A374" s="9"/>
      <c r="B374" s="9"/>
      <c r="C374" s="9"/>
      <c r="D374" s="9"/>
      <c r="E374" s="124"/>
      <c r="F374" s="124"/>
      <c r="G374" s="124"/>
      <c r="H374" s="124"/>
      <c r="I374" s="124"/>
      <c r="J374" s="124"/>
      <c r="K374" s="124"/>
      <c r="L374" s="124"/>
      <c r="M374" s="9"/>
      <c r="Q374" s="1" t="s">
        <v>347</v>
      </c>
    </row>
    <row r="375" spans="1:48" ht="27.95" customHeight="1">
      <c r="A375" s="9"/>
      <c r="B375" s="9"/>
      <c r="C375" s="9"/>
      <c r="D375" s="9"/>
      <c r="E375" s="124"/>
      <c r="F375" s="124"/>
      <c r="G375" s="124"/>
      <c r="H375" s="124"/>
      <c r="I375" s="124"/>
      <c r="J375" s="124"/>
      <c r="K375" s="124"/>
      <c r="L375" s="124"/>
      <c r="M375" s="9"/>
      <c r="Q375" s="1" t="s">
        <v>347</v>
      </c>
    </row>
    <row r="376" spans="1:48" ht="27.95" customHeight="1">
      <c r="A376" s="9"/>
      <c r="B376" s="9"/>
      <c r="C376" s="9"/>
      <c r="D376" s="9"/>
      <c r="E376" s="124"/>
      <c r="F376" s="124"/>
      <c r="G376" s="124"/>
      <c r="H376" s="124"/>
      <c r="I376" s="124"/>
      <c r="J376" s="124"/>
      <c r="K376" s="124"/>
      <c r="L376" s="124"/>
      <c r="M376" s="9"/>
      <c r="Q376" s="1" t="s">
        <v>347</v>
      </c>
    </row>
    <row r="377" spans="1:48" ht="27.95" customHeight="1">
      <c r="A377" s="9"/>
      <c r="B377" s="9"/>
      <c r="C377" s="9"/>
      <c r="D377" s="9"/>
      <c r="E377" s="124"/>
      <c r="F377" s="124"/>
      <c r="G377" s="124"/>
      <c r="H377" s="124"/>
      <c r="I377" s="124"/>
      <c r="J377" s="124"/>
      <c r="K377" s="124"/>
      <c r="L377" s="124"/>
      <c r="M377" s="9"/>
      <c r="Q377" s="1" t="s">
        <v>347</v>
      </c>
    </row>
    <row r="378" spans="1:48" ht="27.95" customHeight="1">
      <c r="A378" s="9"/>
      <c r="B378" s="9"/>
      <c r="C378" s="9"/>
      <c r="D378" s="9"/>
      <c r="E378" s="124"/>
      <c r="F378" s="124"/>
      <c r="G378" s="124"/>
      <c r="H378" s="124"/>
      <c r="I378" s="124"/>
      <c r="J378" s="124"/>
      <c r="K378" s="124"/>
      <c r="L378" s="124"/>
      <c r="M378" s="9"/>
      <c r="Q378" s="1" t="s">
        <v>347</v>
      </c>
    </row>
    <row r="379" spans="1:48" ht="27.95" customHeight="1">
      <c r="A379" s="9"/>
      <c r="B379" s="9"/>
      <c r="C379" s="9"/>
      <c r="D379" s="9"/>
      <c r="E379" s="124"/>
      <c r="F379" s="124"/>
      <c r="G379" s="124"/>
      <c r="H379" s="124"/>
      <c r="I379" s="124"/>
      <c r="J379" s="124"/>
      <c r="K379" s="124"/>
      <c r="L379" s="124"/>
      <c r="M379" s="9"/>
      <c r="Q379" s="1" t="s">
        <v>347</v>
      </c>
    </row>
    <row r="380" spans="1:48" ht="27.95" customHeight="1">
      <c r="A380" s="9"/>
      <c r="B380" s="9"/>
      <c r="C380" s="9"/>
      <c r="D380" s="9"/>
      <c r="E380" s="124"/>
      <c r="F380" s="124"/>
      <c r="G380" s="124"/>
      <c r="H380" s="124"/>
      <c r="I380" s="124"/>
      <c r="J380" s="124"/>
      <c r="K380" s="124"/>
      <c r="L380" s="124"/>
      <c r="M380" s="9"/>
      <c r="Q380" s="1" t="s">
        <v>347</v>
      </c>
    </row>
    <row r="381" spans="1:48" ht="27.95" customHeight="1">
      <c r="A381" s="9"/>
      <c r="B381" s="9"/>
      <c r="C381" s="9"/>
      <c r="D381" s="9"/>
      <c r="E381" s="124"/>
      <c r="F381" s="124"/>
      <c r="G381" s="124"/>
      <c r="H381" s="124"/>
      <c r="I381" s="124"/>
      <c r="J381" s="124"/>
      <c r="K381" s="124"/>
      <c r="L381" s="124"/>
      <c r="M381" s="9"/>
      <c r="Q381" s="1" t="s">
        <v>347</v>
      </c>
    </row>
    <row r="382" spans="1:48" ht="27.95" customHeight="1">
      <c r="A382" s="9"/>
      <c r="B382" s="9"/>
      <c r="C382" s="9"/>
      <c r="D382" s="9"/>
      <c r="E382" s="124"/>
      <c r="F382" s="124"/>
      <c r="G382" s="124"/>
      <c r="H382" s="124"/>
      <c r="I382" s="124"/>
      <c r="J382" s="124"/>
      <c r="K382" s="124"/>
      <c r="L382" s="124"/>
      <c r="M382" s="9"/>
      <c r="Q382" s="1" t="s">
        <v>347</v>
      </c>
    </row>
    <row r="383" spans="1:48" ht="27.95" customHeight="1">
      <c r="A383" s="9"/>
      <c r="B383" s="9"/>
      <c r="C383" s="9"/>
      <c r="D383" s="9"/>
      <c r="E383" s="124"/>
      <c r="F383" s="124"/>
      <c r="G383" s="124"/>
      <c r="H383" s="124"/>
      <c r="I383" s="124"/>
      <c r="J383" s="124"/>
      <c r="K383" s="124"/>
      <c r="L383" s="124"/>
      <c r="M383" s="9"/>
      <c r="Q383" s="1" t="s">
        <v>347</v>
      </c>
    </row>
    <row r="384" spans="1:48" ht="27.95" customHeight="1">
      <c r="A384" s="9"/>
      <c r="B384" s="9"/>
      <c r="C384" s="9"/>
      <c r="D384" s="9"/>
      <c r="E384" s="124"/>
      <c r="F384" s="124"/>
      <c r="G384" s="124"/>
      <c r="H384" s="124"/>
      <c r="I384" s="124"/>
      <c r="J384" s="124"/>
      <c r="K384" s="124"/>
      <c r="L384" s="124"/>
      <c r="M384" s="9"/>
      <c r="Q384" s="1" t="s">
        <v>347</v>
      </c>
    </row>
    <row r="385" spans="1:48" ht="27.95" customHeight="1">
      <c r="A385" s="9"/>
      <c r="B385" s="9"/>
      <c r="C385" s="9"/>
      <c r="D385" s="9"/>
      <c r="E385" s="124"/>
      <c r="F385" s="124"/>
      <c r="G385" s="124"/>
      <c r="H385" s="124"/>
      <c r="I385" s="124"/>
      <c r="J385" s="124"/>
      <c r="K385" s="124"/>
      <c r="L385" s="124"/>
      <c r="M385" s="9"/>
      <c r="Q385" s="1" t="s">
        <v>347</v>
      </c>
    </row>
    <row r="386" spans="1:48" ht="27.95" customHeight="1">
      <c r="A386" s="9"/>
      <c r="B386" s="9"/>
      <c r="C386" s="9"/>
      <c r="D386" s="9"/>
      <c r="E386" s="124"/>
      <c r="F386" s="124"/>
      <c r="G386" s="124"/>
      <c r="H386" s="124"/>
      <c r="I386" s="124"/>
      <c r="J386" s="124"/>
      <c r="K386" s="124"/>
      <c r="L386" s="124"/>
      <c r="M386" s="9"/>
      <c r="Q386" s="1" t="s">
        <v>347</v>
      </c>
    </row>
    <row r="387" spans="1:48" ht="27.95" customHeight="1">
      <c r="A387" s="9"/>
      <c r="B387" s="9"/>
      <c r="C387" s="9"/>
      <c r="D387" s="9"/>
      <c r="E387" s="124"/>
      <c r="F387" s="124"/>
      <c r="G387" s="124"/>
      <c r="H387" s="124"/>
      <c r="I387" s="124"/>
      <c r="J387" s="124"/>
      <c r="K387" s="124"/>
      <c r="L387" s="124"/>
      <c r="M387" s="9"/>
      <c r="Q387" s="1" t="s">
        <v>347</v>
      </c>
    </row>
    <row r="388" spans="1:48" ht="27.95" customHeight="1">
      <c r="A388" s="9"/>
      <c r="B388" s="9"/>
      <c r="C388" s="9"/>
      <c r="D388" s="9"/>
      <c r="E388" s="124"/>
      <c r="F388" s="124"/>
      <c r="G388" s="124"/>
      <c r="H388" s="124"/>
      <c r="I388" s="124"/>
      <c r="J388" s="124"/>
      <c r="K388" s="124"/>
      <c r="L388" s="124"/>
      <c r="M388" s="9"/>
      <c r="Q388" s="1" t="s">
        <v>347</v>
      </c>
    </row>
    <row r="389" spans="1:48" ht="27.95" customHeight="1">
      <c r="A389" s="9"/>
      <c r="B389" s="9"/>
      <c r="C389" s="9"/>
      <c r="D389" s="9"/>
      <c r="E389" s="124"/>
      <c r="F389" s="124"/>
      <c r="G389" s="124"/>
      <c r="H389" s="124"/>
      <c r="I389" s="124"/>
      <c r="J389" s="124"/>
      <c r="K389" s="124"/>
      <c r="L389" s="124"/>
      <c r="M389" s="9"/>
      <c r="Q389" s="1" t="s">
        <v>347</v>
      </c>
    </row>
    <row r="390" spans="1:48" ht="27.95" customHeight="1">
      <c r="A390" s="9"/>
      <c r="B390" s="9"/>
      <c r="C390" s="9"/>
      <c r="D390" s="9"/>
      <c r="E390" s="124"/>
      <c r="F390" s="124"/>
      <c r="G390" s="124"/>
      <c r="H390" s="124"/>
      <c r="I390" s="124"/>
      <c r="J390" s="124"/>
      <c r="K390" s="124"/>
      <c r="L390" s="124"/>
      <c r="M390" s="9"/>
      <c r="Q390" s="1" t="s">
        <v>347</v>
      </c>
    </row>
    <row r="391" spans="1:48" ht="27.95" customHeight="1">
      <c r="A391" s="9"/>
      <c r="B391" s="9"/>
      <c r="C391" s="9"/>
      <c r="D391" s="9"/>
      <c r="E391" s="124"/>
      <c r="F391" s="124"/>
      <c r="G391" s="124"/>
      <c r="H391" s="124"/>
      <c r="I391" s="124"/>
      <c r="J391" s="124"/>
      <c r="K391" s="124"/>
      <c r="L391" s="124"/>
      <c r="M391" s="9"/>
      <c r="Q391" s="1" t="s">
        <v>347</v>
      </c>
    </row>
    <row r="392" spans="1:48" ht="27.95" customHeight="1">
      <c r="A392" s="9"/>
      <c r="B392" s="9"/>
      <c r="C392" s="9"/>
      <c r="D392" s="9"/>
      <c r="E392" s="124"/>
      <c r="F392" s="124"/>
      <c r="G392" s="124"/>
      <c r="H392" s="124"/>
      <c r="I392" s="124"/>
      <c r="J392" s="124"/>
      <c r="K392" s="124"/>
      <c r="L392" s="124"/>
      <c r="M392" s="9"/>
      <c r="Q392" s="1" t="s">
        <v>347</v>
      </c>
    </row>
    <row r="393" spans="1:48" ht="27.95" customHeight="1">
      <c r="A393" s="9"/>
      <c r="B393" s="9"/>
      <c r="C393" s="9"/>
      <c r="D393" s="9"/>
      <c r="E393" s="124"/>
      <c r="F393" s="124"/>
      <c r="G393" s="124"/>
      <c r="H393" s="124"/>
      <c r="I393" s="124"/>
      <c r="J393" s="124"/>
      <c r="K393" s="124"/>
      <c r="L393" s="124"/>
      <c r="M393" s="9"/>
      <c r="Q393" s="1" t="s">
        <v>347</v>
      </c>
    </row>
    <row r="394" spans="1:48" ht="27.95" customHeight="1">
      <c r="A394" s="9"/>
      <c r="B394" s="9"/>
      <c r="C394" s="9"/>
      <c r="D394" s="9"/>
      <c r="E394" s="124"/>
      <c r="F394" s="124"/>
      <c r="G394" s="124"/>
      <c r="H394" s="124"/>
      <c r="I394" s="124"/>
      <c r="J394" s="124"/>
      <c r="K394" s="124"/>
      <c r="L394" s="124"/>
      <c r="M394" s="9"/>
      <c r="Q394" s="1" t="s">
        <v>347</v>
      </c>
    </row>
    <row r="395" spans="1:48" ht="27.95" customHeight="1">
      <c r="A395" s="10" t="s">
        <v>64</v>
      </c>
      <c r="B395" s="9"/>
      <c r="C395" s="9"/>
      <c r="D395" s="9"/>
      <c r="E395" s="124"/>
      <c r="F395" s="124"/>
      <c r="G395" s="124"/>
      <c r="H395" s="124"/>
      <c r="I395" s="124"/>
      <c r="J395" s="124"/>
      <c r="K395" s="124"/>
      <c r="L395" s="124"/>
      <c r="M395" s="9"/>
      <c r="N395" t="s">
        <v>65</v>
      </c>
    </row>
    <row r="396" spans="1:48" ht="27.95" customHeight="1">
      <c r="A396" s="10" t="s">
        <v>359</v>
      </c>
      <c r="B396" s="10" t="s">
        <v>361</v>
      </c>
      <c r="C396" s="9"/>
      <c r="D396" s="9"/>
      <c r="E396" s="124"/>
      <c r="F396" s="124"/>
      <c r="G396" s="124"/>
      <c r="H396" s="124"/>
      <c r="I396" s="124"/>
      <c r="J396" s="124"/>
      <c r="K396" s="124"/>
      <c r="L396" s="124"/>
      <c r="M396" s="9"/>
      <c r="Q396" s="1" t="s">
        <v>360</v>
      </c>
    </row>
    <row r="397" spans="1:48" ht="27.95" customHeight="1">
      <c r="A397" s="10" t="s">
        <v>362</v>
      </c>
      <c r="B397" s="10" t="s">
        <v>363</v>
      </c>
      <c r="C397" s="10" t="s">
        <v>364</v>
      </c>
      <c r="D397" s="9">
        <v>4.5279999999999996</v>
      </c>
      <c r="E397" s="124"/>
      <c r="F397" s="124"/>
      <c r="G397" s="124"/>
      <c r="H397" s="124"/>
      <c r="I397" s="124"/>
      <c r="J397" s="124"/>
      <c r="K397" s="124"/>
      <c r="L397" s="124"/>
      <c r="M397" s="10" t="s">
        <v>51</v>
      </c>
      <c r="N397" s="1" t="s">
        <v>1236</v>
      </c>
      <c r="O397" s="1" t="s">
        <v>51</v>
      </c>
      <c r="P397" s="1" t="s">
        <v>51</v>
      </c>
      <c r="Q397" s="1" t="s">
        <v>360</v>
      </c>
      <c r="R397" s="1" t="s">
        <v>59</v>
      </c>
      <c r="S397" s="1" t="s">
        <v>59</v>
      </c>
      <c r="T397" s="1" t="s">
        <v>58</v>
      </c>
      <c r="AR397" s="1" t="s">
        <v>51</v>
      </c>
      <c r="AS397" s="1" t="s">
        <v>51</v>
      </c>
      <c r="AU397" s="1" t="s">
        <v>1235</v>
      </c>
      <c r="AV397">
        <v>27</v>
      </c>
    </row>
    <row r="398" spans="1:48" ht="27.95" customHeight="1">
      <c r="A398" s="10" t="s">
        <v>365</v>
      </c>
      <c r="B398" s="10" t="s">
        <v>366</v>
      </c>
      <c r="C398" s="10" t="s">
        <v>364</v>
      </c>
      <c r="D398" s="9">
        <v>83.394000000000005</v>
      </c>
      <c r="E398" s="124"/>
      <c r="F398" s="124"/>
      <c r="G398" s="124"/>
      <c r="H398" s="124"/>
      <c r="I398" s="124"/>
      <c r="J398" s="124"/>
      <c r="K398" s="124"/>
      <c r="L398" s="124"/>
      <c r="M398" s="10" t="s">
        <v>51</v>
      </c>
      <c r="N398" s="1" t="s">
        <v>1234</v>
      </c>
      <c r="O398" s="1" t="s">
        <v>51</v>
      </c>
      <c r="P398" s="1" t="s">
        <v>51</v>
      </c>
      <c r="Q398" s="1" t="s">
        <v>360</v>
      </c>
      <c r="R398" s="1" t="s">
        <v>59</v>
      </c>
      <c r="S398" s="1" t="s">
        <v>59</v>
      </c>
      <c r="T398" s="1" t="s">
        <v>58</v>
      </c>
      <c r="AR398" s="1" t="s">
        <v>51</v>
      </c>
      <c r="AS398" s="1" t="s">
        <v>51</v>
      </c>
      <c r="AU398" s="1" t="s">
        <v>1233</v>
      </c>
      <c r="AV398">
        <v>28</v>
      </c>
    </row>
    <row r="399" spans="1:48" ht="27.95" customHeight="1">
      <c r="A399" s="10" t="s">
        <v>367</v>
      </c>
      <c r="B399" s="10" t="s">
        <v>51</v>
      </c>
      <c r="C399" s="10" t="s">
        <v>364</v>
      </c>
      <c r="D399" s="9">
        <v>0.49399999999999999</v>
      </c>
      <c r="E399" s="124"/>
      <c r="F399" s="124"/>
      <c r="G399" s="124"/>
      <c r="H399" s="124"/>
      <c r="I399" s="124"/>
      <c r="J399" s="124"/>
      <c r="K399" s="124"/>
      <c r="L399" s="124"/>
      <c r="M399" s="10" t="s">
        <v>51</v>
      </c>
      <c r="N399" s="1" t="s">
        <v>1228</v>
      </c>
      <c r="O399" s="1" t="s">
        <v>51</v>
      </c>
      <c r="P399" s="1" t="s">
        <v>51</v>
      </c>
      <c r="Q399" s="1" t="s">
        <v>360</v>
      </c>
      <c r="R399" s="1" t="s">
        <v>59</v>
      </c>
      <c r="S399" s="1" t="s">
        <v>59</v>
      </c>
      <c r="T399" s="1" t="s">
        <v>58</v>
      </c>
      <c r="AR399" s="1" t="s">
        <v>51</v>
      </c>
      <c r="AS399" s="1" t="s">
        <v>51</v>
      </c>
      <c r="AU399" s="1" t="s">
        <v>1232</v>
      </c>
      <c r="AV399">
        <v>29</v>
      </c>
    </row>
    <row r="400" spans="1:48" ht="27.95" customHeight="1">
      <c r="A400" s="10" t="s">
        <v>368</v>
      </c>
      <c r="B400" s="10" t="s">
        <v>51</v>
      </c>
      <c r="C400" s="10" t="s">
        <v>364</v>
      </c>
      <c r="D400" s="9">
        <v>4.8259999999999996</v>
      </c>
      <c r="E400" s="124"/>
      <c r="F400" s="124"/>
      <c r="G400" s="124"/>
      <c r="H400" s="124"/>
      <c r="I400" s="124"/>
      <c r="J400" s="124"/>
      <c r="K400" s="124"/>
      <c r="L400" s="124"/>
      <c r="M400" s="10" t="s">
        <v>51</v>
      </c>
      <c r="N400" s="1" t="s">
        <v>1224</v>
      </c>
      <c r="O400" s="1" t="s">
        <v>51</v>
      </c>
      <c r="P400" s="1" t="s">
        <v>51</v>
      </c>
      <c r="Q400" s="1" t="s">
        <v>360</v>
      </c>
      <c r="R400" s="1" t="s">
        <v>59</v>
      </c>
      <c r="S400" s="1" t="s">
        <v>59</v>
      </c>
      <c r="T400" s="1" t="s">
        <v>58</v>
      </c>
      <c r="AR400" s="1" t="s">
        <v>51</v>
      </c>
      <c r="AS400" s="1" t="s">
        <v>51</v>
      </c>
      <c r="AU400" s="1" t="s">
        <v>1231</v>
      </c>
      <c r="AV400">
        <v>30</v>
      </c>
    </row>
    <row r="401" spans="1:48" ht="27.95" customHeight="1">
      <c r="A401" s="10" t="s">
        <v>369</v>
      </c>
      <c r="B401" s="10" t="s">
        <v>51</v>
      </c>
      <c r="C401" s="10" t="s">
        <v>364</v>
      </c>
      <c r="D401" s="9">
        <v>93.242000000000004</v>
      </c>
      <c r="E401" s="124"/>
      <c r="F401" s="124"/>
      <c r="G401" s="124"/>
      <c r="H401" s="124"/>
      <c r="I401" s="124"/>
      <c r="J401" s="124"/>
      <c r="K401" s="124"/>
      <c r="L401" s="124"/>
      <c r="M401" s="10" t="s">
        <v>51</v>
      </c>
      <c r="N401" s="1" t="s">
        <v>1220</v>
      </c>
      <c r="O401" s="1" t="s">
        <v>51</v>
      </c>
      <c r="P401" s="1" t="s">
        <v>51</v>
      </c>
      <c r="Q401" s="1" t="s">
        <v>360</v>
      </c>
      <c r="R401" s="1" t="s">
        <v>59</v>
      </c>
      <c r="S401" s="1" t="s">
        <v>59</v>
      </c>
      <c r="T401" s="1" t="s">
        <v>58</v>
      </c>
      <c r="AR401" s="1" t="s">
        <v>51</v>
      </c>
      <c r="AS401" s="1" t="s">
        <v>51</v>
      </c>
      <c r="AU401" s="1" t="s">
        <v>1230</v>
      </c>
      <c r="AV401">
        <v>31</v>
      </c>
    </row>
    <row r="402" spans="1:48" ht="27.95" customHeight="1">
      <c r="A402" s="10" t="s">
        <v>370</v>
      </c>
      <c r="B402" s="10" t="s">
        <v>371</v>
      </c>
      <c r="C402" s="10" t="s">
        <v>364</v>
      </c>
      <c r="D402" s="9">
        <v>93.242000000000004</v>
      </c>
      <c r="E402" s="124"/>
      <c r="F402" s="124"/>
      <c r="G402" s="124"/>
      <c r="H402" s="124"/>
      <c r="I402" s="124"/>
      <c r="J402" s="124"/>
      <c r="K402" s="124"/>
      <c r="L402" s="124"/>
      <c r="M402" s="10" t="s">
        <v>51</v>
      </c>
      <c r="N402" s="1" t="s">
        <v>1218</v>
      </c>
      <c r="O402" s="1" t="s">
        <v>51</v>
      </c>
      <c r="P402" s="1" t="s">
        <v>51</v>
      </c>
      <c r="Q402" s="1" t="s">
        <v>360</v>
      </c>
      <c r="R402" s="1" t="s">
        <v>59</v>
      </c>
      <c r="S402" s="1" t="s">
        <v>59</v>
      </c>
      <c r="T402" s="1" t="s">
        <v>58</v>
      </c>
      <c r="AR402" s="1" t="s">
        <v>51</v>
      </c>
      <c r="AS402" s="1" t="s">
        <v>51</v>
      </c>
      <c r="AU402" s="1" t="s">
        <v>1229</v>
      </c>
      <c r="AV402">
        <v>32</v>
      </c>
    </row>
    <row r="403" spans="1:48" ht="27.95" customHeight="1">
      <c r="A403" s="9"/>
      <c r="B403" s="9"/>
      <c r="C403" s="9"/>
      <c r="D403" s="9"/>
      <c r="E403" s="124"/>
      <c r="F403" s="124"/>
      <c r="G403" s="124"/>
      <c r="H403" s="124"/>
      <c r="I403" s="124"/>
      <c r="J403" s="124"/>
      <c r="K403" s="124"/>
      <c r="L403" s="124"/>
      <c r="M403" s="9"/>
      <c r="Q403" s="1" t="s">
        <v>360</v>
      </c>
    </row>
    <row r="404" spans="1:48" ht="27.95" customHeight="1">
      <c r="A404" s="9"/>
      <c r="B404" s="9"/>
      <c r="C404" s="9"/>
      <c r="D404" s="9"/>
      <c r="E404" s="124"/>
      <c r="F404" s="124"/>
      <c r="G404" s="124"/>
      <c r="H404" s="124"/>
      <c r="I404" s="124"/>
      <c r="J404" s="124"/>
      <c r="K404" s="124"/>
      <c r="L404" s="124"/>
      <c r="M404" s="9"/>
      <c r="Q404" s="1" t="s">
        <v>360</v>
      </c>
    </row>
    <row r="405" spans="1:48" ht="27.95" customHeight="1">
      <c r="A405" s="9"/>
      <c r="B405" s="9"/>
      <c r="C405" s="9"/>
      <c r="D405" s="9"/>
      <c r="E405" s="124"/>
      <c r="F405" s="124"/>
      <c r="G405" s="124"/>
      <c r="H405" s="124"/>
      <c r="I405" s="124"/>
      <c r="J405" s="124"/>
      <c r="K405" s="124"/>
      <c r="L405" s="124"/>
      <c r="M405" s="9"/>
      <c r="Q405" s="1" t="s">
        <v>360</v>
      </c>
    </row>
    <row r="406" spans="1:48" ht="27.95" customHeight="1">
      <c r="A406" s="9"/>
      <c r="B406" s="9"/>
      <c r="C406" s="9"/>
      <c r="D406" s="9"/>
      <c r="E406" s="124"/>
      <c r="F406" s="124"/>
      <c r="G406" s="124"/>
      <c r="H406" s="124"/>
      <c r="I406" s="124"/>
      <c r="J406" s="124"/>
      <c r="K406" s="124"/>
      <c r="L406" s="124"/>
      <c r="M406" s="9"/>
      <c r="Q406" s="1" t="s">
        <v>360</v>
      </c>
    </row>
    <row r="407" spans="1:48" ht="27.95" customHeight="1">
      <c r="A407" s="9"/>
      <c r="B407" s="9"/>
      <c r="C407" s="9"/>
      <c r="D407" s="9"/>
      <c r="E407" s="124"/>
      <c r="F407" s="124"/>
      <c r="G407" s="124"/>
      <c r="H407" s="124"/>
      <c r="I407" s="124"/>
      <c r="J407" s="124"/>
      <c r="K407" s="124"/>
      <c r="L407" s="124"/>
      <c r="M407" s="9"/>
      <c r="Q407" s="1" t="s">
        <v>360</v>
      </c>
    </row>
    <row r="408" spans="1:48" ht="27.95" customHeight="1">
      <c r="A408" s="9"/>
      <c r="B408" s="9"/>
      <c r="C408" s="9"/>
      <c r="D408" s="9"/>
      <c r="E408" s="124"/>
      <c r="F408" s="124"/>
      <c r="G408" s="124"/>
      <c r="H408" s="124"/>
      <c r="I408" s="124"/>
      <c r="J408" s="124"/>
      <c r="K408" s="124"/>
      <c r="L408" s="124"/>
      <c r="M408" s="9"/>
      <c r="Q408" s="1" t="s">
        <v>360</v>
      </c>
    </row>
    <row r="409" spans="1:48" ht="27.95" customHeight="1">
      <c r="A409" s="9"/>
      <c r="B409" s="9"/>
      <c r="C409" s="9"/>
      <c r="D409" s="9"/>
      <c r="E409" s="124"/>
      <c r="F409" s="124"/>
      <c r="G409" s="124"/>
      <c r="H409" s="124"/>
      <c r="I409" s="124"/>
      <c r="J409" s="124"/>
      <c r="K409" s="124"/>
      <c r="L409" s="124"/>
      <c r="M409" s="9"/>
      <c r="Q409" s="1" t="s">
        <v>360</v>
      </c>
    </row>
    <row r="410" spans="1:48" ht="27.95" customHeight="1">
      <c r="A410" s="9"/>
      <c r="B410" s="9"/>
      <c r="C410" s="9"/>
      <c r="D410" s="9"/>
      <c r="E410" s="124"/>
      <c r="F410" s="124"/>
      <c r="G410" s="124"/>
      <c r="H410" s="124"/>
      <c r="I410" s="124"/>
      <c r="J410" s="124"/>
      <c r="K410" s="124"/>
      <c r="L410" s="124"/>
      <c r="M410" s="9"/>
      <c r="Q410" s="1" t="s">
        <v>360</v>
      </c>
    </row>
    <row r="411" spans="1:48" ht="27.95" customHeight="1">
      <c r="A411" s="9"/>
      <c r="B411" s="9"/>
      <c r="C411" s="9"/>
      <c r="D411" s="9"/>
      <c r="E411" s="124"/>
      <c r="F411" s="124"/>
      <c r="G411" s="124"/>
      <c r="H411" s="124"/>
      <c r="I411" s="124"/>
      <c r="J411" s="124"/>
      <c r="K411" s="124"/>
      <c r="L411" s="124"/>
      <c r="M411" s="9"/>
      <c r="Q411" s="1" t="s">
        <v>360</v>
      </c>
    </row>
    <row r="412" spans="1:48" ht="27.95" customHeight="1">
      <c r="A412" s="9"/>
      <c r="B412" s="9"/>
      <c r="C412" s="9"/>
      <c r="D412" s="9"/>
      <c r="E412" s="124"/>
      <c r="F412" s="124"/>
      <c r="G412" s="124"/>
      <c r="H412" s="124"/>
      <c r="I412" s="124"/>
      <c r="J412" s="124"/>
      <c r="K412" s="124"/>
      <c r="L412" s="124"/>
      <c r="M412" s="9"/>
      <c r="Q412" s="1" t="s">
        <v>360</v>
      </c>
    </row>
    <row r="413" spans="1:48" ht="27.95" customHeight="1">
      <c r="A413" s="9"/>
      <c r="B413" s="9"/>
      <c r="C413" s="9"/>
      <c r="D413" s="9"/>
      <c r="E413" s="124"/>
      <c r="F413" s="124"/>
      <c r="G413" s="124"/>
      <c r="H413" s="124"/>
      <c r="I413" s="124"/>
      <c r="J413" s="124"/>
      <c r="K413" s="124"/>
      <c r="L413" s="124"/>
      <c r="M413" s="9"/>
      <c r="Q413" s="1" t="s">
        <v>360</v>
      </c>
    </row>
    <row r="414" spans="1:48" ht="27.95" customHeight="1">
      <c r="A414" s="9"/>
      <c r="B414" s="9"/>
      <c r="C414" s="9"/>
      <c r="D414" s="9"/>
      <c r="E414" s="124"/>
      <c r="F414" s="124"/>
      <c r="G414" s="124"/>
      <c r="H414" s="124"/>
      <c r="I414" s="124"/>
      <c r="J414" s="124"/>
      <c r="K414" s="124"/>
      <c r="L414" s="124"/>
      <c r="M414" s="9"/>
      <c r="Q414" s="1" t="s">
        <v>360</v>
      </c>
    </row>
    <row r="415" spans="1:48" ht="27.95" customHeight="1">
      <c r="A415" s="9"/>
      <c r="B415" s="9"/>
      <c r="C415" s="9"/>
      <c r="D415" s="9"/>
      <c r="E415" s="124"/>
      <c r="F415" s="124"/>
      <c r="G415" s="124"/>
      <c r="H415" s="124"/>
      <c r="I415" s="124"/>
      <c r="J415" s="124"/>
      <c r="K415" s="124"/>
      <c r="L415" s="124"/>
      <c r="M415" s="9"/>
      <c r="Q415" s="1" t="s">
        <v>360</v>
      </c>
    </row>
    <row r="416" spans="1:48" ht="27.95" customHeight="1">
      <c r="A416" s="9"/>
      <c r="B416" s="9"/>
      <c r="C416" s="9"/>
      <c r="D416" s="9"/>
      <c r="E416" s="124"/>
      <c r="F416" s="124"/>
      <c r="G416" s="124"/>
      <c r="H416" s="124"/>
      <c r="I416" s="124"/>
      <c r="J416" s="124"/>
      <c r="K416" s="124"/>
      <c r="L416" s="124"/>
      <c r="M416" s="9"/>
      <c r="Q416" s="1" t="s">
        <v>360</v>
      </c>
    </row>
    <row r="417" spans="1:48" ht="27.95" customHeight="1">
      <c r="A417" s="9"/>
      <c r="B417" s="9"/>
      <c r="C417" s="9"/>
      <c r="D417" s="9"/>
      <c r="E417" s="124"/>
      <c r="F417" s="124"/>
      <c r="G417" s="124"/>
      <c r="H417" s="124"/>
      <c r="I417" s="124"/>
      <c r="J417" s="124"/>
      <c r="K417" s="124"/>
      <c r="L417" s="124"/>
      <c r="M417" s="9"/>
      <c r="Q417" s="1" t="s">
        <v>360</v>
      </c>
    </row>
    <row r="418" spans="1:48" ht="27.95" customHeight="1">
      <c r="A418" s="9"/>
      <c r="B418" s="9"/>
      <c r="C418" s="9"/>
      <c r="D418" s="9"/>
      <c r="E418" s="124"/>
      <c r="F418" s="124"/>
      <c r="G418" s="124"/>
      <c r="H418" s="124"/>
      <c r="I418" s="124"/>
      <c r="J418" s="124"/>
      <c r="K418" s="124"/>
      <c r="L418" s="124"/>
      <c r="M418" s="9"/>
      <c r="Q418" s="1" t="s">
        <v>360</v>
      </c>
    </row>
    <row r="419" spans="1:48" ht="27.95" customHeight="1">
      <c r="A419" s="9"/>
      <c r="B419" s="9"/>
      <c r="C419" s="9"/>
      <c r="D419" s="9"/>
      <c r="E419" s="124"/>
      <c r="F419" s="124"/>
      <c r="G419" s="124"/>
      <c r="H419" s="124"/>
      <c r="I419" s="124"/>
      <c r="J419" s="124"/>
      <c r="K419" s="124"/>
      <c r="L419" s="124"/>
      <c r="M419" s="9"/>
      <c r="Q419" s="1" t="s">
        <v>360</v>
      </c>
    </row>
    <row r="420" spans="1:48" ht="27.95" customHeight="1">
      <c r="A420" s="9"/>
      <c r="B420" s="9"/>
      <c r="C420" s="9"/>
      <c r="D420" s="9"/>
      <c r="E420" s="124"/>
      <c r="F420" s="124"/>
      <c r="G420" s="124"/>
      <c r="H420" s="124"/>
      <c r="I420" s="124"/>
      <c r="J420" s="124"/>
      <c r="K420" s="124"/>
      <c r="L420" s="124"/>
      <c r="M420" s="9"/>
      <c r="Q420" s="1" t="s">
        <v>360</v>
      </c>
    </row>
    <row r="421" spans="1:48" ht="27.95" customHeight="1">
      <c r="A421" s="10" t="s">
        <v>64</v>
      </c>
      <c r="B421" s="9"/>
      <c r="C421" s="9"/>
      <c r="D421" s="9"/>
      <c r="E421" s="124"/>
      <c r="F421" s="124"/>
      <c r="G421" s="124"/>
      <c r="H421" s="124"/>
      <c r="I421" s="124"/>
      <c r="J421" s="124"/>
      <c r="K421" s="124"/>
      <c r="L421" s="124"/>
      <c r="M421" s="9"/>
      <c r="N421" t="s">
        <v>65</v>
      </c>
    </row>
    <row r="422" spans="1:48" ht="27.95" customHeight="1">
      <c r="A422" s="10" t="s">
        <v>372</v>
      </c>
      <c r="B422" s="10" t="s">
        <v>374</v>
      </c>
      <c r="C422" s="9"/>
      <c r="D422" s="9"/>
      <c r="E422" s="124"/>
      <c r="F422" s="124"/>
      <c r="G422" s="124"/>
      <c r="H422" s="124"/>
      <c r="I422" s="124"/>
      <c r="J422" s="124"/>
      <c r="K422" s="124"/>
      <c r="L422" s="124"/>
      <c r="M422" s="9"/>
      <c r="Q422" s="1" t="s">
        <v>373</v>
      </c>
    </row>
    <row r="423" spans="1:48" ht="27.95" customHeight="1">
      <c r="A423" s="10" t="s">
        <v>367</v>
      </c>
      <c r="B423" s="10" t="s">
        <v>51</v>
      </c>
      <c r="C423" s="10" t="s">
        <v>364</v>
      </c>
      <c r="D423" s="9">
        <v>1.5429999999999999</v>
      </c>
      <c r="E423" s="124"/>
      <c r="F423" s="124"/>
      <c r="G423" s="124"/>
      <c r="H423" s="124"/>
      <c r="I423" s="124"/>
      <c r="J423" s="124"/>
      <c r="K423" s="124"/>
      <c r="L423" s="124"/>
      <c r="M423" s="10" t="s">
        <v>51</v>
      </c>
      <c r="N423" s="1" t="s">
        <v>1228</v>
      </c>
      <c r="O423" s="1" t="s">
        <v>51</v>
      </c>
      <c r="P423" s="1" t="s">
        <v>51</v>
      </c>
      <c r="Q423" s="1" t="s">
        <v>373</v>
      </c>
      <c r="R423" s="1" t="s">
        <v>59</v>
      </c>
      <c r="S423" s="1" t="s">
        <v>59</v>
      </c>
      <c r="T423" s="1" t="s">
        <v>58</v>
      </c>
      <c r="AR423" s="1" t="s">
        <v>51</v>
      </c>
      <c r="AS423" s="1" t="s">
        <v>51</v>
      </c>
      <c r="AU423" s="1" t="s">
        <v>1227</v>
      </c>
      <c r="AV423">
        <v>156</v>
      </c>
    </row>
    <row r="424" spans="1:48" ht="27.95" customHeight="1">
      <c r="A424" s="10" t="s">
        <v>375</v>
      </c>
      <c r="B424" s="10" t="s">
        <v>51</v>
      </c>
      <c r="C424" s="10" t="s">
        <v>364</v>
      </c>
      <c r="D424" s="9">
        <v>0.48899999999999999</v>
      </c>
      <c r="E424" s="124"/>
      <c r="F424" s="124"/>
      <c r="G424" s="124"/>
      <c r="H424" s="124"/>
      <c r="I424" s="124"/>
      <c r="J424" s="124"/>
      <c r="K424" s="124"/>
      <c r="L424" s="124"/>
      <c r="M424" s="10" t="s">
        <v>51</v>
      </c>
      <c r="N424" s="1" t="s">
        <v>1226</v>
      </c>
      <c r="O424" s="1" t="s">
        <v>51</v>
      </c>
      <c r="P424" s="1" t="s">
        <v>51</v>
      </c>
      <c r="Q424" s="1" t="s">
        <v>373</v>
      </c>
      <c r="R424" s="1" t="s">
        <v>59</v>
      </c>
      <c r="S424" s="1" t="s">
        <v>59</v>
      </c>
      <c r="T424" s="1" t="s">
        <v>58</v>
      </c>
      <c r="AR424" s="1" t="s">
        <v>51</v>
      </c>
      <c r="AS424" s="1" t="s">
        <v>51</v>
      </c>
      <c r="AU424" s="1" t="s">
        <v>1225</v>
      </c>
      <c r="AV424">
        <v>157</v>
      </c>
    </row>
    <row r="425" spans="1:48" ht="27.95" customHeight="1">
      <c r="A425" s="10" t="s">
        <v>368</v>
      </c>
      <c r="B425" s="10" t="s">
        <v>51</v>
      </c>
      <c r="C425" s="10" t="s">
        <v>364</v>
      </c>
      <c r="D425" s="9">
        <v>0.40500000000000003</v>
      </c>
      <c r="E425" s="124"/>
      <c r="F425" s="124"/>
      <c r="G425" s="124"/>
      <c r="H425" s="124"/>
      <c r="I425" s="124"/>
      <c r="J425" s="124"/>
      <c r="K425" s="124"/>
      <c r="L425" s="124"/>
      <c r="M425" s="10" t="s">
        <v>51</v>
      </c>
      <c r="N425" s="1" t="s">
        <v>1224</v>
      </c>
      <c r="O425" s="1" t="s">
        <v>51</v>
      </c>
      <c r="P425" s="1" t="s">
        <v>51</v>
      </c>
      <c r="Q425" s="1" t="s">
        <v>373</v>
      </c>
      <c r="R425" s="1" t="s">
        <v>59</v>
      </c>
      <c r="S425" s="1" t="s">
        <v>59</v>
      </c>
      <c r="T425" s="1" t="s">
        <v>58</v>
      </c>
      <c r="AR425" s="1" t="s">
        <v>51</v>
      </c>
      <c r="AS425" s="1" t="s">
        <v>51</v>
      </c>
      <c r="AU425" s="1" t="s">
        <v>1223</v>
      </c>
      <c r="AV425">
        <v>158</v>
      </c>
    </row>
    <row r="426" spans="1:48" ht="27.95" customHeight="1">
      <c r="A426" s="10" t="s">
        <v>376</v>
      </c>
      <c r="B426" s="10" t="s">
        <v>377</v>
      </c>
      <c r="C426" s="10" t="s">
        <v>364</v>
      </c>
      <c r="D426" s="9">
        <v>2.3029999999999999</v>
      </c>
      <c r="E426" s="124"/>
      <c r="F426" s="124"/>
      <c r="G426" s="124"/>
      <c r="H426" s="124"/>
      <c r="I426" s="124"/>
      <c r="J426" s="124"/>
      <c r="K426" s="124"/>
      <c r="L426" s="124"/>
      <c r="M426" s="10" t="s">
        <v>51</v>
      </c>
      <c r="N426" s="1" t="s">
        <v>1222</v>
      </c>
      <c r="O426" s="1" t="s">
        <v>51</v>
      </c>
      <c r="P426" s="1" t="s">
        <v>51</v>
      </c>
      <c r="Q426" s="1" t="s">
        <v>373</v>
      </c>
      <c r="R426" s="1" t="s">
        <v>59</v>
      </c>
      <c r="S426" s="1" t="s">
        <v>59</v>
      </c>
      <c r="T426" s="1" t="s">
        <v>58</v>
      </c>
      <c r="AR426" s="1" t="s">
        <v>51</v>
      </c>
      <c r="AS426" s="1" t="s">
        <v>51</v>
      </c>
      <c r="AU426" s="1" t="s">
        <v>1221</v>
      </c>
      <c r="AV426">
        <v>159</v>
      </c>
    </row>
    <row r="427" spans="1:48" ht="27.95" customHeight="1">
      <c r="A427" s="10" t="s">
        <v>369</v>
      </c>
      <c r="B427" s="10" t="s">
        <v>51</v>
      </c>
      <c r="C427" s="10" t="s">
        <v>364</v>
      </c>
      <c r="D427" s="9">
        <v>4.74</v>
      </c>
      <c r="E427" s="124"/>
      <c r="F427" s="124"/>
      <c r="G427" s="124"/>
      <c r="H427" s="124"/>
      <c r="I427" s="124"/>
      <c r="J427" s="124"/>
      <c r="K427" s="124"/>
      <c r="L427" s="124"/>
      <c r="M427" s="10" t="s">
        <v>51</v>
      </c>
      <c r="N427" s="1" t="s">
        <v>1220</v>
      </c>
      <c r="O427" s="1" t="s">
        <v>51</v>
      </c>
      <c r="P427" s="1" t="s">
        <v>51</v>
      </c>
      <c r="Q427" s="1" t="s">
        <v>373</v>
      </c>
      <c r="R427" s="1" t="s">
        <v>59</v>
      </c>
      <c r="S427" s="1" t="s">
        <v>59</v>
      </c>
      <c r="T427" s="1" t="s">
        <v>58</v>
      </c>
      <c r="AR427" s="1" t="s">
        <v>51</v>
      </c>
      <c r="AS427" s="1" t="s">
        <v>51</v>
      </c>
      <c r="AU427" s="1" t="s">
        <v>1219</v>
      </c>
      <c r="AV427">
        <v>160</v>
      </c>
    </row>
    <row r="428" spans="1:48" ht="27.95" customHeight="1">
      <c r="A428" s="10" t="s">
        <v>370</v>
      </c>
      <c r="B428" s="10" t="s">
        <v>371</v>
      </c>
      <c r="C428" s="10" t="s">
        <v>364</v>
      </c>
      <c r="D428" s="9">
        <v>4.74</v>
      </c>
      <c r="E428" s="124"/>
      <c r="F428" s="124"/>
      <c r="G428" s="124"/>
      <c r="H428" s="124"/>
      <c r="I428" s="124"/>
      <c r="J428" s="124"/>
      <c r="K428" s="124"/>
      <c r="L428" s="124"/>
      <c r="M428" s="10" t="s">
        <v>51</v>
      </c>
      <c r="N428" s="1" t="s">
        <v>1218</v>
      </c>
      <c r="O428" s="1" t="s">
        <v>51</v>
      </c>
      <c r="P428" s="1" t="s">
        <v>51</v>
      </c>
      <c r="Q428" s="1" t="s">
        <v>373</v>
      </c>
      <c r="R428" s="1" t="s">
        <v>59</v>
      </c>
      <c r="S428" s="1" t="s">
        <v>59</v>
      </c>
      <c r="T428" s="1" t="s">
        <v>58</v>
      </c>
      <c r="AR428" s="1" t="s">
        <v>51</v>
      </c>
      <c r="AS428" s="1" t="s">
        <v>51</v>
      </c>
      <c r="AU428" s="1" t="s">
        <v>1217</v>
      </c>
      <c r="AV428">
        <v>161</v>
      </c>
    </row>
    <row r="429" spans="1:48" ht="27.95" customHeight="1">
      <c r="A429" s="9"/>
      <c r="B429" s="9"/>
      <c r="C429" s="9"/>
      <c r="D429" s="9"/>
      <c r="E429" s="124"/>
      <c r="F429" s="124"/>
      <c r="G429" s="124"/>
      <c r="H429" s="124"/>
      <c r="I429" s="124"/>
      <c r="J429" s="124"/>
      <c r="K429" s="124"/>
      <c r="L429" s="124"/>
      <c r="M429" s="9"/>
      <c r="Q429" s="1" t="s">
        <v>373</v>
      </c>
    </row>
    <row r="430" spans="1:48" ht="27.95" customHeight="1">
      <c r="A430" s="9"/>
      <c r="B430" s="9"/>
      <c r="C430" s="9"/>
      <c r="D430" s="9"/>
      <c r="E430" s="124"/>
      <c r="F430" s="124"/>
      <c r="G430" s="124"/>
      <c r="H430" s="124"/>
      <c r="I430" s="124"/>
      <c r="J430" s="124"/>
      <c r="K430" s="124"/>
      <c r="L430" s="124"/>
      <c r="M430" s="9"/>
      <c r="Q430" s="1" t="s">
        <v>373</v>
      </c>
    </row>
    <row r="431" spans="1:48" ht="27.95" customHeight="1">
      <c r="A431" s="9"/>
      <c r="B431" s="9"/>
      <c r="C431" s="9"/>
      <c r="D431" s="9"/>
      <c r="E431" s="124"/>
      <c r="F431" s="124"/>
      <c r="G431" s="124"/>
      <c r="H431" s="124"/>
      <c r="I431" s="124"/>
      <c r="J431" s="124"/>
      <c r="K431" s="124"/>
      <c r="L431" s="124"/>
      <c r="M431" s="9"/>
      <c r="Q431" s="1" t="s">
        <v>373</v>
      </c>
    </row>
    <row r="432" spans="1:48" ht="27.95" customHeight="1">
      <c r="A432" s="9"/>
      <c r="B432" s="9"/>
      <c r="C432" s="9"/>
      <c r="D432" s="9"/>
      <c r="E432" s="124"/>
      <c r="F432" s="124"/>
      <c r="G432" s="124"/>
      <c r="H432" s="124"/>
      <c r="I432" s="124"/>
      <c r="J432" s="124"/>
      <c r="K432" s="124"/>
      <c r="L432" s="124"/>
      <c r="M432" s="9"/>
      <c r="Q432" s="1" t="s">
        <v>373</v>
      </c>
    </row>
    <row r="433" spans="1:17" ht="27.95" customHeight="1">
      <c r="A433" s="9"/>
      <c r="B433" s="9"/>
      <c r="C433" s="9"/>
      <c r="D433" s="9"/>
      <c r="E433" s="124"/>
      <c r="F433" s="124"/>
      <c r="G433" s="124"/>
      <c r="H433" s="124"/>
      <c r="I433" s="124"/>
      <c r="J433" s="124"/>
      <c r="K433" s="124"/>
      <c r="L433" s="124"/>
      <c r="M433" s="9"/>
      <c r="Q433" s="1" t="s">
        <v>373</v>
      </c>
    </row>
    <row r="434" spans="1:17" ht="27.95" customHeight="1">
      <c r="A434" s="9"/>
      <c r="B434" s="9"/>
      <c r="C434" s="9"/>
      <c r="D434" s="9"/>
      <c r="E434" s="124"/>
      <c r="F434" s="124"/>
      <c r="G434" s="124"/>
      <c r="H434" s="124"/>
      <c r="I434" s="124"/>
      <c r="J434" s="124"/>
      <c r="K434" s="124"/>
      <c r="L434" s="124"/>
      <c r="M434" s="9"/>
      <c r="Q434" s="1" t="s">
        <v>373</v>
      </c>
    </row>
    <row r="435" spans="1:17" ht="27.95" customHeight="1">
      <c r="A435" s="9"/>
      <c r="B435" s="9"/>
      <c r="C435" s="9"/>
      <c r="D435" s="9"/>
      <c r="E435" s="124"/>
      <c r="F435" s="124"/>
      <c r="G435" s="124"/>
      <c r="H435" s="124"/>
      <c r="I435" s="124"/>
      <c r="J435" s="124"/>
      <c r="K435" s="124"/>
      <c r="L435" s="124"/>
      <c r="M435" s="9"/>
      <c r="Q435" s="1" t="s">
        <v>373</v>
      </c>
    </row>
    <row r="436" spans="1:17" ht="27.95" customHeight="1">
      <c r="A436" s="9"/>
      <c r="B436" s="9"/>
      <c r="C436" s="9"/>
      <c r="D436" s="9"/>
      <c r="E436" s="124"/>
      <c r="F436" s="124"/>
      <c r="G436" s="124"/>
      <c r="H436" s="124"/>
      <c r="I436" s="124"/>
      <c r="J436" s="124"/>
      <c r="K436" s="124"/>
      <c r="L436" s="124"/>
      <c r="M436" s="9"/>
      <c r="Q436" s="1" t="s">
        <v>373</v>
      </c>
    </row>
    <row r="437" spans="1:17" ht="27.95" customHeight="1">
      <c r="A437" s="9"/>
      <c r="B437" s="9"/>
      <c r="C437" s="9"/>
      <c r="D437" s="9"/>
      <c r="E437" s="124"/>
      <c r="F437" s="124"/>
      <c r="G437" s="124"/>
      <c r="H437" s="124"/>
      <c r="I437" s="124"/>
      <c r="J437" s="124"/>
      <c r="K437" s="124"/>
      <c r="L437" s="124"/>
      <c r="M437" s="9"/>
      <c r="Q437" s="1" t="s">
        <v>373</v>
      </c>
    </row>
    <row r="438" spans="1:17" ht="27.95" customHeight="1">
      <c r="A438" s="9"/>
      <c r="B438" s="9"/>
      <c r="C438" s="9"/>
      <c r="D438" s="9"/>
      <c r="E438" s="124"/>
      <c r="F438" s="124"/>
      <c r="G438" s="124"/>
      <c r="H438" s="124"/>
      <c r="I438" s="124"/>
      <c r="J438" s="124"/>
      <c r="K438" s="124"/>
      <c r="L438" s="124"/>
      <c r="M438" s="9"/>
      <c r="Q438" s="1" t="s">
        <v>373</v>
      </c>
    </row>
    <row r="439" spans="1:17" ht="27.95" customHeight="1">
      <c r="A439" s="9"/>
      <c r="B439" s="9"/>
      <c r="C439" s="9"/>
      <c r="D439" s="9"/>
      <c r="E439" s="124"/>
      <c r="F439" s="124"/>
      <c r="G439" s="124"/>
      <c r="H439" s="124"/>
      <c r="I439" s="124"/>
      <c r="J439" s="124"/>
      <c r="K439" s="124"/>
      <c r="L439" s="124"/>
      <c r="M439" s="9"/>
      <c r="Q439" s="1" t="s">
        <v>373</v>
      </c>
    </row>
    <row r="440" spans="1:17" ht="27.95" customHeight="1">
      <c r="A440" s="9"/>
      <c r="B440" s="9"/>
      <c r="C440" s="9"/>
      <c r="D440" s="9"/>
      <c r="E440" s="124"/>
      <c r="F440" s="124"/>
      <c r="G440" s="124"/>
      <c r="H440" s="124"/>
      <c r="I440" s="124"/>
      <c r="J440" s="124"/>
      <c r="K440" s="124"/>
      <c r="L440" s="124"/>
      <c r="M440" s="9"/>
      <c r="Q440" s="1" t="s">
        <v>373</v>
      </c>
    </row>
    <row r="441" spans="1:17" ht="27.95" customHeight="1">
      <c r="A441" s="9"/>
      <c r="B441" s="9"/>
      <c r="C441" s="9"/>
      <c r="D441" s="9"/>
      <c r="E441" s="124"/>
      <c r="F441" s="124"/>
      <c r="G441" s="124"/>
      <c r="H441" s="124"/>
      <c r="I441" s="124"/>
      <c r="J441" s="124"/>
      <c r="K441" s="124"/>
      <c r="L441" s="124"/>
      <c r="M441" s="9"/>
      <c r="Q441" s="1" t="s">
        <v>373</v>
      </c>
    </row>
    <row r="442" spans="1:17" ht="27.95" customHeight="1">
      <c r="A442" s="9"/>
      <c r="B442" s="9"/>
      <c r="C442" s="9"/>
      <c r="D442" s="9"/>
      <c r="E442" s="124"/>
      <c r="F442" s="124"/>
      <c r="G442" s="124"/>
      <c r="H442" s="124"/>
      <c r="I442" s="124"/>
      <c r="J442" s="124"/>
      <c r="K442" s="124"/>
      <c r="L442" s="124"/>
      <c r="M442" s="9"/>
      <c r="Q442" s="1" t="s">
        <v>373</v>
      </c>
    </row>
    <row r="443" spans="1:17" ht="27.95" customHeight="1">
      <c r="A443" s="9"/>
      <c r="B443" s="9"/>
      <c r="C443" s="9"/>
      <c r="D443" s="9"/>
      <c r="E443" s="124"/>
      <c r="F443" s="124"/>
      <c r="G443" s="124"/>
      <c r="H443" s="124"/>
      <c r="I443" s="124"/>
      <c r="J443" s="124"/>
      <c r="K443" s="124"/>
      <c r="L443" s="124"/>
      <c r="M443" s="9"/>
      <c r="Q443" s="1" t="s">
        <v>373</v>
      </c>
    </row>
    <row r="444" spans="1:17" ht="27.95" customHeight="1">
      <c r="A444" s="9"/>
      <c r="B444" s="9"/>
      <c r="C444" s="9"/>
      <c r="D444" s="9"/>
      <c r="E444" s="124"/>
      <c r="F444" s="124"/>
      <c r="G444" s="124"/>
      <c r="H444" s="124"/>
      <c r="I444" s="124"/>
      <c r="J444" s="124"/>
      <c r="K444" s="124"/>
      <c r="L444" s="124"/>
      <c r="M444" s="9"/>
      <c r="Q444" s="1" t="s">
        <v>373</v>
      </c>
    </row>
    <row r="445" spans="1:17" ht="27.95" customHeight="1">
      <c r="A445" s="9"/>
      <c r="B445" s="9"/>
      <c r="C445" s="9"/>
      <c r="D445" s="9"/>
      <c r="E445" s="124"/>
      <c r="F445" s="124"/>
      <c r="G445" s="124"/>
      <c r="H445" s="124"/>
      <c r="I445" s="124"/>
      <c r="J445" s="124"/>
      <c r="K445" s="124"/>
      <c r="L445" s="124"/>
      <c r="M445" s="9"/>
      <c r="Q445" s="1" t="s">
        <v>373</v>
      </c>
    </row>
    <row r="446" spans="1:17" ht="27.95" customHeight="1">
      <c r="A446" s="9"/>
      <c r="B446" s="9"/>
      <c r="C446" s="9"/>
      <c r="D446" s="9"/>
      <c r="E446" s="124"/>
      <c r="F446" s="124"/>
      <c r="G446" s="124"/>
      <c r="H446" s="124"/>
      <c r="I446" s="124"/>
      <c r="J446" s="124"/>
      <c r="K446" s="124"/>
      <c r="L446" s="124"/>
      <c r="M446" s="9"/>
      <c r="Q446" s="1" t="s">
        <v>373</v>
      </c>
    </row>
    <row r="447" spans="1:17" ht="27.95" customHeight="1">
      <c r="A447" s="10" t="s">
        <v>64</v>
      </c>
      <c r="B447" s="9"/>
      <c r="C447" s="9"/>
      <c r="D447" s="9"/>
      <c r="E447" s="124"/>
      <c r="F447" s="124"/>
      <c r="G447" s="124"/>
      <c r="H447" s="124"/>
      <c r="I447" s="124"/>
      <c r="J447" s="124"/>
      <c r="K447" s="124"/>
      <c r="L447" s="124"/>
      <c r="M447" s="9"/>
      <c r="N447" t="s">
        <v>65</v>
      </c>
    </row>
    <row r="448" spans="1:17" ht="27.95" customHeight="1">
      <c r="A448" s="10" t="s">
        <v>1101</v>
      </c>
      <c r="B448" s="10" t="s">
        <v>51</v>
      </c>
      <c r="C448" s="9"/>
      <c r="D448" s="9"/>
      <c r="E448" s="124"/>
      <c r="F448" s="124"/>
      <c r="G448" s="124"/>
      <c r="H448" s="124"/>
      <c r="I448" s="124"/>
      <c r="J448" s="124"/>
      <c r="K448" s="124"/>
      <c r="L448" s="124"/>
      <c r="M448" s="9"/>
      <c r="Q448" s="1" t="s">
        <v>1102</v>
      </c>
    </row>
    <row r="449" spans="1:48" s="131" customFormat="1" ht="27.95" customHeight="1">
      <c r="A449" s="127" t="s">
        <v>1515</v>
      </c>
      <c r="B449" s="127" t="s">
        <v>158</v>
      </c>
      <c r="C449" s="127" t="s">
        <v>62</v>
      </c>
      <c r="D449" s="128">
        <v>299</v>
      </c>
      <c r="E449" s="129">
        <v>118470</v>
      </c>
      <c r="F449" s="129">
        <v>35422530</v>
      </c>
      <c r="G449" s="129">
        <v>0</v>
      </c>
      <c r="H449" s="129">
        <v>0</v>
      </c>
      <c r="I449" s="129">
        <v>0</v>
      </c>
      <c r="J449" s="129">
        <v>0</v>
      </c>
      <c r="K449" s="129">
        <v>118470</v>
      </c>
      <c r="L449" s="129">
        <v>35422530</v>
      </c>
      <c r="M449" s="127" t="s">
        <v>1500</v>
      </c>
      <c r="N449" s="130" t="s">
        <v>1214</v>
      </c>
      <c r="O449" s="130" t="s">
        <v>51</v>
      </c>
      <c r="P449" s="130" t="s">
        <v>51</v>
      </c>
      <c r="Q449" s="130" t="s">
        <v>1517</v>
      </c>
      <c r="R449" s="130" t="s">
        <v>58</v>
      </c>
      <c r="S449" s="130" t="s">
        <v>59</v>
      </c>
      <c r="T449" s="130" t="s">
        <v>59</v>
      </c>
      <c r="X449" s="131">
        <v>1</v>
      </c>
      <c r="AR449" s="130" t="s">
        <v>51</v>
      </c>
      <c r="AS449" s="130" t="s">
        <v>51</v>
      </c>
      <c r="AU449" s="130" t="s">
        <v>1506</v>
      </c>
      <c r="AV449" s="131">
        <v>64</v>
      </c>
    </row>
    <row r="450" spans="1:48" ht="27.95" customHeight="1">
      <c r="A450" s="10" t="s">
        <v>1111</v>
      </c>
      <c r="B450" s="10" t="s">
        <v>51</v>
      </c>
      <c r="C450" s="10" t="s">
        <v>51</v>
      </c>
      <c r="D450" s="9"/>
      <c r="E450" s="124">
        <v>0</v>
      </c>
      <c r="F450" s="124">
        <v>0</v>
      </c>
      <c r="G450" s="124">
        <v>0</v>
      </c>
      <c r="H450" s="124">
        <v>0</v>
      </c>
      <c r="I450" s="124">
        <v>0</v>
      </c>
      <c r="J450" s="124">
        <v>0</v>
      </c>
      <c r="K450" s="124">
        <v>0</v>
      </c>
      <c r="L450" s="124">
        <v>0</v>
      </c>
      <c r="M450" s="10" t="s">
        <v>51</v>
      </c>
      <c r="N450" s="1" t="s">
        <v>1212</v>
      </c>
      <c r="O450" s="1" t="s">
        <v>51</v>
      </c>
      <c r="P450" s="1" t="s">
        <v>51</v>
      </c>
      <c r="Q450" s="1" t="s">
        <v>1102</v>
      </c>
      <c r="R450" s="1" t="s">
        <v>59</v>
      </c>
      <c r="S450" s="1" t="s">
        <v>59</v>
      </c>
      <c r="T450" s="1" t="s">
        <v>58</v>
      </c>
      <c r="X450">
        <v>1</v>
      </c>
      <c r="AR450" s="1" t="s">
        <v>51</v>
      </c>
      <c r="AS450" s="1" t="s">
        <v>51</v>
      </c>
      <c r="AU450" s="1" t="s">
        <v>1211</v>
      </c>
      <c r="AV450">
        <v>251</v>
      </c>
    </row>
    <row r="451" spans="1:48" ht="27.95" customHeight="1">
      <c r="A451" s="10" t="s">
        <v>1112</v>
      </c>
      <c r="B451" s="10" t="s">
        <v>348</v>
      </c>
      <c r="C451" s="10" t="s">
        <v>57</v>
      </c>
      <c r="D451" s="9">
        <v>1</v>
      </c>
      <c r="E451" s="124">
        <v>2780000</v>
      </c>
      <c r="F451" s="124">
        <v>2780000</v>
      </c>
      <c r="G451" s="124">
        <v>0</v>
      </c>
      <c r="H451" s="124">
        <v>0</v>
      </c>
      <c r="I451" s="124">
        <v>0</v>
      </c>
      <c r="J451" s="124">
        <v>0</v>
      </c>
      <c r="K451" s="124">
        <v>2780000</v>
      </c>
      <c r="L451" s="124">
        <v>2780000</v>
      </c>
      <c r="M451" s="10" t="s">
        <v>1501</v>
      </c>
      <c r="N451" s="1" t="s">
        <v>1210</v>
      </c>
      <c r="O451" s="1" t="s">
        <v>51</v>
      </c>
      <c r="P451" s="1" t="s">
        <v>51</v>
      </c>
      <c r="Q451" s="1" t="s">
        <v>1102</v>
      </c>
      <c r="R451" s="1" t="s">
        <v>58</v>
      </c>
      <c r="S451" s="1" t="s">
        <v>59</v>
      </c>
      <c r="T451" s="1" t="s">
        <v>59</v>
      </c>
      <c r="X451">
        <v>1</v>
      </c>
      <c r="AR451" s="1" t="s">
        <v>51</v>
      </c>
      <c r="AS451" s="1" t="s">
        <v>51</v>
      </c>
      <c r="AU451" s="1" t="s">
        <v>1209</v>
      </c>
      <c r="AV451">
        <v>147</v>
      </c>
    </row>
    <row r="452" spans="1:48" ht="27.95" customHeight="1">
      <c r="A452" s="10" t="s">
        <v>1113</v>
      </c>
      <c r="B452" s="10" t="s">
        <v>349</v>
      </c>
      <c r="C452" s="10" t="s">
        <v>57</v>
      </c>
      <c r="D452" s="9">
        <v>1</v>
      </c>
      <c r="E452" s="124">
        <v>1020000</v>
      </c>
      <c r="F452" s="124">
        <v>1020000</v>
      </c>
      <c r="G452" s="124">
        <v>0</v>
      </c>
      <c r="H452" s="124">
        <v>0</v>
      </c>
      <c r="I452" s="124">
        <v>0</v>
      </c>
      <c r="J452" s="124">
        <v>0</v>
      </c>
      <c r="K452" s="124">
        <v>1020000</v>
      </c>
      <c r="L452" s="124">
        <v>1020000</v>
      </c>
      <c r="M452" s="10" t="s">
        <v>1503</v>
      </c>
      <c r="N452" s="1" t="s">
        <v>1208</v>
      </c>
      <c r="O452" s="1" t="s">
        <v>51</v>
      </c>
      <c r="P452" s="1" t="s">
        <v>51</v>
      </c>
      <c r="Q452" s="1" t="s">
        <v>1102</v>
      </c>
      <c r="R452" s="1" t="s">
        <v>58</v>
      </c>
      <c r="S452" s="1" t="s">
        <v>59</v>
      </c>
      <c r="T452" s="1" t="s">
        <v>59</v>
      </c>
      <c r="X452">
        <v>1</v>
      </c>
      <c r="AR452" s="1" t="s">
        <v>51</v>
      </c>
      <c r="AS452" s="1" t="s">
        <v>51</v>
      </c>
      <c r="AU452" s="1" t="s">
        <v>1207</v>
      </c>
      <c r="AV452">
        <v>148</v>
      </c>
    </row>
    <row r="453" spans="1:48" ht="27.95" customHeight="1">
      <c r="A453" s="10" t="s">
        <v>1093</v>
      </c>
      <c r="B453" s="10" t="s">
        <v>392</v>
      </c>
      <c r="C453" s="10" t="s">
        <v>57</v>
      </c>
      <c r="D453" s="9">
        <v>1</v>
      </c>
      <c r="E453" s="124">
        <v>4870000</v>
      </c>
      <c r="F453" s="124">
        <v>4870000</v>
      </c>
      <c r="G453" s="124">
        <v>0</v>
      </c>
      <c r="H453" s="124">
        <v>0</v>
      </c>
      <c r="I453" s="124">
        <v>0</v>
      </c>
      <c r="J453" s="124">
        <v>0</v>
      </c>
      <c r="K453" s="124">
        <v>4870000</v>
      </c>
      <c r="L453" s="124">
        <v>4870000</v>
      </c>
      <c r="M453" s="10" t="s">
        <v>1501</v>
      </c>
      <c r="N453" s="1" t="s">
        <v>1206</v>
      </c>
      <c r="O453" s="1" t="s">
        <v>51</v>
      </c>
      <c r="P453" s="1" t="s">
        <v>51</v>
      </c>
      <c r="Q453" s="1" t="s">
        <v>1102</v>
      </c>
      <c r="R453" s="1" t="s">
        <v>58</v>
      </c>
      <c r="S453" s="1" t="s">
        <v>59</v>
      </c>
      <c r="T453" s="1" t="s">
        <v>59</v>
      </c>
      <c r="X453">
        <v>1</v>
      </c>
      <c r="AR453" s="1" t="s">
        <v>51</v>
      </c>
      <c r="AS453" s="1" t="s">
        <v>51</v>
      </c>
      <c r="AU453" s="1" t="s">
        <v>1205</v>
      </c>
      <c r="AV453">
        <v>246</v>
      </c>
    </row>
    <row r="454" spans="1:48" ht="27.95" customHeight="1">
      <c r="A454" s="10" t="s">
        <v>1114</v>
      </c>
      <c r="B454" s="10" t="s">
        <v>51</v>
      </c>
      <c r="C454" s="10" t="s">
        <v>51</v>
      </c>
      <c r="D454" s="9"/>
      <c r="E454" s="124">
        <v>0</v>
      </c>
      <c r="F454" s="124">
        <v>0</v>
      </c>
      <c r="G454" s="124">
        <v>0</v>
      </c>
      <c r="H454" s="124">
        <v>0</v>
      </c>
      <c r="I454" s="124">
        <v>0</v>
      </c>
      <c r="J454" s="124">
        <v>0</v>
      </c>
      <c r="K454" s="124">
        <v>0</v>
      </c>
      <c r="L454" s="124">
        <v>0</v>
      </c>
      <c r="M454" s="10" t="s">
        <v>51</v>
      </c>
      <c r="N454" s="1" t="s">
        <v>1204</v>
      </c>
      <c r="O454" s="1" t="s">
        <v>51</v>
      </c>
      <c r="P454" s="1" t="s">
        <v>51</v>
      </c>
      <c r="Q454" s="1" t="s">
        <v>1102</v>
      </c>
      <c r="R454" s="1" t="s">
        <v>59</v>
      </c>
      <c r="S454" s="1" t="s">
        <v>59</v>
      </c>
      <c r="T454" s="1" t="s">
        <v>58</v>
      </c>
      <c r="X454">
        <v>1</v>
      </c>
      <c r="AR454" s="1" t="s">
        <v>51</v>
      </c>
      <c r="AS454" s="1" t="s">
        <v>51</v>
      </c>
      <c r="AU454" s="1" t="s">
        <v>1203</v>
      </c>
      <c r="AV454">
        <v>256</v>
      </c>
    </row>
    <row r="455" spans="1:48" ht="27.95" customHeight="1">
      <c r="A455" s="10" t="s">
        <v>203</v>
      </c>
      <c r="B455" s="10" t="s">
        <v>51</v>
      </c>
      <c r="C455" s="10" t="s">
        <v>51</v>
      </c>
      <c r="D455" s="9"/>
      <c r="E455" s="124">
        <v>0</v>
      </c>
      <c r="F455" s="124">
        <v>0</v>
      </c>
      <c r="G455" s="124">
        <v>0</v>
      </c>
      <c r="H455" s="124">
        <v>0</v>
      </c>
      <c r="I455" s="124">
        <v>0</v>
      </c>
      <c r="J455" s="124">
        <v>0</v>
      </c>
      <c r="K455" s="124">
        <v>0</v>
      </c>
      <c r="L455" s="124">
        <v>0</v>
      </c>
      <c r="M455" s="10"/>
      <c r="N455" s="1" t="s">
        <v>1202</v>
      </c>
      <c r="O455" s="1" t="s">
        <v>51</v>
      </c>
      <c r="P455" s="1" t="s">
        <v>51</v>
      </c>
      <c r="Q455" s="1" t="s">
        <v>1102</v>
      </c>
      <c r="R455" s="1" t="s">
        <v>59</v>
      </c>
      <c r="S455" s="1" t="s">
        <v>59</v>
      </c>
      <c r="T455" s="1" t="s">
        <v>58</v>
      </c>
      <c r="X455">
        <v>1</v>
      </c>
      <c r="AR455" s="1" t="s">
        <v>51</v>
      </c>
      <c r="AS455" s="1" t="s">
        <v>51</v>
      </c>
      <c r="AU455" s="1" t="s">
        <v>1201</v>
      </c>
      <c r="AV455">
        <v>205</v>
      </c>
    </row>
    <row r="456" spans="1:48" ht="27.95" customHeight="1">
      <c r="A456" s="10" t="s">
        <v>204</v>
      </c>
      <c r="B456" s="10" t="s">
        <v>205</v>
      </c>
      <c r="C456" s="10" t="s">
        <v>206</v>
      </c>
      <c r="D456" s="9">
        <v>1</v>
      </c>
      <c r="E456" s="124">
        <v>452000</v>
      </c>
      <c r="F456" s="124">
        <v>452000</v>
      </c>
      <c r="G456" s="124">
        <v>0</v>
      </c>
      <c r="H456" s="124">
        <v>0</v>
      </c>
      <c r="I456" s="124">
        <v>0</v>
      </c>
      <c r="J456" s="124">
        <v>0</v>
      </c>
      <c r="K456" s="124">
        <v>452000</v>
      </c>
      <c r="L456" s="124">
        <v>452000</v>
      </c>
      <c r="M456" s="10" t="s">
        <v>1501</v>
      </c>
      <c r="N456" s="1" t="s">
        <v>1200</v>
      </c>
      <c r="O456" s="1" t="s">
        <v>51</v>
      </c>
      <c r="P456" s="1" t="s">
        <v>51</v>
      </c>
      <c r="Q456" s="1" t="s">
        <v>1102</v>
      </c>
      <c r="R456" s="1" t="s">
        <v>59</v>
      </c>
      <c r="S456" s="1" t="s">
        <v>59</v>
      </c>
      <c r="T456" s="1" t="s">
        <v>58</v>
      </c>
      <c r="X456">
        <v>1</v>
      </c>
      <c r="AR456" s="1" t="s">
        <v>51</v>
      </c>
      <c r="AS456" s="1" t="s">
        <v>51</v>
      </c>
      <c r="AU456" s="1" t="s">
        <v>1199</v>
      </c>
      <c r="AV456">
        <v>206</v>
      </c>
    </row>
    <row r="457" spans="1:48" ht="27.95" customHeight="1">
      <c r="A457" s="10" t="s">
        <v>207</v>
      </c>
      <c r="B457" s="10" t="s">
        <v>51</v>
      </c>
      <c r="C457" s="10" t="s">
        <v>51</v>
      </c>
      <c r="D457" s="9"/>
      <c r="E457" s="124">
        <v>0</v>
      </c>
      <c r="F457" s="124">
        <v>0</v>
      </c>
      <c r="G457" s="124">
        <v>0</v>
      </c>
      <c r="H457" s="124">
        <v>0</v>
      </c>
      <c r="I457" s="124">
        <v>0</v>
      </c>
      <c r="J457" s="124">
        <v>0</v>
      </c>
      <c r="K457" s="124">
        <v>0</v>
      </c>
      <c r="L457" s="124">
        <v>0</v>
      </c>
      <c r="M457" s="10"/>
      <c r="N457" s="1" t="s">
        <v>1198</v>
      </c>
      <c r="O457" s="1" t="s">
        <v>51</v>
      </c>
      <c r="P457" s="1" t="s">
        <v>51</v>
      </c>
      <c r="Q457" s="1" t="s">
        <v>1102</v>
      </c>
      <c r="R457" s="1" t="s">
        <v>59</v>
      </c>
      <c r="S457" s="1" t="s">
        <v>59</v>
      </c>
      <c r="T457" s="1" t="s">
        <v>58</v>
      </c>
      <c r="X457">
        <v>1</v>
      </c>
      <c r="AR457" s="1" t="s">
        <v>51</v>
      </c>
      <c r="AS457" s="1" t="s">
        <v>51</v>
      </c>
      <c r="AU457" s="1" t="s">
        <v>1197</v>
      </c>
      <c r="AV457">
        <v>207</v>
      </c>
    </row>
    <row r="458" spans="1:48" ht="27.95" customHeight="1">
      <c r="A458" s="10" t="s">
        <v>208</v>
      </c>
      <c r="B458" s="10" t="s">
        <v>51</v>
      </c>
      <c r="C458" s="10" t="s">
        <v>209</v>
      </c>
      <c r="D458" s="9">
        <v>1</v>
      </c>
      <c r="E458" s="124">
        <v>95000</v>
      </c>
      <c r="F458" s="124">
        <v>95000</v>
      </c>
      <c r="G458" s="124">
        <v>0</v>
      </c>
      <c r="H458" s="124">
        <v>0</v>
      </c>
      <c r="I458" s="124">
        <v>0</v>
      </c>
      <c r="J458" s="124">
        <v>0</v>
      </c>
      <c r="K458" s="124">
        <v>95000</v>
      </c>
      <c r="L458" s="124">
        <v>95000</v>
      </c>
      <c r="M458" s="10" t="s">
        <v>1501</v>
      </c>
      <c r="N458" s="1" t="s">
        <v>1196</v>
      </c>
      <c r="O458" s="1" t="s">
        <v>51</v>
      </c>
      <c r="P458" s="1" t="s">
        <v>51</v>
      </c>
      <c r="Q458" s="1" t="s">
        <v>1102</v>
      </c>
      <c r="R458" s="1" t="s">
        <v>59</v>
      </c>
      <c r="S458" s="1" t="s">
        <v>59</v>
      </c>
      <c r="T458" s="1" t="s">
        <v>58</v>
      </c>
      <c r="X458">
        <v>1</v>
      </c>
      <c r="AR458" s="1" t="s">
        <v>51</v>
      </c>
      <c r="AS458" s="1" t="s">
        <v>51</v>
      </c>
      <c r="AU458" s="1" t="s">
        <v>1195</v>
      </c>
      <c r="AV458">
        <v>208</v>
      </c>
    </row>
    <row r="459" spans="1:48" ht="27.95" customHeight="1">
      <c r="A459" s="10" t="s">
        <v>210</v>
      </c>
      <c r="B459" s="10" t="s">
        <v>51</v>
      </c>
      <c r="C459" s="10" t="s">
        <v>51</v>
      </c>
      <c r="D459" s="9"/>
      <c r="E459" s="124">
        <v>0</v>
      </c>
      <c r="F459" s="124">
        <v>0</v>
      </c>
      <c r="G459" s="124">
        <v>0</v>
      </c>
      <c r="H459" s="124">
        <v>0</v>
      </c>
      <c r="I459" s="124">
        <v>0</v>
      </c>
      <c r="J459" s="124">
        <v>0</v>
      </c>
      <c r="K459" s="124">
        <v>0</v>
      </c>
      <c r="L459" s="124">
        <v>0</v>
      </c>
      <c r="M459" s="10"/>
      <c r="N459" s="1" t="s">
        <v>1194</v>
      </c>
      <c r="O459" s="1" t="s">
        <v>51</v>
      </c>
      <c r="P459" s="1" t="s">
        <v>51</v>
      </c>
      <c r="Q459" s="1" t="s">
        <v>1102</v>
      </c>
      <c r="R459" s="1" t="s">
        <v>59</v>
      </c>
      <c r="S459" s="1" t="s">
        <v>59</v>
      </c>
      <c r="T459" s="1" t="s">
        <v>58</v>
      </c>
      <c r="X459">
        <v>1</v>
      </c>
      <c r="AR459" s="1" t="s">
        <v>51</v>
      </c>
      <c r="AS459" s="1" t="s">
        <v>51</v>
      </c>
      <c r="AU459" s="1" t="s">
        <v>1193</v>
      </c>
      <c r="AV459">
        <v>209</v>
      </c>
    </row>
    <row r="460" spans="1:48" ht="27.95" customHeight="1">
      <c r="A460" s="10" t="s">
        <v>211</v>
      </c>
      <c r="B460" s="10" t="s">
        <v>51</v>
      </c>
      <c r="C460" s="10" t="s">
        <v>209</v>
      </c>
      <c r="D460" s="9">
        <v>2</v>
      </c>
      <c r="E460" s="124">
        <v>70000</v>
      </c>
      <c r="F460" s="124">
        <v>140000</v>
      </c>
      <c r="G460" s="124">
        <v>0</v>
      </c>
      <c r="H460" s="124">
        <v>0</v>
      </c>
      <c r="I460" s="124">
        <v>0</v>
      </c>
      <c r="J460" s="124">
        <v>0</v>
      </c>
      <c r="K460" s="124">
        <v>70000</v>
      </c>
      <c r="L460" s="124">
        <v>140000</v>
      </c>
      <c r="M460" s="10" t="s">
        <v>1501</v>
      </c>
      <c r="N460" s="1" t="s">
        <v>1192</v>
      </c>
      <c r="O460" s="1" t="s">
        <v>51</v>
      </c>
      <c r="P460" s="1" t="s">
        <v>51</v>
      </c>
      <c r="Q460" s="1" t="s">
        <v>1102</v>
      </c>
      <c r="R460" s="1" t="s">
        <v>59</v>
      </c>
      <c r="S460" s="1" t="s">
        <v>59</v>
      </c>
      <c r="T460" s="1" t="s">
        <v>58</v>
      </c>
      <c r="X460">
        <v>1</v>
      </c>
      <c r="AR460" s="1" t="s">
        <v>51</v>
      </c>
      <c r="AS460" s="1" t="s">
        <v>51</v>
      </c>
      <c r="AU460" s="1" t="s">
        <v>1191</v>
      </c>
      <c r="AV460">
        <v>210</v>
      </c>
    </row>
    <row r="461" spans="1:48" ht="27.95" customHeight="1">
      <c r="A461" s="10" t="s">
        <v>212</v>
      </c>
      <c r="B461" s="10" t="s">
        <v>51</v>
      </c>
      <c r="C461" s="10" t="s">
        <v>209</v>
      </c>
      <c r="D461" s="9">
        <v>1</v>
      </c>
      <c r="E461" s="124">
        <v>85000</v>
      </c>
      <c r="F461" s="124">
        <v>85000</v>
      </c>
      <c r="G461" s="124">
        <v>0</v>
      </c>
      <c r="H461" s="124">
        <v>0</v>
      </c>
      <c r="I461" s="124">
        <v>0</v>
      </c>
      <c r="J461" s="124">
        <v>0</v>
      </c>
      <c r="K461" s="124">
        <v>85000</v>
      </c>
      <c r="L461" s="124">
        <v>85000</v>
      </c>
      <c r="M461" s="10" t="s">
        <v>1501</v>
      </c>
      <c r="N461" s="1" t="s">
        <v>1190</v>
      </c>
      <c r="O461" s="1" t="s">
        <v>51</v>
      </c>
      <c r="P461" s="1" t="s">
        <v>51</v>
      </c>
      <c r="Q461" s="1" t="s">
        <v>1102</v>
      </c>
      <c r="R461" s="1" t="s">
        <v>59</v>
      </c>
      <c r="S461" s="1" t="s">
        <v>59</v>
      </c>
      <c r="T461" s="1" t="s">
        <v>58</v>
      </c>
      <c r="X461">
        <v>1</v>
      </c>
      <c r="AR461" s="1" t="s">
        <v>51</v>
      </c>
      <c r="AS461" s="1" t="s">
        <v>51</v>
      </c>
      <c r="AU461" s="1" t="s">
        <v>1189</v>
      </c>
      <c r="AV461">
        <v>211</v>
      </c>
    </row>
    <row r="462" spans="1:48" ht="27.95" customHeight="1">
      <c r="A462" s="10" t="s">
        <v>213</v>
      </c>
      <c r="B462" s="10" t="s">
        <v>51</v>
      </c>
      <c r="C462" s="10" t="s">
        <v>51</v>
      </c>
      <c r="D462" s="9"/>
      <c r="E462" s="124">
        <v>0</v>
      </c>
      <c r="F462" s="124">
        <v>0</v>
      </c>
      <c r="G462" s="124">
        <v>0</v>
      </c>
      <c r="H462" s="124">
        <v>0</v>
      </c>
      <c r="I462" s="124">
        <v>0</v>
      </c>
      <c r="J462" s="124">
        <v>0</v>
      </c>
      <c r="K462" s="124">
        <v>0</v>
      </c>
      <c r="L462" s="124">
        <v>0</v>
      </c>
      <c r="M462" s="10"/>
      <c r="N462" s="1" t="s">
        <v>1188</v>
      </c>
      <c r="O462" s="1" t="s">
        <v>51</v>
      </c>
      <c r="P462" s="1" t="s">
        <v>51</v>
      </c>
      <c r="Q462" s="1" t="s">
        <v>1102</v>
      </c>
      <c r="R462" s="1" t="s">
        <v>59</v>
      </c>
      <c r="S462" s="1" t="s">
        <v>59</v>
      </c>
      <c r="T462" s="1" t="s">
        <v>58</v>
      </c>
      <c r="X462">
        <v>1</v>
      </c>
      <c r="AR462" s="1" t="s">
        <v>51</v>
      </c>
      <c r="AS462" s="1" t="s">
        <v>51</v>
      </c>
      <c r="AU462" s="1" t="s">
        <v>1187</v>
      </c>
      <c r="AV462">
        <v>212</v>
      </c>
    </row>
    <row r="463" spans="1:48" ht="27.95" customHeight="1">
      <c r="A463" s="10" t="s">
        <v>214</v>
      </c>
      <c r="B463" s="10" t="s">
        <v>51</v>
      </c>
      <c r="C463" s="10" t="s">
        <v>209</v>
      </c>
      <c r="D463" s="9">
        <v>1</v>
      </c>
      <c r="E463" s="124">
        <v>520000</v>
      </c>
      <c r="F463" s="124">
        <v>520000</v>
      </c>
      <c r="G463" s="124">
        <v>0</v>
      </c>
      <c r="H463" s="124">
        <v>0</v>
      </c>
      <c r="I463" s="124">
        <v>0</v>
      </c>
      <c r="J463" s="124">
        <v>0</v>
      </c>
      <c r="K463" s="124">
        <v>520000</v>
      </c>
      <c r="L463" s="124">
        <v>520000</v>
      </c>
      <c r="M463" s="10" t="s">
        <v>1501</v>
      </c>
      <c r="N463" s="1" t="s">
        <v>1186</v>
      </c>
      <c r="O463" s="1" t="s">
        <v>51</v>
      </c>
      <c r="P463" s="1" t="s">
        <v>51</v>
      </c>
      <c r="Q463" s="1" t="s">
        <v>1102</v>
      </c>
      <c r="R463" s="1" t="s">
        <v>59</v>
      </c>
      <c r="S463" s="1" t="s">
        <v>59</v>
      </c>
      <c r="T463" s="1" t="s">
        <v>58</v>
      </c>
      <c r="X463">
        <v>1</v>
      </c>
      <c r="AR463" s="1" t="s">
        <v>51</v>
      </c>
      <c r="AS463" s="1" t="s">
        <v>51</v>
      </c>
      <c r="AU463" s="1" t="s">
        <v>1185</v>
      </c>
      <c r="AV463">
        <v>213</v>
      </c>
    </row>
    <row r="464" spans="1:48" ht="27.95" customHeight="1">
      <c r="A464" s="10" t="s">
        <v>215</v>
      </c>
      <c r="B464" s="10" t="s">
        <v>51</v>
      </c>
      <c r="C464" s="10" t="s">
        <v>209</v>
      </c>
      <c r="D464" s="9">
        <v>1</v>
      </c>
      <c r="E464" s="124">
        <v>150000</v>
      </c>
      <c r="F464" s="124">
        <v>150000</v>
      </c>
      <c r="G464" s="124">
        <v>0</v>
      </c>
      <c r="H464" s="124">
        <v>0</v>
      </c>
      <c r="I464" s="124">
        <v>0</v>
      </c>
      <c r="J464" s="124">
        <v>0</v>
      </c>
      <c r="K464" s="124">
        <v>150000</v>
      </c>
      <c r="L464" s="124">
        <v>150000</v>
      </c>
      <c r="M464" s="10" t="s">
        <v>1501</v>
      </c>
      <c r="N464" s="1" t="s">
        <v>1184</v>
      </c>
      <c r="O464" s="1" t="s">
        <v>51</v>
      </c>
      <c r="P464" s="1" t="s">
        <v>51</v>
      </c>
      <c r="Q464" s="1" t="s">
        <v>1102</v>
      </c>
      <c r="R464" s="1" t="s">
        <v>59</v>
      </c>
      <c r="S464" s="1" t="s">
        <v>59</v>
      </c>
      <c r="T464" s="1" t="s">
        <v>58</v>
      </c>
      <c r="X464">
        <v>1</v>
      </c>
      <c r="AR464" s="1" t="s">
        <v>51</v>
      </c>
      <c r="AS464" s="1" t="s">
        <v>51</v>
      </c>
      <c r="AU464" s="1" t="s">
        <v>1183</v>
      </c>
      <c r="AV464">
        <v>214</v>
      </c>
    </row>
    <row r="465" spans="1:48" ht="27.95" customHeight="1">
      <c r="A465" s="10" t="s">
        <v>216</v>
      </c>
      <c r="B465" s="10" t="s">
        <v>51</v>
      </c>
      <c r="C465" s="10" t="s">
        <v>51</v>
      </c>
      <c r="D465" s="9"/>
      <c r="E465" s="124">
        <v>0</v>
      </c>
      <c r="F465" s="124">
        <v>0</v>
      </c>
      <c r="G465" s="124">
        <v>0</v>
      </c>
      <c r="H465" s="124">
        <v>0</v>
      </c>
      <c r="I465" s="124">
        <v>0</v>
      </c>
      <c r="J465" s="124">
        <v>0</v>
      </c>
      <c r="K465" s="124">
        <v>0</v>
      </c>
      <c r="L465" s="124">
        <v>0</v>
      </c>
      <c r="M465" s="10"/>
      <c r="N465" s="1" t="s">
        <v>1182</v>
      </c>
      <c r="O465" s="1" t="s">
        <v>51</v>
      </c>
      <c r="P465" s="1" t="s">
        <v>51</v>
      </c>
      <c r="Q465" s="1" t="s">
        <v>1102</v>
      </c>
      <c r="R465" s="1" t="s">
        <v>59</v>
      </c>
      <c r="S465" s="1" t="s">
        <v>59</v>
      </c>
      <c r="T465" s="1" t="s">
        <v>58</v>
      </c>
      <c r="X465">
        <v>1</v>
      </c>
      <c r="AR465" s="1" t="s">
        <v>51</v>
      </c>
      <c r="AS465" s="1" t="s">
        <v>51</v>
      </c>
      <c r="AU465" s="1" t="s">
        <v>1181</v>
      </c>
      <c r="AV465">
        <v>215</v>
      </c>
    </row>
    <row r="466" spans="1:48" ht="27.95" customHeight="1">
      <c r="A466" s="10" t="s">
        <v>217</v>
      </c>
      <c r="B466" s="10" t="s">
        <v>51</v>
      </c>
      <c r="C466" s="10" t="s">
        <v>209</v>
      </c>
      <c r="D466" s="9">
        <v>2</v>
      </c>
      <c r="E466" s="124">
        <v>100000</v>
      </c>
      <c r="F466" s="124">
        <v>200000</v>
      </c>
      <c r="G466" s="124">
        <v>0</v>
      </c>
      <c r="H466" s="124">
        <v>0</v>
      </c>
      <c r="I466" s="124">
        <v>0</v>
      </c>
      <c r="J466" s="124">
        <v>0</v>
      </c>
      <c r="K466" s="124">
        <v>100000</v>
      </c>
      <c r="L466" s="124">
        <v>200000</v>
      </c>
      <c r="M466" s="10" t="s">
        <v>1501</v>
      </c>
      <c r="N466" s="1" t="s">
        <v>1180</v>
      </c>
      <c r="O466" s="1" t="s">
        <v>51</v>
      </c>
      <c r="P466" s="1" t="s">
        <v>51</v>
      </c>
      <c r="Q466" s="1" t="s">
        <v>1102</v>
      </c>
      <c r="R466" s="1" t="s">
        <v>59</v>
      </c>
      <c r="S466" s="1" t="s">
        <v>59</v>
      </c>
      <c r="T466" s="1" t="s">
        <v>58</v>
      </c>
      <c r="X466">
        <v>1</v>
      </c>
      <c r="AR466" s="1" t="s">
        <v>51</v>
      </c>
      <c r="AS466" s="1" t="s">
        <v>51</v>
      </c>
      <c r="AU466" s="1" t="s">
        <v>1179</v>
      </c>
      <c r="AV466">
        <v>216</v>
      </c>
    </row>
    <row r="467" spans="1:48" ht="27.95" customHeight="1">
      <c r="A467" s="10" t="s">
        <v>218</v>
      </c>
      <c r="B467" s="10" t="s">
        <v>51</v>
      </c>
      <c r="C467" s="10" t="s">
        <v>51</v>
      </c>
      <c r="D467" s="9"/>
      <c r="E467" s="124">
        <v>0</v>
      </c>
      <c r="F467" s="124">
        <v>0</v>
      </c>
      <c r="G467" s="124">
        <v>0</v>
      </c>
      <c r="H467" s="124">
        <v>0</v>
      </c>
      <c r="I467" s="124">
        <v>0</v>
      </c>
      <c r="J467" s="124">
        <v>0</v>
      </c>
      <c r="K467" s="124">
        <v>0</v>
      </c>
      <c r="L467" s="124">
        <v>0</v>
      </c>
      <c r="M467" s="10"/>
      <c r="N467" s="1" t="s">
        <v>1178</v>
      </c>
      <c r="O467" s="1" t="s">
        <v>51</v>
      </c>
      <c r="P467" s="1" t="s">
        <v>51</v>
      </c>
      <c r="Q467" s="1" t="s">
        <v>1102</v>
      </c>
      <c r="R467" s="1" t="s">
        <v>59</v>
      </c>
      <c r="S467" s="1" t="s">
        <v>59</v>
      </c>
      <c r="T467" s="1" t="s">
        <v>58</v>
      </c>
      <c r="X467">
        <v>1</v>
      </c>
      <c r="AR467" s="1" t="s">
        <v>51</v>
      </c>
      <c r="AS467" s="1" t="s">
        <v>51</v>
      </c>
      <c r="AU467" s="1" t="s">
        <v>1177</v>
      </c>
      <c r="AV467">
        <v>217</v>
      </c>
    </row>
    <row r="468" spans="1:48" ht="27.95" customHeight="1">
      <c r="A468" s="10" t="s">
        <v>219</v>
      </c>
      <c r="B468" s="10" t="s">
        <v>51</v>
      </c>
      <c r="C468" s="10" t="s">
        <v>209</v>
      </c>
      <c r="D468" s="9">
        <v>1</v>
      </c>
      <c r="E468" s="124">
        <v>100000</v>
      </c>
      <c r="F468" s="124">
        <v>100000</v>
      </c>
      <c r="G468" s="124">
        <v>0</v>
      </c>
      <c r="H468" s="124">
        <v>0</v>
      </c>
      <c r="I468" s="124">
        <v>0</v>
      </c>
      <c r="J468" s="124">
        <v>0</v>
      </c>
      <c r="K468" s="124">
        <v>100000</v>
      </c>
      <c r="L468" s="124">
        <v>100000</v>
      </c>
      <c r="M468" s="10" t="s">
        <v>1501</v>
      </c>
      <c r="N468" s="1" t="s">
        <v>1176</v>
      </c>
      <c r="O468" s="1" t="s">
        <v>51</v>
      </c>
      <c r="P468" s="1" t="s">
        <v>51</v>
      </c>
      <c r="Q468" s="1" t="s">
        <v>1102</v>
      </c>
      <c r="R468" s="1" t="s">
        <v>59</v>
      </c>
      <c r="S468" s="1" t="s">
        <v>59</v>
      </c>
      <c r="T468" s="1" t="s">
        <v>58</v>
      </c>
      <c r="X468">
        <v>1</v>
      </c>
      <c r="AR468" s="1" t="s">
        <v>51</v>
      </c>
      <c r="AS468" s="1" t="s">
        <v>51</v>
      </c>
      <c r="AU468" s="1" t="s">
        <v>1175</v>
      </c>
      <c r="AV468">
        <v>218</v>
      </c>
    </row>
    <row r="469" spans="1:48" ht="27.95" customHeight="1">
      <c r="A469" s="10" t="s">
        <v>220</v>
      </c>
      <c r="B469" s="10" t="s">
        <v>51</v>
      </c>
      <c r="C469" s="10" t="s">
        <v>51</v>
      </c>
      <c r="D469" s="9"/>
      <c r="E469" s="124">
        <v>0</v>
      </c>
      <c r="F469" s="124">
        <v>0</v>
      </c>
      <c r="G469" s="124">
        <v>0</v>
      </c>
      <c r="H469" s="124">
        <v>0</v>
      </c>
      <c r="I469" s="124">
        <v>0</v>
      </c>
      <c r="J469" s="124">
        <v>0</v>
      </c>
      <c r="K469" s="124">
        <v>0</v>
      </c>
      <c r="L469" s="124">
        <v>0</v>
      </c>
      <c r="M469" s="10"/>
      <c r="N469" s="1" t="s">
        <v>1174</v>
      </c>
      <c r="O469" s="1" t="s">
        <v>51</v>
      </c>
      <c r="P469" s="1" t="s">
        <v>51</v>
      </c>
      <c r="Q469" s="1" t="s">
        <v>1102</v>
      </c>
      <c r="R469" s="1" t="s">
        <v>59</v>
      </c>
      <c r="S469" s="1" t="s">
        <v>59</v>
      </c>
      <c r="T469" s="1" t="s">
        <v>58</v>
      </c>
      <c r="X469">
        <v>1</v>
      </c>
      <c r="AR469" s="1" t="s">
        <v>51</v>
      </c>
      <c r="AS469" s="1" t="s">
        <v>51</v>
      </c>
      <c r="AU469" s="1" t="s">
        <v>1173</v>
      </c>
      <c r="AV469">
        <v>219</v>
      </c>
    </row>
    <row r="470" spans="1:48" ht="27.95" customHeight="1">
      <c r="A470" s="10" t="s">
        <v>221</v>
      </c>
      <c r="B470" s="10" t="s">
        <v>51</v>
      </c>
      <c r="C470" s="10" t="s">
        <v>209</v>
      </c>
      <c r="D470" s="9">
        <v>1</v>
      </c>
      <c r="E470" s="124">
        <v>497000</v>
      </c>
      <c r="F470" s="124">
        <v>497000</v>
      </c>
      <c r="G470" s="124">
        <v>0</v>
      </c>
      <c r="H470" s="124">
        <v>0</v>
      </c>
      <c r="I470" s="124">
        <v>0</v>
      </c>
      <c r="J470" s="124">
        <v>0</v>
      </c>
      <c r="K470" s="124">
        <v>497000</v>
      </c>
      <c r="L470" s="124">
        <v>497000</v>
      </c>
      <c r="M470" s="10" t="s">
        <v>1501</v>
      </c>
      <c r="N470" s="1" t="s">
        <v>1172</v>
      </c>
      <c r="O470" s="1" t="s">
        <v>51</v>
      </c>
      <c r="P470" s="1" t="s">
        <v>51</v>
      </c>
      <c r="Q470" s="1" t="s">
        <v>1102</v>
      </c>
      <c r="R470" s="1" t="s">
        <v>59</v>
      </c>
      <c r="S470" s="1" t="s">
        <v>59</v>
      </c>
      <c r="T470" s="1" t="s">
        <v>58</v>
      </c>
      <c r="X470">
        <v>1</v>
      </c>
      <c r="AR470" s="1" t="s">
        <v>51</v>
      </c>
      <c r="AS470" s="1" t="s">
        <v>51</v>
      </c>
      <c r="AU470" s="1" t="s">
        <v>1171</v>
      </c>
      <c r="AV470">
        <v>220</v>
      </c>
    </row>
    <row r="471" spans="1:48" ht="27.95" customHeight="1">
      <c r="A471" s="10" t="s">
        <v>222</v>
      </c>
      <c r="B471" s="10" t="s">
        <v>51</v>
      </c>
      <c r="C471" s="10" t="s">
        <v>209</v>
      </c>
      <c r="D471" s="9">
        <v>1</v>
      </c>
      <c r="E471" s="124">
        <v>220000</v>
      </c>
      <c r="F471" s="124">
        <v>220000</v>
      </c>
      <c r="G471" s="124">
        <v>0</v>
      </c>
      <c r="H471" s="124">
        <v>0</v>
      </c>
      <c r="I471" s="124">
        <v>0</v>
      </c>
      <c r="J471" s="124">
        <v>0</v>
      </c>
      <c r="K471" s="124">
        <v>220000</v>
      </c>
      <c r="L471" s="124">
        <v>220000</v>
      </c>
      <c r="M471" s="10" t="s">
        <v>1501</v>
      </c>
      <c r="N471" s="1" t="s">
        <v>1170</v>
      </c>
      <c r="O471" s="1" t="s">
        <v>51</v>
      </c>
      <c r="P471" s="1" t="s">
        <v>51</v>
      </c>
      <c r="Q471" s="1" t="s">
        <v>1102</v>
      </c>
      <c r="R471" s="1" t="s">
        <v>59</v>
      </c>
      <c r="S471" s="1" t="s">
        <v>59</v>
      </c>
      <c r="T471" s="1" t="s">
        <v>58</v>
      </c>
      <c r="X471">
        <v>1</v>
      </c>
      <c r="AR471" s="1" t="s">
        <v>51</v>
      </c>
      <c r="AS471" s="1" t="s">
        <v>51</v>
      </c>
      <c r="AU471" s="1" t="s">
        <v>1169</v>
      </c>
      <c r="AV471">
        <v>221</v>
      </c>
    </row>
    <row r="472" spans="1:48" ht="27.95" customHeight="1">
      <c r="A472" s="10" t="s">
        <v>223</v>
      </c>
      <c r="B472" s="10" t="s">
        <v>51</v>
      </c>
      <c r="C472" s="10" t="s">
        <v>122</v>
      </c>
      <c r="D472" s="9">
        <v>1</v>
      </c>
      <c r="E472" s="124">
        <v>290000</v>
      </c>
      <c r="F472" s="124">
        <v>290000</v>
      </c>
      <c r="G472" s="124">
        <v>0</v>
      </c>
      <c r="H472" s="124">
        <v>0</v>
      </c>
      <c r="I472" s="124">
        <v>0</v>
      </c>
      <c r="J472" s="124">
        <v>0</v>
      </c>
      <c r="K472" s="124">
        <v>290000</v>
      </c>
      <c r="L472" s="124">
        <v>290000</v>
      </c>
      <c r="M472" s="10" t="s">
        <v>1501</v>
      </c>
      <c r="N472" s="1" t="s">
        <v>1168</v>
      </c>
      <c r="O472" s="1" t="s">
        <v>51</v>
      </c>
      <c r="P472" s="1" t="s">
        <v>51</v>
      </c>
      <c r="Q472" s="1" t="s">
        <v>1102</v>
      </c>
      <c r="R472" s="1" t="s">
        <v>59</v>
      </c>
      <c r="S472" s="1" t="s">
        <v>59</v>
      </c>
      <c r="T472" s="1" t="s">
        <v>58</v>
      </c>
      <c r="X472">
        <v>1</v>
      </c>
      <c r="AR472" s="1" t="s">
        <v>51</v>
      </c>
      <c r="AS472" s="1" t="s">
        <v>51</v>
      </c>
      <c r="AU472" s="1" t="s">
        <v>1167</v>
      </c>
      <c r="AV472">
        <v>222</v>
      </c>
    </row>
    <row r="473" spans="1:48" ht="27.95" customHeight="1">
      <c r="A473" s="10" t="s">
        <v>224</v>
      </c>
      <c r="B473" s="10" t="s">
        <v>51</v>
      </c>
      <c r="C473" s="10" t="s">
        <v>209</v>
      </c>
      <c r="D473" s="9">
        <v>1</v>
      </c>
      <c r="E473" s="124">
        <v>90000</v>
      </c>
      <c r="F473" s="124">
        <v>90000</v>
      </c>
      <c r="G473" s="124">
        <v>0</v>
      </c>
      <c r="H473" s="124">
        <v>0</v>
      </c>
      <c r="I473" s="124">
        <v>0</v>
      </c>
      <c r="J473" s="124">
        <v>0</v>
      </c>
      <c r="K473" s="124">
        <v>90000</v>
      </c>
      <c r="L473" s="124">
        <v>90000</v>
      </c>
      <c r="M473" s="10" t="s">
        <v>1501</v>
      </c>
      <c r="N473" s="1" t="s">
        <v>1166</v>
      </c>
      <c r="O473" s="1" t="s">
        <v>51</v>
      </c>
      <c r="P473" s="1" t="s">
        <v>51</v>
      </c>
      <c r="Q473" s="1" t="s">
        <v>1102</v>
      </c>
      <c r="R473" s="1" t="s">
        <v>59</v>
      </c>
      <c r="S473" s="1" t="s">
        <v>59</v>
      </c>
      <c r="T473" s="1" t="s">
        <v>58</v>
      </c>
      <c r="X473">
        <v>1</v>
      </c>
      <c r="AR473" s="1" t="s">
        <v>51</v>
      </c>
      <c r="AS473" s="1" t="s">
        <v>51</v>
      </c>
      <c r="AU473" s="1" t="s">
        <v>1165</v>
      </c>
      <c r="AV473">
        <v>223</v>
      </c>
    </row>
    <row r="474" spans="1:48" ht="27.95" customHeight="1">
      <c r="A474" s="10" t="s">
        <v>225</v>
      </c>
      <c r="B474" s="10" t="s">
        <v>51</v>
      </c>
      <c r="C474" s="10" t="s">
        <v>209</v>
      </c>
      <c r="D474" s="9">
        <v>1</v>
      </c>
      <c r="E474" s="124">
        <v>90000</v>
      </c>
      <c r="F474" s="124">
        <v>90000</v>
      </c>
      <c r="G474" s="124">
        <v>0</v>
      </c>
      <c r="H474" s="124">
        <v>0</v>
      </c>
      <c r="I474" s="124">
        <v>0</v>
      </c>
      <c r="J474" s="124">
        <v>0</v>
      </c>
      <c r="K474" s="124">
        <v>90000</v>
      </c>
      <c r="L474" s="124">
        <v>90000</v>
      </c>
      <c r="M474" s="10" t="s">
        <v>1501</v>
      </c>
      <c r="N474" s="1" t="s">
        <v>1164</v>
      </c>
      <c r="O474" s="1" t="s">
        <v>51</v>
      </c>
      <c r="P474" s="1" t="s">
        <v>51</v>
      </c>
      <c r="Q474" s="1" t="s">
        <v>1102</v>
      </c>
      <c r="R474" s="1" t="s">
        <v>59</v>
      </c>
      <c r="S474" s="1" t="s">
        <v>59</v>
      </c>
      <c r="T474" s="1" t="s">
        <v>58</v>
      </c>
      <c r="X474">
        <v>1</v>
      </c>
      <c r="AR474" s="1" t="s">
        <v>51</v>
      </c>
      <c r="AS474" s="1" t="s">
        <v>51</v>
      </c>
      <c r="AU474" s="1" t="s">
        <v>1163</v>
      </c>
      <c r="AV474">
        <v>224</v>
      </c>
    </row>
    <row r="475" spans="1:48" ht="27.95" customHeight="1">
      <c r="A475" s="10" t="s">
        <v>226</v>
      </c>
      <c r="B475" s="10" t="s">
        <v>51</v>
      </c>
      <c r="C475" s="10" t="s">
        <v>51</v>
      </c>
      <c r="D475" s="9"/>
      <c r="E475" s="124">
        <v>0</v>
      </c>
      <c r="F475" s="124">
        <v>0</v>
      </c>
      <c r="G475" s="124">
        <v>0</v>
      </c>
      <c r="H475" s="124">
        <v>0</v>
      </c>
      <c r="I475" s="124">
        <v>0</v>
      </c>
      <c r="J475" s="124">
        <v>0</v>
      </c>
      <c r="K475" s="124">
        <v>0</v>
      </c>
      <c r="L475" s="124">
        <v>0</v>
      </c>
      <c r="M475" s="10"/>
      <c r="N475" s="1" t="s">
        <v>1162</v>
      </c>
      <c r="O475" s="1" t="s">
        <v>51</v>
      </c>
      <c r="P475" s="1" t="s">
        <v>51</v>
      </c>
      <c r="Q475" s="1" t="s">
        <v>1102</v>
      </c>
      <c r="R475" s="1" t="s">
        <v>59</v>
      </c>
      <c r="S475" s="1" t="s">
        <v>59</v>
      </c>
      <c r="T475" s="1" t="s">
        <v>58</v>
      </c>
      <c r="X475">
        <v>1</v>
      </c>
      <c r="AR475" s="1" t="s">
        <v>51</v>
      </c>
      <c r="AS475" s="1" t="s">
        <v>51</v>
      </c>
      <c r="AU475" s="1" t="s">
        <v>1161</v>
      </c>
      <c r="AV475">
        <v>226</v>
      </c>
    </row>
    <row r="476" spans="1:48" ht="27.95" customHeight="1">
      <c r="A476" s="10" t="s">
        <v>227</v>
      </c>
      <c r="B476" s="10" t="s">
        <v>51</v>
      </c>
      <c r="C476" s="10" t="s">
        <v>228</v>
      </c>
      <c r="D476" s="9">
        <v>5</v>
      </c>
      <c r="E476" s="124">
        <v>340000</v>
      </c>
      <c r="F476" s="124">
        <v>1700000</v>
      </c>
      <c r="G476" s="124">
        <v>0</v>
      </c>
      <c r="H476" s="124">
        <v>0</v>
      </c>
      <c r="I476" s="124">
        <v>0</v>
      </c>
      <c r="J476" s="124">
        <v>0</v>
      </c>
      <c r="K476" s="124">
        <v>340000</v>
      </c>
      <c r="L476" s="124">
        <v>1700000</v>
      </c>
      <c r="M476" s="10" t="s">
        <v>1501</v>
      </c>
      <c r="N476" s="1" t="s">
        <v>1160</v>
      </c>
      <c r="O476" s="1" t="s">
        <v>51</v>
      </c>
      <c r="P476" s="1" t="s">
        <v>51</v>
      </c>
      <c r="Q476" s="1" t="s">
        <v>1102</v>
      </c>
      <c r="R476" s="1" t="s">
        <v>59</v>
      </c>
      <c r="S476" s="1" t="s">
        <v>59</v>
      </c>
      <c r="T476" s="1" t="s">
        <v>58</v>
      </c>
      <c r="X476">
        <v>1</v>
      </c>
      <c r="AR476" s="1" t="s">
        <v>51</v>
      </c>
      <c r="AS476" s="1" t="s">
        <v>51</v>
      </c>
      <c r="AU476" s="1" t="s">
        <v>1159</v>
      </c>
      <c r="AV476">
        <v>227</v>
      </c>
    </row>
    <row r="477" spans="1:48" ht="27.95" customHeight="1">
      <c r="A477" s="10" t="s">
        <v>229</v>
      </c>
      <c r="B477" s="10" t="s">
        <v>51</v>
      </c>
      <c r="C477" s="10" t="s">
        <v>51</v>
      </c>
      <c r="D477" s="9"/>
      <c r="E477" s="124">
        <v>0</v>
      </c>
      <c r="F477" s="124">
        <v>0</v>
      </c>
      <c r="G477" s="124">
        <v>0</v>
      </c>
      <c r="H477" s="124">
        <v>0</v>
      </c>
      <c r="I477" s="124">
        <v>0</v>
      </c>
      <c r="J477" s="124">
        <v>0</v>
      </c>
      <c r="K477" s="124">
        <v>0</v>
      </c>
      <c r="L477" s="124">
        <v>0</v>
      </c>
      <c r="M477" s="10"/>
      <c r="N477" s="1" t="s">
        <v>1158</v>
      </c>
      <c r="O477" s="1" t="s">
        <v>51</v>
      </c>
      <c r="P477" s="1" t="s">
        <v>51</v>
      </c>
      <c r="Q477" s="1" t="s">
        <v>1102</v>
      </c>
      <c r="R477" s="1" t="s">
        <v>59</v>
      </c>
      <c r="S477" s="1" t="s">
        <v>59</v>
      </c>
      <c r="T477" s="1" t="s">
        <v>58</v>
      </c>
      <c r="X477">
        <v>1</v>
      </c>
      <c r="AR477" s="1" t="s">
        <v>51</v>
      </c>
      <c r="AS477" s="1" t="s">
        <v>51</v>
      </c>
      <c r="AU477" s="1" t="s">
        <v>1157</v>
      </c>
      <c r="AV477">
        <v>228</v>
      </c>
    </row>
    <row r="478" spans="1:48" ht="27.95" customHeight="1">
      <c r="A478" s="10" t="s">
        <v>230</v>
      </c>
      <c r="B478" s="10" t="s">
        <v>51</v>
      </c>
      <c r="C478" s="10" t="s">
        <v>209</v>
      </c>
      <c r="D478" s="9">
        <v>1</v>
      </c>
      <c r="E478" s="124">
        <v>355000</v>
      </c>
      <c r="F478" s="124">
        <v>355000</v>
      </c>
      <c r="G478" s="124">
        <v>0</v>
      </c>
      <c r="H478" s="124">
        <v>0</v>
      </c>
      <c r="I478" s="124">
        <v>0</v>
      </c>
      <c r="J478" s="124">
        <v>0</v>
      </c>
      <c r="K478" s="124">
        <v>355000</v>
      </c>
      <c r="L478" s="124">
        <v>355000</v>
      </c>
      <c r="M478" s="10" t="s">
        <v>1501</v>
      </c>
      <c r="N478" s="1" t="s">
        <v>1156</v>
      </c>
      <c r="O478" s="1" t="s">
        <v>51</v>
      </c>
      <c r="P478" s="1" t="s">
        <v>51</v>
      </c>
      <c r="Q478" s="1" t="s">
        <v>1102</v>
      </c>
      <c r="R478" s="1" t="s">
        <v>59</v>
      </c>
      <c r="S478" s="1" t="s">
        <v>59</v>
      </c>
      <c r="T478" s="1" t="s">
        <v>58</v>
      </c>
      <c r="X478">
        <v>1</v>
      </c>
      <c r="AR478" s="1" t="s">
        <v>51</v>
      </c>
      <c r="AS478" s="1" t="s">
        <v>51</v>
      </c>
      <c r="AU478" s="1" t="s">
        <v>1155</v>
      </c>
      <c r="AV478">
        <v>229</v>
      </c>
    </row>
    <row r="479" spans="1:48" ht="27.95" customHeight="1">
      <c r="A479" s="10" t="s">
        <v>231</v>
      </c>
      <c r="B479" s="10" t="s">
        <v>51</v>
      </c>
      <c r="C479" s="10" t="s">
        <v>51</v>
      </c>
      <c r="D479" s="9"/>
      <c r="E479" s="124">
        <v>0</v>
      </c>
      <c r="F479" s="124">
        <v>0</v>
      </c>
      <c r="G479" s="124">
        <v>0</v>
      </c>
      <c r="H479" s="124">
        <v>0</v>
      </c>
      <c r="I479" s="124">
        <v>0</v>
      </c>
      <c r="J479" s="124">
        <v>0</v>
      </c>
      <c r="K479" s="124">
        <v>0</v>
      </c>
      <c r="L479" s="124">
        <v>0</v>
      </c>
      <c r="M479" s="10"/>
      <c r="N479" s="1" t="s">
        <v>1154</v>
      </c>
      <c r="O479" s="1" t="s">
        <v>51</v>
      </c>
      <c r="P479" s="1" t="s">
        <v>51</v>
      </c>
      <c r="Q479" s="1" t="s">
        <v>1102</v>
      </c>
      <c r="R479" s="1" t="s">
        <v>59</v>
      </c>
      <c r="S479" s="1" t="s">
        <v>59</v>
      </c>
      <c r="T479" s="1" t="s">
        <v>58</v>
      </c>
      <c r="X479">
        <v>1</v>
      </c>
      <c r="AR479" s="1" t="s">
        <v>51</v>
      </c>
      <c r="AS479" s="1" t="s">
        <v>51</v>
      </c>
      <c r="AU479" s="1" t="s">
        <v>1153</v>
      </c>
      <c r="AV479">
        <v>230</v>
      </c>
    </row>
    <row r="480" spans="1:48" ht="27.95" customHeight="1">
      <c r="A480" s="10" t="s">
        <v>232</v>
      </c>
      <c r="B480" s="10" t="s">
        <v>51</v>
      </c>
      <c r="C480" s="10" t="s">
        <v>209</v>
      </c>
      <c r="D480" s="9">
        <v>1</v>
      </c>
      <c r="E480" s="124">
        <v>455000</v>
      </c>
      <c r="F480" s="124">
        <v>455000</v>
      </c>
      <c r="G480" s="124">
        <v>0</v>
      </c>
      <c r="H480" s="124">
        <v>0</v>
      </c>
      <c r="I480" s="124">
        <v>0</v>
      </c>
      <c r="J480" s="124">
        <v>0</v>
      </c>
      <c r="K480" s="124">
        <v>455000</v>
      </c>
      <c r="L480" s="124">
        <v>455000</v>
      </c>
      <c r="M480" s="10" t="s">
        <v>1501</v>
      </c>
      <c r="N480" s="1" t="s">
        <v>1152</v>
      </c>
      <c r="O480" s="1" t="s">
        <v>51</v>
      </c>
      <c r="P480" s="1" t="s">
        <v>51</v>
      </c>
      <c r="Q480" s="1" t="s">
        <v>1102</v>
      </c>
      <c r="R480" s="1" t="s">
        <v>59</v>
      </c>
      <c r="S480" s="1" t="s">
        <v>59</v>
      </c>
      <c r="T480" s="1" t="s">
        <v>58</v>
      </c>
      <c r="X480">
        <v>1</v>
      </c>
      <c r="AR480" s="1" t="s">
        <v>51</v>
      </c>
      <c r="AS480" s="1" t="s">
        <v>51</v>
      </c>
      <c r="AU480" s="1" t="s">
        <v>1151</v>
      </c>
      <c r="AV480">
        <v>231</v>
      </c>
    </row>
    <row r="481" spans="1:48" ht="27.95" customHeight="1">
      <c r="A481" s="10" t="s">
        <v>1115</v>
      </c>
      <c r="B481" s="10" t="s">
        <v>51</v>
      </c>
      <c r="C481" s="10" t="s">
        <v>51</v>
      </c>
      <c r="D481" s="9"/>
      <c r="E481" s="124">
        <v>0</v>
      </c>
      <c r="F481" s="124">
        <v>0</v>
      </c>
      <c r="G481" s="124">
        <v>0</v>
      </c>
      <c r="H481" s="124">
        <v>0</v>
      </c>
      <c r="I481" s="124">
        <v>0</v>
      </c>
      <c r="J481" s="124">
        <v>0</v>
      </c>
      <c r="K481" s="124">
        <v>0</v>
      </c>
      <c r="L481" s="124">
        <v>0</v>
      </c>
      <c r="M481" s="10"/>
      <c r="N481" s="1" t="s">
        <v>1150</v>
      </c>
      <c r="O481" s="1" t="s">
        <v>51</v>
      </c>
      <c r="P481" s="1" t="s">
        <v>51</v>
      </c>
      <c r="Q481" s="1" t="s">
        <v>1102</v>
      </c>
      <c r="R481" s="1" t="s">
        <v>59</v>
      </c>
      <c r="S481" s="1" t="s">
        <v>59</v>
      </c>
      <c r="T481" s="1" t="s">
        <v>58</v>
      </c>
      <c r="X481">
        <v>1</v>
      </c>
      <c r="AR481" s="1" t="s">
        <v>51</v>
      </c>
      <c r="AS481" s="1" t="s">
        <v>51</v>
      </c>
      <c r="AU481" s="1" t="s">
        <v>1149</v>
      </c>
      <c r="AV481">
        <v>232</v>
      </c>
    </row>
    <row r="482" spans="1:48" ht="27.95" customHeight="1">
      <c r="A482" s="10" t="s">
        <v>1116</v>
      </c>
      <c r="B482" s="10" t="s">
        <v>51</v>
      </c>
      <c r="C482" s="10" t="s">
        <v>206</v>
      </c>
      <c r="D482" s="9">
        <v>1</v>
      </c>
      <c r="E482" s="124">
        <v>600000</v>
      </c>
      <c r="F482" s="124">
        <v>600000</v>
      </c>
      <c r="G482" s="124">
        <v>0</v>
      </c>
      <c r="H482" s="124">
        <v>0</v>
      </c>
      <c r="I482" s="124">
        <v>0</v>
      </c>
      <c r="J482" s="124">
        <v>0</v>
      </c>
      <c r="K482" s="124">
        <v>600000</v>
      </c>
      <c r="L482" s="124">
        <v>600000</v>
      </c>
      <c r="M482" s="10" t="s">
        <v>1501</v>
      </c>
      <c r="N482" s="1" t="s">
        <v>1148</v>
      </c>
      <c r="O482" s="1" t="s">
        <v>51</v>
      </c>
      <c r="P482" s="1" t="s">
        <v>51</v>
      </c>
      <c r="Q482" s="1" t="s">
        <v>1102</v>
      </c>
      <c r="R482" s="1" t="s">
        <v>59</v>
      </c>
      <c r="S482" s="1" t="s">
        <v>59</v>
      </c>
      <c r="T482" s="1" t="s">
        <v>58</v>
      </c>
      <c r="X482">
        <v>1</v>
      </c>
      <c r="AR482" s="1" t="s">
        <v>51</v>
      </c>
      <c r="AS482" s="1" t="s">
        <v>51</v>
      </c>
      <c r="AU482" s="1" t="s">
        <v>1147</v>
      </c>
      <c r="AV482">
        <v>233</v>
      </c>
    </row>
    <row r="483" spans="1:48" ht="27.95" customHeight="1">
      <c r="A483" s="10" t="s">
        <v>1117</v>
      </c>
      <c r="B483" s="10" t="s">
        <v>1118</v>
      </c>
      <c r="C483" s="10" t="s">
        <v>206</v>
      </c>
      <c r="D483" s="9">
        <v>1</v>
      </c>
      <c r="E483" s="124">
        <v>5013153</v>
      </c>
      <c r="F483" s="124">
        <v>5013153</v>
      </c>
      <c r="G483" s="124">
        <v>0</v>
      </c>
      <c r="H483" s="124">
        <v>0</v>
      </c>
      <c r="I483" s="124">
        <v>0</v>
      </c>
      <c r="J483" s="124">
        <v>0</v>
      </c>
      <c r="K483" s="124">
        <v>5013153</v>
      </c>
      <c r="L483" s="124">
        <v>5013153</v>
      </c>
      <c r="M483" s="10" t="s">
        <v>51</v>
      </c>
      <c r="N483" s="1" t="s">
        <v>1146</v>
      </c>
      <c r="O483" s="1" t="s">
        <v>51</v>
      </c>
      <c r="P483" s="1" t="s">
        <v>51</v>
      </c>
      <c r="Q483" s="1" t="s">
        <v>1102</v>
      </c>
      <c r="R483" s="1" t="s">
        <v>59</v>
      </c>
      <c r="S483" s="1" t="s">
        <v>59</v>
      </c>
      <c r="T483" s="1" t="s">
        <v>59</v>
      </c>
      <c r="U483">
        <v>3</v>
      </c>
      <c r="V483">
        <v>0</v>
      </c>
      <c r="W483">
        <v>0.1</v>
      </c>
      <c r="AR483" s="1" t="s">
        <v>51</v>
      </c>
      <c r="AS483" s="1" t="s">
        <v>51</v>
      </c>
      <c r="AU483" s="1" t="s">
        <v>1145</v>
      </c>
      <c r="AV483">
        <v>266</v>
      </c>
    </row>
    <row r="484" spans="1:48" ht="27.95" customHeight="1">
      <c r="A484" s="10" t="s">
        <v>1144</v>
      </c>
      <c r="B484" s="10" t="s">
        <v>51</v>
      </c>
      <c r="C484" s="10" t="s">
        <v>51</v>
      </c>
      <c r="D484" s="9"/>
      <c r="E484" s="124">
        <v>0</v>
      </c>
      <c r="F484" s="124">
        <v>0</v>
      </c>
      <c r="G484" s="124">
        <v>0</v>
      </c>
      <c r="H484" s="124">
        <v>0</v>
      </c>
      <c r="I484" s="124">
        <v>0</v>
      </c>
      <c r="J484" s="124">
        <v>0</v>
      </c>
      <c r="K484" s="124">
        <v>0</v>
      </c>
      <c r="L484" s="124">
        <v>0</v>
      </c>
      <c r="M484" s="10" t="s">
        <v>51</v>
      </c>
      <c r="N484" s="1" t="s">
        <v>1143</v>
      </c>
      <c r="O484" s="1" t="s">
        <v>51</v>
      </c>
      <c r="P484" s="1" t="s">
        <v>51</v>
      </c>
      <c r="Q484" s="1" t="s">
        <v>1102</v>
      </c>
      <c r="R484" s="1" t="s">
        <v>59</v>
      </c>
      <c r="S484" s="1" t="s">
        <v>59</v>
      </c>
      <c r="T484" s="1" t="s">
        <v>59</v>
      </c>
      <c r="AR484" s="1" t="s">
        <v>51</v>
      </c>
      <c r="AS484" s="1" t="s">
        <v>51</v>
      </c>
      <c r="AU484" s="1" t="s">
        <v>1142</v>
      </c>
      <c r="AV484">
        <v>261</v>
      </c>
    </row>
    <row r="485" spans="1:48" ht="27.95" customHeight="1">
      <c r="A485" s="10" t="s">
        <v>1141</v>
      </c>
      <c r="B485" s="10" t="s">
        <v>51</v>
      </c>
      <c r="C485" s="10" t="s">
        <v>51</v>
      </c>
      <c r="D485" s="9"/>
      <c r="E485" s="124">
        <v>0</v>
      </c>
      <c r="F485" s="124">
        <v>0</v>
      </c>
      <c r="G485" s="124">
        <v>0</v>
      </c>
      <c r="H485" s="124">
        <v>0</v>
      </c>
      <c r="I485" s="124">
        <v>0</v>
      </c>
      <c r="J485" s="124">
        <v>0</v>
      </c>
      <c r="K485" s="124">
        <v>0</v>
      </c>
      <c r="L485" s="124">
        <v>0</v>
      </c>
      <c r="M485" s="10" t="s">
        <v>51</v>
      </c>
      <c r="N485" s="1" t="s">
        <v>1140</v>
      </c>
      <c r="O485" s="1" t="s">
        <v>51</v>
      </c>
      <c r="P485" s="1" t="s">
        <v>51</v>
      </c>
      <c r="Q485" s="1" t="s">
        <v>1102</v>
      </c>
      <c r="R485" s="1" t="s">
        <v>59</v>
      </c>
      <c r="S485" s="1" t="s">
        <v>59</v>
      </c>
      <c r="T485" s="1" t="s">
        <v>58</v>
      </c>
      <c r="AR485" s="1" t="s">
        <v>51</v>
      </c>
      <c r="AS485" s="1" t="s">
        <v>51</v>
      </c>
      <c r="AU485" s="1" t="s">
        <v>1139</v>
      </c>
      <c r="AV485">
        <v>260</v>
      </c>
    </row>
    <row r="486" spans="1:48" ht="27.95" customHeight="1">
      <c r="A486" s="10" t="s">
        <v>1138</v>
      </c>
      <c r="B486" s="10" t="s">
        <v>1137</v>
      </c>
      <c r="C486" s="10" t="s">
        <v>62</v>
      </c>
      <c r="D486" s="9">
        <v>57</v>
      </c>
      <c r="E486" s="124">
        <v>180000</v>
      </c>
      <c r="F486" s="124">
        <v>10260000</v>
      </c>
      <c r="G486" s="124">
        <v>0</v>
      </c>
      <c r="H486" s="124">
        <v>0</v>
      </c>
      <c r="I486" s="124">
        <v>0</v>
      </c>
      <c r="J486" s="124">
        <v>0</v>
      </c>
      <c r="K486" s="124">
        <v>180000</v>
      </c>
      <c r="L486" s="124">
        <v>10260000</v>
      </c>
      <c r="M486" s="10" t="s">
        <v>1512</v>
      </c>
      <c r="N486" s="1" t="s">
        <v>1136</v>
      </c>
      <c r="O486" s="1" t="s">
        <v>51</v>
      </c>
      <c r="P486" s="1" t="s">
        <v>51</v>
      </c>
      <c r="Q486" s="1" t="s">
        <v>1102</v>
      </c>
      <c r="R486" s="1" t="s">
        <v>58</v>
      </c>
      <c r="S486" s="1" t="s">
        <v>59</v>
      </c>
      <c r="T486" s="1" t="s">
        <v>59</v>
      </c>
      <c r="Y486">
        <v>2</v>
      </c>
      <c r="AR486" s="1" t="s">
        <v>51</v>
      </c>
      <c r="AS486" s="1" t="s">
        <v>51</v>
      </c>
      <c r="AU486" s="1" t="s">
        <v>1135</v>
      </c>
      <c r="AV486">
        <v>74</v>
      </c>
    </row>
    <row r="487" spans="1:48" ht="27.95" customHeight="1">
      <c r="A487" s="10" t="s">
        <v>1108</v>
      </c>
      <c r="B487" s="10" t="s">
        <v>51</v>
      </c>
      <c r="C487" s="10" t="s">
        <v>51</v>
      </c>
      <c r="D487" s="9"/>
      <c r="E487" s="124">
        <v>0</v>
      </c>
      <c r="F487" s="124">
        <v>0</v>
      </c>
      <c r="G487" s="124">
        <v>0</v>
      </c>
      <c r="H487" s="124">
        <v>0</v>
      </c>
      <c r="I487" s="124">
        <v>0</v>
      </c>
      <c r="J487" s="124">
        <v>0</v>
      </c>
      <c r="K487" s="124">
        <v>0</v>
      </c>
      <c r="L487" s="124">
        <v>0</v>
      </c>
      <c r="M487" s="10" t="s">
        <v>51</v>
      </c>
      <c r="N487" s="1" t="s">
        <v>1134</v>
      </c>
      <c r="O487" s="1" t="s">
        <v>51</v>
      </c>
      <c r="P487" s="1" t="s">
        <v>51</v>
      </c>
      <c r="Q487" s="1" t="s">
        <v>1102</v>
      </c>
      <c r="R487" s="1" t="s">
        <v>59</v>
      </c>
      <c r="S487" s="1" t="s">
        <v>59</v>
      </c>
      <c r="T487" s="1" t="s">
        <v>58</v>
      </c>
      <c r="Y487">
        <v>2</v>
      </c>
      <c r="AR487" s="1" t="s">
        <v>51</v>
      </c>
      <c r="AS487" s="1" t="s">
        <v>51</v>
      </c>
      <c r="AU487" s="1" t="s">
        <v>1133</v>
      </c>
      <c r="AV487">
        <v>257</v>
      </c>
    </row>
    <row r="488" spans="1:48" ht="27.95" customHeight="1">
      <c r="A488" s="10" t="s">
        <v>236</v>
      </c>
      <c r="B488" s="10" t="s">
        <v>237</v>
      </c>
      <c r="C488" s="10" t="s">
        <v>62</v>
      </c>
      <c r="D488" s="9">
        <v>153</v>
      </c>
      <c r="E488" s="124">
        <v>57000</v>
      </c>
      <c r="F488" s="124">
        <v>8721000</v>
      </c>
      <c r="G488" s="124">
        <v>0</v>
      </c>
      <c r="H488" s="124">
        <v>0</v>
      </c>
      <c r="I488" s="124">
        <v>0</v>
      </c>
      <c r="J488" s="124">
        <v>0</v>
      </c>
      <c r="K488" s="124">
        <v>57000</v>
      </c>
      <c r="L488" s="124">
        <v>8721000</v>
      </c>
      <c r="M488" s="10" t="s">
        <v>1511</v>
      </c>
      <c r="N488" s="1" t="s">
        <v>1132</v>
      </c>
      <c r="O488" s="1" t="s">
        <v>51</v>
      </c>
      <c r="P488" s="1" t="s">
        <v>51</v>
      </c>
      <c r="Q488" s="1" t="s">
        <v>1102</v>
      </c>
      <c r="R488" s="1" t="s">
        <v>58</v>
      </c>
      <c r="S488" s="1" t="s">
        <v>59</v>
      </c>
      <c r="T488" s="1" t="s">
        <v>59</v>
      </c>
      <c r="Y488">
        <v>2</v>
      </c>
      <c r="AR488" s="1" t="s">
        <v>51</v>
      </c>
      <c r="AS488" s="1" t="s">
        <v>51</v>
      </c>
      <c r="AU488" s="1" t="s">
        <v>1131</v>
      </c>
      <c r="AV488">
        <v>85</v>
      </c>
    </row>
    <row r="489" spans="1:48" ht="27.95" customHeight="1">
      <c r="A489" s="10" t="s">
        <v>236</v>
      </c>
      <c r="B489" s="10" t="s">
        <v>1109</v>
      </c>
      <c r="C489" s="10" t="s">
        <v>62</v>
      </c>
      <c r="D489" s="9">
        <v>12</v>
      </c>
      <c r="E489" s="124">
        <v>57000</v>
      </c>
      <c r="F489" s="124">
        <v>684000</v>
      </c>
      <c r="G489" s="124">
        <v>0</v>
      </c>
      <c r="H489" s="124">
        <v>0</v>
      </c>
      <c r="I489" s="124">
        <v>0</v>
      </c>
      <c r="J489" s="124">
        <v>0</v>
      </c>
      <c r="K489" s="124">
        <v>57000</v>
      </c>
      <c r="L489" s="124">
        <v>684000</v>
      </c>
      <c r="M489" s="10" t="s">
        <v>1130</v>
      </c>
      <c r="N489" s="1" t="s">
        <v>1129</v>
      </c>
      <c r="O489" s="1" t="s">
        <v>51</v>
      </c>
      <c r="P489" s="1" t="s">
        <v>51</v>
      </c>
      <c r="Q489" s="1" t="s">
        <v>1102</v>
      </c>
      <c r="R489" s="1" t="s">
        <v>58</v>
      </c>
      <c r="S489" s="1" t="s">
        <v>59</v>
      </c>
      <c r="T489" s="1" t="s">
        <v>59</v>
      </c>
      <c r="Y489">
        <v>2</v>
      </c>
      <c r="AR489" s="1" t="s">
        <v>51</v>
      </c>
      <c r="AS489" s="1" t="s">
        <v>51</v>
      </c>
      <c r="AU489" s="1" t="s">
        <v>1128</v>
      </c>
      <c r="AV489">
        <v>86</v>
      </c>
    </row>
    <row r="490" spans="1:48" ht="27.95" customHeight="1">
      <c r="A490" s="10" t="s">
        <v>517</v>
      </c>
      <c r="B490" s="10" t="s">
        <v>1127</v>
      </c>
      <c r="C490" s="10" t="s">
        <v>206</v>
      </c>
      <c r="D490" s="9">
        <v>1</v>
      </c>
      <c r="E490" s="124">
        <v>106191</v>
      </c>
      <c r="F490" s="124">
        <v>106191</v>
      </c>
      <c r="G490" s="124">
        <v>0</v>
      </c>
      <c r="H490" s="124">
        <v>0</v>
      </c>
      <c r="I490" s="124">
        <v>0</v>
      </c>
      <c r="J490" s="124">
        <v>0</v>
      </c>
      <c r="K490" s="124">
        <v>106191</v>
      </c>
      <c r="L490" s="124">
        <v>106191</v>
      </c>
      <c r="M490" s="10" t="s">
        <v>51</v>
      </c>
      <c r="N490" s="1" t="s">
        <v>1126</v>
      </c>
      <c r="O490" s="1" t="s">
        <v>51</v>
      </c>
      <c r="P490" s="1" t="s">
        <v>51</v>
      </c>
      <c r="Q490" s="1" t="s">
        <v>1102</v>
      </c>
      <c r="R490" s="1" t="s">
        <v>59</v>
      </c>
      <c r="S490" s="1" t="s">
        <v>59</v>
      </c>
      <c r="T490" s="1" t="s">
        <v>59</v>
      </c>
      <c r="U490">
        <v>3</v>
      </c>
      <c r="V490">
        <v>0</v>
      </c>
      <c r="W490">
        <v>5.4000000000000003E-3</v>
      </c>
      <c r="AR490" s="1" t="s">
        <v>51</v>
      </c>
      <c r="AS490" s="1" t="s">
        <v>51</v>
      </c>
      <c r="AU490" s="1" t="s">
        <v>1125</v>
      </c>
      <c r="AV490">
        <v>262</v>
      </c>
    </row>
    <row r="491" spans="1:48" ht="27.95" customHeight="1">
      <c r="A491" s="10" t="s">
        <v>1110</v>
      </c>
      <c r="B491" s="10" t="s">
        <v>51</v>
      </c>
      <c r="C491" s="10" t="s">
        <v>51</v>
      </c>
      <c r="D491" s="9"/>
      <c r="E491" s="124">
        <v>0</v>
      </c>
      <c r="F491" s="124">
        <v>0</v>
      </c>
      <c r="G491" s="124">
        <v>0</v>
      </c>
      <c r="H491" s="124">
        <v>0</v>
      </c>
      <c r="I491" s="124">
        <v>0</v>
      </c>
      <c r="J491" s="124">
        <v>0</v>
      </c>
      <c r="K491" s="124">
        <v>0</v>
      </c>
      <c r="L491" s="124">
        <v>0</v>
      </c>
      <c r="M491" s="10" t="s">
        <v>51</v>
      </c>
      <c r="N491" s="1" t="s">
        <v>1124</v>
      </c>
      <c r="O491" s="1" t="s">
        <v>51</v>
      </c>
      <c r="P491" s="1" t="s">
        <v>51</v>
      </c>
      <c r="Q491" s="1" t="s">
        <v>1102</v>
      </c>
      <c r="R491" s="1" t="s">
        <v>59</v>
      </c>
      <c r="S491" s="1" t="s">
        <v>59</v>
      </c>
      <c r="T491" s="1" t="s">
        <v>58</v>
      </c>
      <c r="AR491" s="1" t="s">
        <v>51</v>
      </c>
      <c r="AS491" s="1" t="s">
        <v>51</v>
      </c>
      <c r="AU491" s="1" t="s">
        <v>1123</v>
      </c>
      <c r="AV491">
        <v>252</v>
      </c>
    </row>
    <row r="492" spans="1:48" ht="27.95" customHeight="1">
      <c r="A492" s="10" t="s">
        <v>1094</v>
      </c>
      <c r="B492" s="10" t="s">
        <v>390</v>
      </c>
      <c r="C492" s="10" t="s">
        <v>57</v>
      </c>
      <c r="D492" s="9">
        <v>8</v>
      </c>
      <c r="E492" s="124">
        <v>183000</v>
      </c>
      <c r="F492" s="124">
        <v>1464000</v>
      </c>
      <c r="G492" s="124">
        <v>0</v>
      </c>
      <c r="H492" s="124">
        <v>0</v>
      </c>
      <c r="I492" s="124">
        <v>0</v>
      </c>
      <c r="J492" s="124">
        <v>0</v>
      </c>
      <c r="K492" s="124">
        <v>183000</v>
      </c>
      <c r="L492" s="124">
        <v>1464000</v>
      </c>
      <c r="M492" s="10" t="s">
        <v>1514</v>
      </c>
      <c r="N492" s="1" t="s">
        <v>1122</v>
      </c>
      <c r="O492" s="1" t="s">
        <v>51</v>
      </c>
      <c r="P492" s="1" t="s">
        <v>51</v>
      </c>
      <c r="Q492" s="1" t="s">
        <v>1102</v>
      </c>
      <c r="R492" s="1" t="s">
        <v>58</v>
      </c>
      <c r="S492" s="1" t="s">
        <v>59</v>
      </c>
      <c r="T492" s="1" t="s">
        <v>59</v>
      </c>
      <c r="AR492" s="1" t="s">
        <v>51</v>
      </c>
      <c r="AS492" s="1" t="s">
        <v>51</v>
      </c>
      <c r="AU492" s="1" t="s">
        <v>1121</v>
      </c>
      <c r="AV492">
        <v>247</v>
      </c>
    </row>
    <row r="493" spans="1:48" ht="27.95" customHeight="1">
      <c r="A493" s="10" t="s">
        <v>1094</v>
      </c>
      <c r="B493" s="10" t="s">
        <v>391</v>
      </c>
      <c r="C493" s="10" t="s">
        <v>57</v>
      </c>
      <c r="D493" s="9">
        <v>8</v>
      </c>
      <c r="E493" s="124">
        <v>99000</v>
      </c>
      <c r="F493" s="124">
        <v>792000</v>
      </c>
      <c r="G493" s="124">
        <v>0</v>
      </c>
      <c r="H493" s="124">
        <v>0</v>
      </c>
      <c r="I493" s="124">
        <v>0</v>
      </c>
      <c r="J493" s="124">
        <v>0</v>
      </c>
      <c r="K493" s="124">
        <v>99000</v>
      </c>
      <c r="L493" s="124">
        <v>792000</v>
      </c>
      <c r="M493" s="10" t="s">
        <v>1513</v>
      </c>
      <c r="N493" s="1" t="s">
        <v>1120</v>
      </c>
      <c r="O493" s="1" t="s">
        <v>51</v>
      </c>
      <c r="P493" s="1" t="s">
        <v>51</v>
      </c>
      <c r="Q493" s="1" t="s">
        <v>1102</v>
      </c>
      <c r="R493" s="1" t="s">
        <v>58</v>
      </c>
      <c r="S493" s="1" t="s">
        <v>59</v>
      </c>
      <c r="T493" s="1" t="s">
        <v>59</v>
      </c>
      <c r="AR493" s="1" t="s">
        <v>51</v>
      </c>
      <c r="AS493" s="1" t="s">
        <v>51</v>
      </c>
      <c r="AU493" s="1" t="s">
        <v>1119</v>
      </c>
      <c r="AV493">
        <v>248</v>
      </c>
    </row>
    <row r="494" spans="1:48" ht="27.95" customHeight="1">
      <c r="A494" s="9"/>
      <c r="B494" s="9"/>
      <c r="C494" s="9"/>
      <c r="D494" s="9"/>
      <c r="E494" s="124"/>
      <c r="F494" s="124"/>
      <c r="G494" s="124"/>
      <c r="H494" s="124"/>
      <c r="I494" s="124"/>
      <c r="J494" s="124"/>
      <c r="K494" s="124"/>
      <c r="L494" s="124"/>
      <c r="M494" s="9"/>
      <c r="Q494" s="1" t="s">
        <v>1102</v>
      </c>
    </row>
    <row r="495" spans="1:48" ht="27.95" customHeight="1">
      <c r="A495" s="9"/>
      <c r="B495" s="9"/>
      <c r="C495" s="9"/>
      <c r="D495" s="9"/>
      <c r="E495" s="124"/>
      <c r="F495" s="124"/>
      <c r="G495" s="124"/>
      <c r="H495" s="124"/>
      <c r="I495" s="124"/>
      <c r="J495" s="124"/>
      <c r="K495" s="124"/>
      <c r="L495" s="124"/>
      <c r="M495" s="9"/>
      <c r="Q495" s="1" t="s">
        <v>1102</v>
      </c>
    </row>
    <row r="496" spans="1:48" ht="27.95" customHeight="1">
      <c r="A496" s="9"/>
      <c r="B496" s="9"/>
      <c r="C496" s="9"/>
      <c r="D496" s="9"/>
      <c r="E496" s="124"/>
      <c r="F496" s="124"/>
      <c r="G496" s="124"/>
      <c r="H496" s="124"/>
      <c r="I496" s="124"/>
      <c r="J496" s="124"/>
      <c r="K496" s="124"/>
      <c r="L496" s="124"/>
      <c r="M496" s="9"/>
      <c r="Q496" s="1" t="s">
        <v>1102</v>
      </c>
    </row>
    <row r="497" spans="1:17" ht="27.95" customHeight="1">
      <c r="A497" s="9"/>
      <c r="B497" s="9"/>
      <c r="C497" s="9"/>
      <c r="D497" s="9"/>
      <c r="E497" s="124"/>
      <c r="F497" s="124"/>
      <c r="G497" s="124"/>
      <c r="H497" s="124"/>
      <c r="I497" s="124"/>
      <c r="J497" s="124"/>
      <c r="K497" s="124"/>
      <c r="L497" s="124"/>
      <c r="M497" s="9"/>
      <c r="Q497" s="1" t="s">
        <v>1102</v>
      </c>
    </row>
    <row r="498" spans="1:17" ht="27.95" customHeight="1">
      <c r="A498" s="9"/>
      <c r="B498" s="9"/>
      <c r="C498" s="9"/>
      <c r="D498" s="9"/>
      <c r="E498" s="124"/>
      <c r="F498" s="124"/>
      <c r="G498" s="124"/>
      <c r="H498" s="124"/>
      <c r="I498" s="124"/>
      <c r="J498" s="124"/>
      <c r="K498" s="124"/>
      <c r="L498" s="124"/>
      <c r="M498" s="9"/>
      <c r="Q498" s="1" t="s">
        <v>1102</v>
      </c>
    </row>
    <row r="499" spans="1:17" ht="27.95" customHeight="1">
      <c r="A499" s="9"/>
      <c r="B499" s="9"/>
      <c r="C499" s="9"/>
      <c r="D499" s="9"/>
      <c r="E499" s="124"/>
      <c r="F499" s="124"/>
      <c r="G499" s="124"/>
      <c r="H499" s="124"/>
      <c r="I499" s="124"/>
      <c r="J499" s="124"/>
      <c r="K499" s="124"/>
      <c r="L499" s="124"/>
      <c r="M499" s="9"/>
      <c r="Q499" s="1" t="s">
        <v>1102</v>
      </c>
    </row>
    <row r="500" spans="1:17" ht="27.95" customHeight="1">
      <c r="A500" s="9"/>
      <c r="B500" s="9"/>
      <c r="C500" s="9"/>
      <c r="D500" s="9"/>
      <c r="E500" s="124"/>
      <c r="F500" s="124"/>
      <c r="G500" s="124"/>
      <c r="H500" s="124"/>
      <c r="I500" s="124"/>
      <c r="J500" s="124"/>
      <c r="K500" s="124"/>
      <c r="L500" s="124"/>
      <c r="M500" s="9"/>
      <c r="Q500" s="1" t="s">
        <v>1102</v>
      </c>
    </row>
    <row r="501" spans="1:17" ht="27.95" customHeight="1">
      <c r="A501" s="10" t="s">
        <v>64</v>
      </c>
      <c r="B501" s="9"/>
      <c r="C501" s="9"/>
      <c r="D501" s="9"/>
      <c r="E501" s="124"/>
      <c r="F501" s="124">
        <v>77171874</v>
      </c>
      <c r="G501" s="124"/>
      <c r="H501" s="124">
        <v>0</v>
      </c>
      <c r="I501" s="124"/>
      <c r="J501" s="124">
        <v>0</v>
      </c>
      <c r="K501" s="124"/>
      <c r="L501" s="124">
        <v>77171874</v>
      </c>
      <c r="M501" s="9"/>
      <c r="N501" t="s">
        <v>65</v>
      </c>
    </row>
  </sheetData>
  <mergeCells count="44">
    <mergeCell ref="AU2:AU3"/>
    <mergeCell ref="AV2:AV3"/>
    <mergeCell ref="AO2:AO3"/>
    <mergeCell ref="AP2:AP3"/>
    <mergeCell ref="AQ2:AQ3"/>
    <mergeCell ref="AR2:AR3"/>
    <mergeCell ref="AS2:AS3"/>
    <mergeCell ref="AT2:AT3"/>
    <mergeCell ref="AN2:AN3"/>
    <mergeCell ref="AC2:AC3"/>
    <mergeCell ref="AD2:AD3"/>
    <mergeCell ref="AE2:AE3"/>
    <mergeCell ref="AF2:AF3"/>
    <mergeCell ref="AG2:AG3"/>
    <mergeCell ref="AM2:AM3"/>
    <mergeCell ref="AH2:AH3"/>
    <mergeCell ref="AI2:AI3"/>
    <mergeCell ref="AJ2:AJ3"/>
    <mergeCell ref="AK2:AK3"/>
    <mergeCell ref="AL2:AL3"/>
    <mergeCell ref="N2:N3"/>
    <mergeCell ref="O2:O3"/>
    <mergeCell ref="AB2:AB3"/>
    <mergeCell ref="Q2:Q3"/>
    <mergeCell ref="R2:R3"/>
    <mergeCell ref="S2:S3"/>
    <mergeCell ref="T2:T3"/>
    <mergeCell ref="U2:U3"/>
    <mergeCell ref="V2:V3"/>
    <mergeCell ref="W2:W3"/>
    <mergeCell ref="P2:P3"/>
    <mergeCell ref="X2:X3"/>
    <mergeCell ref="Y2:Y3"/>
    <mergeCell ref="Z2:Z3"/>
    <mergeCell ref="AA2:AA3"/>
    <mergeCell ref="G2:H2"/>
    <mergeCell ref="I2:J2"/>
    <mergeCell ref="K2:L2"/>
    <mergeCell ref="M2:M3"/>
    <mergeCell ref="A2:A3"/>
    <mergeCell ref="B2:B3"/>
    <mergeCell ref="C2:C3"/>
    <mergeCell ref="D2:D3"/>
    <mergeCell ref="E2:F2"/>
  </mergeCells>
  <phoneticPr fontId="1" type="noConversion"/>
  <pageMargins left="0.78740157480314954" right="0" top="0.39370078740157477" bottom="0.39370078740157477" header="0" footer="0"/>
  <pageSetup paperSize="9" scale="42" fitToHeight="0" orientation="landscape" r:id="rId1"/>
  <rowBreaks count="16" manualBreakCount="16">
    <brk id="29" max="16383" man="1"/>
    <brk id="55" max="16383" man="1"/>
    <brk id="81" max="16383" man="1"/>
    <brk id="107" max="16383" man="1"/>
    <brk id="133" max="16383" man="1"/>
    <brk id="159" max="16383" man="1"/>
    <brk id="213" max="16383" man="1"/>
    <brk id="239" max="16383" man="1"/>
    <brk id="265" max="16383" man="1"/>
    <brk id="291" max="16383" man="1"/>
    <brk id="343" max="16383" man="1"/>
    <brk id="369" max="16383" man="1"/>
    <brk id="395" max="16383" man="1"/>
    <brk id="421" max="16383" man="1"/>
    <brk id="447" max="16383" man="1"/>
    <brk id="50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T27"/>
  <sheetViews>
    <sheetView workbookViewId="0">
      <selection activeCell="F19" sqref="F19"/>
    </sheetView>
  </sheetViews>
  <sheetFormatPr defaultRowHeight="16.5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20" ht="30" customHeight="1">
      <c r="A2" s="4" t="s">
        <v>1092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20" ht="30" customHeight="1">
      <c r="A3" s="168" t="s">
        <v>1</v>
      </c>
      <c r="B3" s="168" t="s">
        <v>2</v>
      </c>
      <c r="C3" s="168" t="s">
        <v>3</v>
      </c>
      <c r="D3" s="168" t="s">
        <v>4</v>
      </c>
      <c r="E3" s="168" t="s">
        <v>5</v>
      </c>
      <c r="F3" s="168"/>
      <c r="G3" s="168" t="s">
        <v>8</v>
      </c>
      <c r="H3" s="168"/>
      <c r="I3" s="168" t="s">
        <v>9</v>
      </c>
      <c r="J3" s="168"/>
      <c r="K3" s="168" t="s">
        <v>10</v>
      </c>
      <c r="L3" s="168"/>
      <c r="M3" s="168" t="s">
        <v>11</v>
      </c>
      <c r="N3" s="170" t="s">
        <v>12</v>
      </c>
      <c r="O3" s="170" t="s">
        <v>13</v>
      </c>
      <c r="P3" s="170" t="s">
        <v>14</v>
      </c>
      <c r="Q3" s="170" t="s">
        <v>15</v>
      </c>
      <c r="R3" s="170" t="s">
        <v>16</v>
      </c>
      <c r="S3" s="170" t="s">
        <v>17</v>
      </c>
      <c r="T3" s="170" t="s">
        <v>18</v>
      </c>
    </row>
    <row r="4" spans="1:20" ht="30" customHeight="1">
      <c r="A4" s="169"/>
      <c r="B4" s="169"/>
      <c r="C4" s="169"/>
      <c r="D4" s="169"/>
      <c r="E4" s="125" t="s">
        <v>6</v>
      </c>
      <c r="F4" s="125" t="s">
        <v>7</v>
      </c>
      <c r="G4" s="125" t="s">
        <v>6</v>
      </c>
      <c r="H4" s="125" t="s">
        <v>7</v>
      </c>
      <c r="I4" s="125" t="s">
        <v>6</v>
      </c>
      <c r="J4" s="125" t="s">
        <v>7</v>
      </c>
      <c r="K4" s="125" t="s">
        <v>6</v>
      </c>
      <c r="L4" s="125" t="s">
        <v>7</v>
      </c>
      <c r="M4" s="169"/>
      <c r="N4" s="170"/>
      <c r="O4" s="170"/>
      <c r="P4" s="170"/>
      <c r="Q4" s="170"/>
      <c r="R4" s="170"/>
      <c r="S4" s="170"/>
      <c r="T4" s="170"/>
    </row>
    <row r="5" spans="1:20" ht="30" customHeight="1">
      <c r="A5" s="8" t="s">
        <v>513</v>
      </c>
      <c r="B5" s="8" t="s">
        <v>51</v>
      </c>
      <c r="C5" s="8" t="s">
        <v>51</v>
      </c>
      <c r="D5" s="9">
        <v>1</v>
      </c>
      <c r="E5" s="124">
        <f>F6</f>
        <v>0</v>
      </c>
      <c r="F5" s="124">
        <f t="shared" ref="F5:F17" si="0">E5*D5</f>
        <v>0</v>
      </c>
      <c r="G5" s="124">
        <f>H6</f>
        <v>0</v>
      </c>
      <c r="H5" s="124">
        <f t="shared" ref="H5:H17" si="1">G5*D5</f>
        <v>0</v>
      </c>
      <c r="I5" s="124">
        <f>J6</f>
        <v>0</v>
      </c>
      <c r="J5" s="124">
        <f t="shared" ref="J5:J17" si="2">I5*D5</f>
        <v>0</v>
      </c>
      <c r="K5" s="124">
        <f t="shared" ref="K5:K17" si="3">E5+G5+I5</f>
        <v>0</v>
      </c>
      <c r="L5" s="124">
        <f t="shared" ref="L5:L17" si="4">F5+H5+J5</f>
        <v>0</v>
      </c>
      <c r="M5" s="8" t="s">
        <v>51</v>
      </c>
      <c r="N5" s="1" t="s">
        <v>52</v>
      </c>
      <c r="O5" s="1" t="s">
        <v>51</v>
      </c>
      <c r="P5" s="1" t="s">
        <v>51</v>
      </c>
      <c r="Q5" s="1" t="s">
        <v>51</v>
      </c>
      <c r="R5">
        <v>1</v>
      </c>
      <c r="S5" s="1" t="s">
        <v>51</v>
      </c>
      <c r="T5" s="7"/>
    </row>
    <row r="6" spans="1:20" ht="30" customHeight="1">
      <c r="A6" s="8" t="s">
        <v>512</v>
      </c>
      <c r="B6" s="8" t="s">
        <v>51</v>
      </c>
      <c r="C6" s="8" t="s">
        <v>51</v>
      </c>
      <c r="D6" s="9">
        <v>1</v>
      </c>
      <c r="E6" s="124">
        <f>F7+F8+F12+F13+F14+F15</f>
        <v>0</v>
      </c>
      <c r="F6" s="124">
        <f t="shared" si="0"/>
        <v>0</v>
      </c>
      <c r="G6" s="124">
        <f>H7+H8+H12+H13+H14+H15</f>
        <v>0</v>
      </c>
      <c r="H6" s="124">
        <f t="shared" si="1"/>
        <v>0</v>
      </c>
      <c r="I6" s="124">
        <f>J7+J8+J12+J13+J14+J15</f>
        <v>0</v>
      </c>
      <c r="J6" s="124">
        <f t="shared" si="2"/>
        <v>0</v>
      </c>
      <c r="K6" s="124">
        <f t="shared" si="3"/>
        <v>0</v>
      </c>
      <c r="L6" s="124">
        <f t="shared" si="4"/>
        <v>0</v>
      </c>
      <c r="M6" s="8" t="s">
        <v>51</v>
      </c>
      <c r="N6" s="1" t="s">
        <v>54</v>
      </c>
      <c r="O6" s="1" t="s">
        <v>51</v>
      </c>
      <c r="P6" s="1" t="s">
        <v>52</v>
      </c>
      <c r="Q6" s="1" t="s">
        <v>51</v>
      </c>
      <c r="R6">
        <v>2</v>
      </c>
      <c r="S6" s="1" t="s">
        <v>51</v>
      </c>
      <c r="T6" s="7"/>
    </row>
    <row r="7" spans="1:20" ht="30" customHeight="1">
      <c r="A7" s="8" t="s">
        <v>511</v>
      </c>
      <c r="B7" s="8" t="s">
        <v>51</v>
      </c>
      <c r="C7" s="8" t="s">
        <v>51</v>
      </c>
      <c r="D7" s="9">
        <v>1</v>
      </c>
      <c r="E7" s="124">
        <f>'공종별내역서(기계)'!F27</f>
        <v>0</v>
      </c>
      <c r="F7" s="124">
        <f t="shared" si="0"/>
        <v>0</v>
      </c>
      <c r="G7" s="124">
        <f>'공종별내역서(기계)'!H27</f>
        <v>0</v>
      </c>
      <c r="H7" s="124">
        <f t="shared" si="1"/>
        <v>0</v>
      </c>
      <c r="I7" s="124">
        <f>'공종별내역서(기계)'!J27</f>
        <v>0</v>
      </c>
      <c r="J7" s="124">
        <f t="shared" si="2"/>
        <v>0</v>
      </c>
      <c r="K7" s="124">
        <f t="shared" si="3"/>
        <v>0</v>
      </c>
      <c r="L7" s="124">
        <f t="shared" si="4"/>
        <v>0</v>
      </c>
      <c r="M7" s="8" t="s">
        <v>51</v>
      </c>
      <c r="N7" s="1" t="s">
        <v>56</v>
      </c>
      <c r="O7" s="1" t="s">
        <v>51</v>
      </c>
      <c r="P7" s="1" t="s">
        <v>54</v>
      </c>
      <c r="Q7" s="1" t="s">
        <v>51</v>
      </c>
      <c r="R7">
        <v>3</v>
      </c>
      <c r="S7" s="1" t="s">
        <v>51</v>
      </c>
      <c r="T7" s="7"/>
    </row>
    <row r="8" spans="1:20" ht="30" customHeight="1">
      <c r="A8" s="8" t="s">
        <v>510</v>
      </c>
      <c r="B8" s="8" t="s">
        <v>51</v>
      </c>
      <c r="C8" s="8" t="s">
        <v>51</v>
      </c>
      <c r="D8" s="9">
        <v>1</v>
      </c>
      <c r="E8" s="124">
        <f>F9+F10+F11</f>
        <v>0</v>
      </c>
      <c r="F8" s="124">
        <f t="shared" si="0"/>
        <v>0</v>
      </c>
      <c r="G8" s="124">
        <f>H9+H10+H11</f>
        <v>0</v>
      </c>
      <c r="H8" s="124">
        <f t="shared" si="1"/>
        <v>0</v>
      </c>
      <c r="I8" s="124">
        <f>J9+J10+J11</f>
        <v>0</v>
      </c>
      <c r="J8" s="124">
        <f t="shared" si="2"/>
        <v>0</v>
      </c>
      <c r="K8" s="124">
        <f t="shared" si="3"/>
        <v>0</v>
      </c>
      <c r="L8" s="124">
        <f t="shared" si="4"/>
        <v>0</v>
      </c>
      <c r="M8" s="8" t="s">
        <v>51</v>
      </c>
      <c r="N8" s="1" t="s">
        <v>503</v>
      </c>
      <c r="O8" s="1" t="s">
        <v>51</v>
      </c>
      <c r="P8" s="1" t="s">
        <v>54</v>
      </c>
      <c r="Q8" s="1" t="s">
        <v>51</v>
      </c>
      <c r="R8">
        <v>3</v>
      </c>
      <c r="S8" s="1" t="s">
        <v>51</v>
      </c>
      <c r="T8" s="7"/>
    </row>
    <row r="9" spans="1:20" ht="30" customHeight="1">
      <c r="A9" s="8" t="s">
        <v>509</v>
      </c>
      <c r="B9" s="8" t="s">
        <v>51</v>
      </c>
      <c r="C9" s="8" t="s">
        <v>51</v>
      </c>
      <c r="D9" s="9">
        <v>1</v>
      </c>
      <c r="E9" s="124">
        <f>'공종별내역서(기계)'!F51</f>
        <v>0</v>
      </c>
      <c r="F9" s="124">
        <f t="shared" si="0"/>
        <v>0</v>
      </c>
      <c r="G9" s="124">
        <f>'공종별내역서(기계)'!H51</f>
        <v>0</v>
      </c>
      <c r="H9" s="124">
        <f t="shared" si="1"/>
        <v>0</v>
      </c>
      <c r="I9" s="124">
        <f>'공종별내역서(기계)'!J51</f>
        <v>0</v>
      </c>
      <c r="J9" s="124">
        <f t="shared" si="2"/>
        <v>0</v>
      </c>
      <c r="K9" s="124">
        <f t="shared" si="3"/>
        <v>0</v>
      </c>
      <c r="L9" s="124">
        <f t="shared" si="4"/>
        <v>0</v>
      </c>
      <c r="M9" s="8" t="s">
        <v>51</v>
      </c>
      <c r="N9" s="1" t="s">
        <v>508</v>
      </c>
      <c r="O9" s="1" t="s">
        <v>51</v>
      </c>
      <c r="P9" s="1" t="s">
        <v>503</v>
      </c>
      <c r="Q9" s="1" t="s">
        <v>51</v>
      </c>
      <c r="R9">
        <v>4</v>
      </c>
      <c r="S9" s="1" t="s">
        <v>51</v>
      </c>
      <c r="T9" s="7"/>
    </row>
    <row r="10" spans="1:20" ht="30" customHeight="1">
      <c r="A10" s="8" t="s">
        <v>507</v>
      </c>
      <c r="B10" s="8" t="s">
        <v>51</v>
      </c>
      <c r="C10" s="8" t="s">
        <v>51</v>
      </c>
      <c r="D10" s="9">
        <v>1</v>
      </c>
      <c r="E10" s="124">
        <f>'공종별내역서(기계)'!F99</f>
        <v>0</v>
      </c>
      <c r="F10" s="124">
        <f t="shared" si="0"/>
        <v>0</v>
      </c>
      <c r="G10" s="124">
        <f>'공종별내역서(기계)'!H99</f>
        <v>0</v>
      </c>
      <c r="H10" s="124">
        <f t="shared" si="1"/>
        <v>0</v>
      </c>
      <c r="I10" s="124">
        <f>'공종별내역서(기계)'!J99</f>
        <v>0</v>
      </c>
      <c r="J10" s="124">
        <f t="shared" si="2"/>
        <v>0</v>
      </c>
      <c r="K10" s="124">
        <f t="shared" si="3"/>
        <v>0</v>
      </c>
      <c r="L10" s="124">
        <f t="shared" si="4"/>
        <v>0</v>
      </c>
      <c r="M10" s="8" t="s">
        <v>51</v>
      </c>
      <c r="N10" s="1" t="s">
        <v>506</v>
      </c>
      <c r="O10" s="1" t="s">
        <v>51</v>
      </c>
      <c r="P10" s="1" t="s">
        <v>503</v>
      </c>
      <c r="Q10" s="1" t="s">
        <v>51</v>
      </c>
      <c r="R10">
        <v>4</v>
      </c>
      <c r="S10" s="1" t="s">
        <v>51</v>
      </c>
      <c r="T10" s="7"/>
    </row>
    <row r="11" spans="1:20" ht="30" customHeight="1">
      <c r="A11" s="8" t="s">
        <v>505</v>
      </c>
      <c r="B11" s="8" t="s">
        <v>51</v>
      </c>
      <c r="C11" s="8" t="s">
        <v>51</v>
      </c>
      <c r="D11" s="9">
        <v>1</v>
      </c>
      <c r="E11" s="124">
        <f>'공종별내역서(기계)'!F147</f>
        <v>0</v>
      </c>
      <c r="F11" s="124">
        <f t="shared" si="0"/>
        <v>0</v>
      </c>
      <c r="G11" s="124">
        <f>'공종별내역서(기계)'!H147</f>
        <v>0</v>
      </c>
      <c r="H11" s="124">
        <f t="shared" si="1"/>
        <v>0</v>
      </c>
      <c r="I11" s="124">
        <f>'공종별내역서(기계)'!J147</f>
        <v>0</v>
      </c>
      <c r="J11" s="124">
        <f t="shared" si="2"/>
        <v>0</v>
      </c>
      <c r="K11" s="124">
        <f t="shared" si="3"/>
        <v>0</v>
      </c>
      <c r="L11" s="124">
        <f t="shared" si="4"/>
        <v>0</v>
      </c>
      <c r="M11" s="8" t="s">
        <v>51</v>
      </c>
      <c r="N11" s="1" t="s">
        <v>504</v>
      </c>
      <c r="O11" s="1" t="s">
        <v>51</v>
      </c>
      <c r="P11" s="1" t="s">
        <v>503</v>
      </c>
      <c r="Q11" s="1" t="s">
        <v>51</v>
      </c>
      <c r="R11">
        <v>4</v>
      </c>
      <c r="S11" s="1" t="s">
        <v>51</v>
      </c>
      <c r="T11" s="7"/>
    </row>
    <row r="12" spans="1:20" ht="30" customHeight="1">
      <c r="A12" s="8" t="s">
        <v>502</v>
      </c>
      <c r="B12" s="8" t="s">
        <v>51</v>
      </c>
      <c r="C12" s="8" t="s">
        <v>51</v>
      </c>
      <c r="D12" s="9">
        <v>1</v>
      </c>
      <c r="E12" s="124">
        <f>'공종별내역서(기계)'!F171</f>
        <v>0</v>
      </c>
      <c r="F12" s="124">
        <f t="shared" si="0"/>
        <v>0</v>
      </c>
      <c r="G12" s="124">
        <f>'공종별내역서(기계)'!H171</f>
        <v>0</v>
      </c>
      <c r="H12" s="124">
        <f t="shared" si="1"/>
        <v>0</v>
      </c>
      <c r="I12" s="124">
        <f>'공종별내역서(기계)'!J171</f>
        <v>0</v>
      </c>
      <c r="J12" s="124">
        <f t="shared" si="2"/>
        <v>0</v>
      </c>
      <c r="K12" s="124">
        <f t="shared" si="3"/>
        <v>0</v>
      </c>
      <c r="L12" s="124">
        <f t="shared" si="4"/>
        <v>0</v>
      </c>
      <c r="M12" s="8" t="s">
        <v>51</v>
      </c>
      <c r="N12" s="1" t="s">
        <v>501</v>
      </c>
      <c r="O12" s="1" t="s">
        <v>51</v>
      </c>
      <c r="P12" s="1" t="s">
        <v>54</v>
      </c>
      <c r="Q12" s="1" t="s">
        <v>51</v>
      </c>
      <c r="R12">
        <v>3</v>
      </c>
      <c r="S12" s="1" t="s">
        <v>51</v>
      </c>
      <c r="T12" s="7"/>
    </row>
    <row r="13" spans="1:20" ht="30" customHeight="1">
      <c r="A13" s="8" t="s">
        <v>500</v>
      </c>
      <c r="B13" s="8" t="s">
        <v>51</v>
      </c>
      <c r="C13" s="8" t="s">
        <v>51</v>
      </c>
      <c r="D13" s="9">
        <v>1</v>
      </c>
      <c r="E13" s="124">
        <f>'공종별내역서(기계)'!F195</f>
        <v>0</v>
      </c>
      <c r="F13" s="124">
        <f t="shared" si="0"/>
        <v>0</v>
      </c>
      <c r="G13" s="124">
        <f>'공종별내역서(기계)'!H195</f>
        <v>0</v>
      </c>
      <c r="H13" s="124">
        <f t="shared" si="1"/>
        <v>0</v>
      </c>
      <c r="I13" s="124">
        <f>'공종별내역서(기계)'!J195</f>
        <v>0</v>
      </c>
      <c r="J13" s="124">
        <f t="shared" si="2"/>
        <v>0</v>
      </c>
      <c r="K13" s="124">
        <f t="shared" si="3"/>
        <v>0</v>
      </c>
      <c r="L13" s="124">
        <f t="shared" si="4"/>
        <v>0</v>
      </c>
      <c r="M13" s="8" t="s">
        <v>51</v>
      </c>
      <c r="N13" s="1" t="s">
        <v>499</v>
      </c>
      <c r="O13" s="1" t="s">
        <v>51</v>
      </c>
      <c r="P13" s="1" t="s">
        <v>54</v>
      </c>
      <c r="Q13" s="1" t="s">
        <v>51</v>
      </c>
      <c r="R13">
        <v>3</v>
      </c>
      <c r="S13" s="1" t="s">
        <v>51</v>
      </c>
      <c r="T13" s="7"/>
    </row>
    <row r="14" spans="1:20" ht="30" customHeight="1">
      <c r="A14" s="8" t="s">
        <v>498</v>
      </c>
      <c r="B14" s="8" t="s">
        <v>51</v>
      </c>
      <c r="C14" s="8" t="s">
        <v>51</v>
      </c>
      <c r="D14" s="9">
        <v>1</v>
      </c>
      <c r="E14" s="124">
        <f>'공종별내역서(기계)'!F243</f>
        <v>0</v>
      </c>
      <c r="F14" s="124">
        <f t="shared" si="0"/>
        <v>0</v>
      </c>
      <c r="G14" s="124">
        <f>'공종별내역서(기계)'!H243</f>
        <v>0</v>
      </c>
      <c r="H14" s="124">
        <f t="shared" si="1"/>
        <v>0</v>
      </c>
      <c r="I14" s="124">
        <f>'공종별내역서(기계)'!J243</f>
        <v>0</v>
      </c>
      <c r="J14" s="124">
        <f t="shared" si="2"/>
        <v>0</v>
      </c>
      <c r="K14" s="124">
        <f t="shared" si="3"/>
        <v>0</v>
      </c>
      <c r="L14" s="124">
        <f t="shared" si="4"/>
        <v>0</v>
      </c>
      <c r="M14" s="8" t="s">
        <v>51</v>
      </c>
      <c r="N14" s="1" t="s">
        <v>497</v>
      </c>
      <c r="O14" s="1" t="s">
        <v>51</v>
      </c>
      <c r="P14" s="1" t="s">
        <v>54</v>
      </c>
      <c r="Q14" s="1" t="s">
        <v>51</v>
      </c>
      <c r="R14">
        <v>3</v>
      </c>
      <c r="S14" s="1" t="s">
        <v>51</v>
      </c>
      <c r="T14" s="7"/>
    </row>
    <row r="15" spans="1:20" ht="30" customHeight="1">
      <c r="A15" s="8" t="s">
        <v>496</v>
      </c>
      <c r="B15" s="8" t="s">
        <v>51</v>
      </c>
      <c r="C15" s="8" t="s">
        <v>51</v>
      </c>
      <c r="D15" s="9">
        <v>1</v>
      </c>
      <c r="E15" s="124">
        <f>'공종별내역서(기계)'!F267</f>
        <v>0</v>
      </c>
      <c r="F15" s="124">
        <f t="shared" si="0"/>
        <v>0</v>
      </c>
      <c r="G15" s="124">
        <f>'공종별내역서(기계)'!H267</f>
        <v>0</v>
      </c>
      <c r="H15" s="124">
        <f t="shared" si="1"/>
        <v>0</v>
      </c>
      <c r="I15" s="124">
        <f>'공종별내역서(기계)'!J267</f>
        <v>0</v>
      </c>
      <c r="J15" s="124">
        <f t="shared" si="2"/>
        <v>0</v>
      </c>
      <c r="K15" s="124">
        <f t="shared" si="3"/>
        <v>0</v>
      </c>
      <c r="L15" s="124">
        <f t="shared" si="4"/>
        <v>0</v>
      </c>
      <c r="M15" s="8" t="s">
        <v>51</v>
      </c>
      <c r="N15" s="1" t="s">
        <v>495</v>
      </c>
      <c r="O15" s="1" t="s">
        <v>51</v>
      </c>
      <c r="P15" s="1" t="s">
        <v>54</v>
      </c>
      <c r="Q15" s="1" t="s">
        <v>51</v>
      </c>
      <c r="R15">
        <v>3</v>
      </c>
      <c r="S15" s="1" t="s">
        <v>51</v>
      </c>
      <c r="T15" s="7"/>
    </row>
    <row r="16" spans="1:20" ht="30" customHeight="1">
      <c r="A16" s="8" t="s">
        <v>494</v>
      </c>
      <c r="B16" s="8" t="s">
        <v>51</v>
      </c>
      <c r="C16" s="8" t="s">
        <v>51</v>
      </c>
      <c r="D16" s="9">
        <v>1</v>
      </c>
      <c r="E16" s="124">
        <f>F17</f>
        <v>45657908</v>
      </c>
      <c r="F16" s="124">
        <f t="shared" si="0"/>
        <v>45657908</v>
      </c>
      <c r="G16" s="124">
        <f>H17</f>
        <v>0</v>
      </c>
      <c r="H16" s="124">
        <f t="shared" si="1"/>
        <v>0</v>
      </c>
      <c r="I16" s="124">
        <f>J17</f>
        <v>0</v>
      </c>
      <c r="J16" s="124">
        <f t="shared" si="2"/>
        <v>0</v>
      </c>
      <c r="K16" s="124">
        <f t="shared" si="3"/>
        <v>45657908</v>
      </c>
      <c r="L16" s="124">
        <f t="shared" si="4"/>
        <v>45657908</v>
      </c>
      <c r="M16" s="8" t="s">
        <v>51</v>
      </c>
      <c r="N16" s="1" t="s">
        <v>67</v>
      </c>
      <c r="O16" s="1" t="s">
        <v>51</v>
      </c>
      <c r="P16" s="1" t="s">
        <v>51</v>
      </c>
      <c r="Q16" s="1" t="s">
        <v>493</v>
      </c>
      <c r="R16">
        <v>2</v>
      </c>
      <c r="S16" s="1" t="s">
        <v>51</v>
      </c>
      <c r="T16" s="7">
        <f>L16*1</f>
        <v>45657908</v>
      </c>
    </row>
    <row r="17" spans="1:20" ht="30" customHeight="1">
      <c r="A17" s="8" t="s">
        <v>492</v>
      </c>
      <c r="B17" s="8" t="s">
        <v>51</v>
      </c>
      <c r="C17" s="8" t="s">
        <v>51</v>
      </c>
      <c r="D17" s="9">
        <v>1</v>
      </c>
      <c r="E17" s="124">
        <f>'공종별내역서(기계)'!F315</f>
        <v>45657908</v>
      </c>
      <c r="F17" s="124">
        <f t="shared" si="0"/>
        <v>45657908</v>
      </c>
      <c r="G17" s="124">
        <f>'공종별내역서(기계)'!H315</f>
        <v>0</v>
      </c>
      <c r="H17" s="124">
        <f t="shared" si="1"/>
        <v>0</v>
      </c>
      <c r="I17" s="124">
        <f>'공종별내역서(기계)'!J315</f>
        <v>0</v>
      </c>
      <c r="J17" s="124">
        <f t="shared" si="2"/>
        <v>0</v>
      </c>
      <c r="K17" s="124">
        <f t="shared" si="3"/>
        <v>45657908</v>
      </c>
      <c r="L17" s="124">
        <f t="shared" si="4"/>
        <v>45657908</v>
      </c>
      <c r="M17" s="8" t="s">
        <v>51</v>
      </c>
      <c r="N17" s="1" t="s">
        <v>69</v>
      </c>
      <c r="O17" s="1" t="s">
        <v>51</v>
      </c>
      <c r="P17" s="1" t="s">
        <v>67</v>
      </c>
      <c r="Q17" s="1" t="s">
        <v>51</v>
      </c>
      <c r="R17">
        <v>3</v>
      </c>
      <c r="S17" s="1" t="s">
        <v>51</v>
      </c>
      <c r="T17" s="7"/>
    </row>
    <row r="18" spans="1:20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7"/>
    </row>
    <row r="19" spans="1:20" ht="3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7"/>
    </row>
    <row r="20" spans="1:20" ht="3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7"/>
    </row>
    <row r="21" spans="1:20" ht="30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7"/>
    </row>
    <row r="22" spans="1:20" ht="30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7"/>
    </row>
    <row r="23" spans="1:20" ht="30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7"/>
    </row>
    <row r="24" spans="1:20" ht="30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7"/>
    </row>
    <row r="25" spans="1:20" ht="30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7"/>
    </row>
    <row r="26" spans="1:20" ht="30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7"/>
    </row>
    <row r="27" spans="1:20" ht="30" customHeight="1">
      <c r="A27" s="8" t="s">
        <v>64</v>
      </c>
      <c r="B27" s="9"/>
      <c r="C27" s="9"/>
      <c r="D27" s="9"/>
      <c r="E27" s="9"/>
      <c r="F27" s="124">
        <f>F5</f>
        <v>0</v>
      </c>
      <c r="G27" s="9"/>
      <c r="H27" s="124">
        <f>H5</f>
        <v>0</v>
      </c>
      <c r="I27" s="9"/>
      <c r="J27" s="124">
        <f>J5</f>
        <v>0</v>
      </c>
      <c r="K27" s="9"/>
      <c r="L27" s="124">
        <f>L5</f>
        <v>0</v>
      </c>
      <c r="M27" s="9"/>
      <c r="T27" s="7"/>
    </row>
  </sheetData>
  <mergeCells count="16">
    <mergeCell ref="Q3:Q4"/>
    <mergeCell ref="R3:R4"/>
    <mergeCell ref="S3:S4"/>
    <mergeCell ref="T3:T4"/>
    <mergeCell ref="I3:J3"/>
    <mergeCell ref="K3:L3"/>
    <mergeCell ref="M3:M4"/>
    <mergeCell ref="N3:N4"/>
    <mergeCell ref="O3:O4"/>
    <mergeCell ref="P3:P4"/>
    <mergeCell ref="G3:H3"/>
    <mergeCell ref="A3:A4"/>
    <mergeCell ref="B3:B4"/>
    <mergeCell ref="C3:C4"/>
    <mergeCell ref="D3:D4"/>
    <mergeCell ref="E3:F3"/>
  </mergeCells>
  <phoneticPr fontId="1" type="noConversion"/>
  <pageMargins left="0.78740157480314954" right="0" top="0.39370078740157477" bottom="0.39370078740157477" header="0" footer="0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315"/>
  <sheetViews>
    <sheetView workbookViewId="0">
      <selection activeCell="G14" sqref="G14"/>
    </sheetView>
  </sheetViews>
  <sheetFormatPr defaultRowHeight="16.5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>
      <c r="A1" s="4" t="s">
        <v>1092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48" ht="30" customHeight="1">
      <c r="A2" s="168" t="s">
        <v>1</v>
      </c>
      <c r="B2" s="168" t="s">
        <v>2</v>
      </c>
      <c r="C2" s="168" t="s">
        <v>3</v>
      </c>
      <c r="D2" s="168" t="s">
        <v>4</v>
      </c>
      <c r="E2" s="168" t="s">
        <v>5</v>
      </c>
      <c r="F2" s="168"/>
      <c r="G2" s="168" t="s">
        <v>8</v>
      </c>
      <c r="H2" s="168"/>
      <c r="I2" s="168" t="s">
        <v>9</v>
      </c>
      <c r="J2" s="168"/>
      <c r="K2" s="168" t="s">
        <v>10</v>
      </c>
      <c r="L2" s="168"/>
      <c r="M2" s="168" t="s">
        <v>11</v>
      </c>
      <c r="N2" s="170" t="s">
        <v>19</v>
      </c>
      <c r="O2" s="170" t="s">
        <v>13</v>
      </c>
      <c r="P2" s="170" t="s">
        <v>20</v>
      </c>
      <c r="Q2" s="170" t="s">
        <v>12</v>
      </c>
      <c r="R2" s="170" t="s">
        <v>21</v>
      </c>
      <c r="S2" s="170" t="s">
        <v>22</v>
      </c>
      <c r="T2" s="170" t="s">
        <v>23</v>
      </c>
      <c r="U2" s="170" t="s">
        <v>24</v>
      </c>
      <c r="V2" s="170" t="s">
        <v>25</v>
      </c>
      <c r="W2" s="170" t="s">
        <v>26</v>
      </c>
      <c r="X2" s="170" t="s">
        <v>27</v>
      </c>
      <c r="Y2" s="170" t="s">
        <v>28</v>
      </c>
      <c r="Z2" s="170" t="s">
        <v>29</v>
      </c>
      <c r="AA2" s="170" t="s">
        <v>30</v>
      </c>
      <c r="AB2" s="170" t="s">
        <v>31</v>
      </c>
      <c r="AC2" s="170" t="s">
        <v>32</v>
      </c>
      <c r="AD2" s="170" t="s">
        <v>33</v>
      </c>
      <c r="AE2" s="170" t="s">
        <v>34</v>
      </c>
      <c r="AF2" s="170" t="s">
        <v>35</v>
      </c>
      <c r="AG2" s="170" t="s">
        <v>36</v>
      </c>
      <c r="AH2" s="170" t="s">
        <v>37</v>
      </c>
      <c r="AI2" s="170" t="s">
        <v>38</v>
      </c>
      <c r="AJ2" s="170" t="s">
        <v>39</v>
      </c>
      <c r="AK2" s="170" t="s">
        <v>40</v>
      </c>
      <c r="AL2" s="170" t="s">
        <v>41</v>
      </c>
      <c r="AM2" s="170" t="s">
        <v>42</v>
      </c>
      <c r="AN2" s="170" t="s">
        <v>43</v>
      </c>
      <c r="AO2" s="170" t="s">
        <v>44</v>
      </c>
      <c r="AP2" s="170" t="s">
        <v>45</v>
      </c>
      <c r="AQ2" s="170" t="s">
        <v>46</v>
      </c>
      <c r="AR2" s="170" t="s">
        <v>47</v>
      </c>
      <c r="AS2" s="170" t="s">
        <v>15</v>
      </c>
      <c r="AT2" s="170" t="s">
        <v>16</v>
      </c>
      <c r="AU2" s="170" t="s">
        <v>48</v>
      </c>
      <c r="AV2" s="170" t="s">
        <v>49</v>
      </c>
    </row>
    <row r="3" spans="1:48" ht="30" customHeight="1">
      <c r="A3" s="168"/>
      <c r="B3" s="168"/>
      <c r="C3" s="168"/>
      <c r="D3" s="168"/>
      <c r="E3" s="126" t="s">
        <v>6</v>
      </c>
      <c r="F3" s="126" t="s">
        <v>7</v>
      </c>
      <c r="G3" s="126" t="s">
        <v>6</v>
      </c>
      <c r="H3" s="126" t="s">
        <v>7</v>
      </c>
      <c r="I3" s="126" t="s">
        <v>6</v>
      </c>
      <c r="J3" s="126" t="s">
        <v>7</v>
      </c>
      <c r="K3" s="126" t="s">
        <v>6</v>
      </c>
      <c r="L3" s="126" t="s">
        <v>7</v>
      </c>
      <c r="M3" s="168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1:48" ht="30" customHeight="1">
      <c r="A4" s="10" t="s">
        <v>511</v>
      </c>
      <c r="B4" s="10" t="s">
        <v>51</v>
      </c>
      <c r="C4" s="9"/>
      <c r="D4" s="9"/>
      <c r="E4" s="124"/>
      <c r="F4" s="124"/>
      <c r="G4" s="124"/>
      <c r="H4" s="124"/>
      <c r="I4" s="124"/>
      <c r="J4" s="124"/>
      <c r="K4" s="124"/>
      <c r="L4" s="124"/>
      <c r="M4" s="9"/>
      <c r="Q4" s="1" t="s">
        <v>56</v>
      </c>
    </row>
    <row r="5" spans="1:48" ht="30" customHeight="1">
      <c r="A5" s="10" t="s">
        <v>1090</v>
      </c>
      <c r="B5" s="10" t="s">
        <v>1089</v>
      </c>
      <c r="C5" s="10" t="s">
        <v>115</v>
      </c>
      <c r="D5" s="9">
        <v>2</v>
      </c>
      <c r="E5" s="124"/>
      <c r="F5" s="124"/>
      <c r="G5" s="124"/>
      <c r="H5" s="124"/>
      <c r="I5" s="124"/>
      <c r="J5" s="124"/>
      <c r="K5" s="124"/>
      <c r="L5" s="124"/>
      <c r="M5" s="10"/>
      <c r="N5" s="1" t="s">
        <v>1088</v>
      </c>
      <c r="O5" s="1" t="s">
        <v>51</v>
      </c>
      <c r="P5" s="1" t="s">
        <v>51</v>
      </c>
      <c r="Q5" s="1" t="s">
        <v>56</v>
      </c>
      <c r="R5" s="1" t="s">
        <v>59</v>
      </c>
      <c r="S5" s="1" t="s">
        <v>59</v>
      </c>
      <c r="T5" s="1" t="s">
        <v>58</v>
      </c>
      <c r="AR5" s="1" t="s">
        <v>51</v>
      </c>
      <c r="AS5" s="1" t="s">
        <v>51</v>
      </c>
      <c r="AU5" s="1" t="s">
        <v>1087</v>
      </c>
      <c r="AV5">
        <v>4</v>
      </c>
    </row>
    <row r="6" spans="1:48" ht="30" customHeight="1">
      <c r="A6" s="9"/>
      <c r="B6" s="9"/>
      <c r="C6" s="9"/>
      <c r="D6" s="9"/>
      <c r="E6" s="124"/>
      <c r="F6" s="124"/>
      <c r="G6" s="124"/>
      <c r="H6" s="124"/>
      <c r="I6" s="124"/>
      <c r="J6" s="124"/>
      <c r="K6" s="124"/>
      <c r="L6" s="124"/>
      <c r="M6" s="9"/>
      <c r="Q6" s="1" t="s">
        <v>56</v>
      </c>
    </row>
    <row r="7" spans="1:48" ht="30" customHeight="1">
      <c r="A7" s="9"/>
      <c r="B7" s="9"/>
      <c r="C7" s="9"/>
      <c r="D7" s="9"/>
      <c r="E7" s="124"/>
      <c r="F7" s="124"/>
      <c r="G7" s="124"/>
      <c r="H7" s="124"/>
      <c r="I7" s="124"/>
      <c r="J7" s="124"/>
      <c r="K7" s="124"/>
      <c r="L7" s="124"/>
      <c r="M7" s="9"/>
      <c r="Q7" s="1" t="s">
        <v>56</v>
      </c>
    </row>
    <row r="8" spans="1:48" ht="30" customHeight="1">
      <c r="A8" s="9"/>
      <c r="B8" s="9"/>
      <c r="C8" s="9"/>
      <c r="D8" s="9"/>
      <c r="E8" s="124"/>
      <c r="F8" s="124"/>
      <c r="G8" s="124"/>
      <c r="H8" s="124"/>
      <c r="I8" s="124"/>
      <c r="J8" s="124"/>
      <c r="K8" s="124"/>
      <c r="L8" s="124"/>
      <c r="M8" s="9"/>
      <c r="Q8" s="1" t="s">
        <v>56</v>
      </c>
    </row>
    <row r="9" spans="1:48" ht="30" customHeight="1">
      <c r="A9" s="9"/>
      <c r="B9" s="9"/>
      <c r="C9" s="9"/>
      <c r="D9" s="9"/>
      <c r="E9" s="124"/>
      <c r="F9" s="124"/>
      <c r="G9" s="124"/>
      <c r="H9" s="124"/>
      <c r="I9" s="124"/>
      <c r="J9" s="124"/>
      <c r="K9" s="124"/>
      <c r="L9" s="124"/>
      <c r="M9" s="9"/>
      <c r="Q9" s="1" t="s">
        <v>56</v>
      </c>
    </row>
    <row r="10" spans="1:48" ht="30" customHeight="1">
      <c r="A10" s="9"/>
      <c r="B10" s="9"/>
      <c r="C10" s="9"/>
      <c r="D10" s="9"/>
      <c r="E10" s="124"/>
      <c r="F10" s="124"/>
      <c r="G10" s="124"/>
      <c r="H10" s="124"/>
      <c r="I10" s="124"/>
      <c r="J10" s="124"/>
      <c r="K10" s="124"/>
      <c r="L10" s="124"/>
      <c r="M10" s="9"/>
      <c r="Q10" s="1" t="s">
        <v>56</v>
      </c>
    </row>
    <row r="11" spans="1:48" ht="30" customHeight="1">
      <c r="A11" s="9"/>
      <c r="B11" s="9"/>
      <c r="C11" s="9"/>
      <c r="D11" s="9"/>
      <c r="E11" s="124"/>
      <c r="F11" s="124"/>
      <c r="G11" s="124"/>
      <c r="H11" s="124"/>
      <c r="I11" s="124"/>
      <c r="J11" s="124"/>
      <c r="K11" s="124"/>
      <c r="L11" s="124"/>
      <c r="M11" s="9"/>
      <c r="Q11" s="1" t="s">
        <v>56</v>
      </c>
    </row>
    <row r="12" spans="1:48" ht="30" customHeight="1">
      <c r="A12" s="9"/>
      <c r="B12" s="9"/>
      <c r="C12" s="9"/>
      <c r="D12" s="9"/>
      <c r="E12" s="124"/>
      <c r="F12" s="124"/>
      <c r="G12" s="124"/>
      <c r="H12" s="124"/>
      <c r="I12" s="124"/>
      <c r="J12" s="124"/>
      <c r="K12" s="124"/>
      <c r="L12" s="124"/>
      <c r="M12" s="9"/>
      <c r="Q12" s="1" t="s">
        <v>56</v>
      </c>
    </row>
    <row r="13" spans="1:48" ht="30" customHeight="1">
      <c r="A13" s="9"/>
      <c r="B13" s="9"/>
      <c r="C13" s="9"/>
      <c r="D13" s="9"/>
      <c r="E13" s="124"/>
      <c r="F13" s="124"/>
      <c r="G13" s="124"/>
      <c r="H13" s="124"/>
      <c r="I13" s="124"/>
      <c r="J13" s="124"/>
      <c r="K13" s="124"/>
      <c r="L13" s="124"/>
      <c r="M13" s="9"/>
      <c r="Q13" s="1" t="s">
        <v>56</v>
      </c>
    </row>
    <row r="14" spans="1:48" ht="30" customHeight="1">
      <c r="A14" s="9"/>
      <c r="B14" s="9"/>
      <c r="C14" s="9"/>
      <c r="D14" s="9"/>
      <c r="E14" s="124"/>
      <c r="F14" s="124"/>
      <c r="G14" s="124"/>
      <c r="H14" s="124"/>
      <c r="I14" s="124"/>
      <c r="J14" s="124"/>
      <c r="K14" s="124"/>
      <c r="L14" s="124"/>
      <c r="M14" s="9"/>
      <c r="Q14" s="1" t="s">
        <v>56</v>
      </c>
    </row>
    <row r="15" spans="1:48" ht="30" customHeight="1">
      <c r="A15" s="9"/>
      <c r="B15" s="9"/>
      <c r="C15" s="9"/>
      <c r="D15" s="9"/>
      <c r="E15" s="124"/>
      <c r="F15" s="124"/>
      <c r="G15" s="124"/>
      <c r="H15" s="124"/>
      <c r="I15" s="124"/>
      <c r="J15" s="124"/>
      <c r="K15" s="124"/>
      <c r="L15" s="124"/>
      <c r="M15" s="9"/>
      <c r="Q15" s="1" t="s">
        <v>56</v>
      </c>
    </row>
    <row r="16" spans="1:48" ht="30" customHeight="1">
      <c r="A16" s="9"/>
      <c r="B16" s="9"/>
      <c r="C16" s="9"/>
      <c r="D16" s="9"/>
      <c r="E16" s="124"/>
      <c r="F16" s="124"/>
      <c r="G16" s="124"/>
      <c r="H16" s="124"/>
      <c r="I16" s="124"/>
      <c r="J16" s="124"/>
      <c r="K16" s="124"/>
      <c r="L16" s="124"/>
      <c r="M16" s="9"/>
      <c r="Q16" s="1" t="s">
        <v>56</v>
      </c>
    </row>
    <row r="17" spans="1:48" ht="30" customHeight="1">
      <c r="A17" s="9"/>
      <c r="B17" s="9"/>
      <c r="C17" s="9"/>
      <c r="D17" s="9"/>
      <c r="E17" s="124"/>
      <c r="F17" s="124"/>
      <c r="G17" s="124"/>
      <c r="H17" s="124"/>
      <c r="I17" s="124"/>
      <c r="J17" s="124"/>
      <c r="K17" s="124"/>
      <c r="L17" s="124"/>
      <c r="M17" s="9"/>
      <c r="Q17" s="1" t="s">
        <v>56</v>
      </c>
    </row>
    <row r="18" spans="1:48" ht="30" customHeight="1">
      <c r="A18" s="9"/>
      <c r="B18" s="9"/>
      <c r="C18" s="9"/>
      <c r="D18" s="9"/>
      <c r="E18" s="124"/>
      <c r="F18" s="124"/>
      <c r="G18" s="124"/>
      <c r="H18" s="124"/>
      <c r="I18" s="124"/>
      <c r="J18" s="124"/>
      <c r="K18" s="124"/>
      <c r="L18" s="124"/>
      <c r="M18" s="9"/>
      <c r="Q18" s="1" t="s">
        <v>56</v>
      </c>
    </row>
    <row r="19" spans="1:48" ht="30" customHeight="1">
      <c r="A19" s="9"/>
      <c r="B19" s="9"/>
      <c r="C19" s="9"/>
      <c r="D19" s="9"/>
      <c r="E19" s="124"/>
      <c r="F19" s="124"/>
      <c r="G19" s="124"/>
      <c r="H19" s="124"/>
      <c r="I19" s="124"/>
      <c r="J19" s="124"/>
      <c r="K19" s="124"/>
      <c r="L19" s="124"/>
      <c r="M19" s="9"/>
      <c r="Q19" s="1" t="s">
        <v>56</v>
      </c>
    </row>
    <row r="20" spans="1:48" ht="30" customHeight="1">
      <c r="A20" s="9"/>
      <c r="B20" s="9"/>
      <c r="C20" s="9"/>
      <c r="D20" s="9"/>
      <c r="E20" s="124"/>
      <c r="F20" s="124"/>
      <c r="G20" s="124"/>
      <c r="H20" s="124"/>
      <c r="I20" s="124"/>
      <c r="J20" s="124"/>
      <c r="K20" s="124"/>
      <c r="L20" s="124"/>
      <c r="M20" s="9"/>
      <c r="Q20" s="1" t="s">
        <v>56</v>
      </c>
    </row>
    <row r="21" spans="1:48" ht="30" customHeight="1">
      <c r="A21" s="9"/>
      <c r="B21" s="9"/>
      <c r="C21" s="9"/>
      <c r="D21" s="9"/>
      <c r="E21" s="124"/>
      <c r="F21" s="124"/>
      <c r="G21" s="124"/>
      <c r="H21" s="124"/>
      <c r="I21" s="124"/>
      <c r="J21" s="124"/>
      <c r="K21" s="124"/>
      <c r="L21" s="124"/>
      <c r="M21" s="9"/>
      <c r="Q21" s="1" t="s">
        <v>56</v>
      </c>
    </row>
    <row r="22" spans="1:48" ht="30" customHeight="1">
      <c r="A22" s="9"/>
      <c r="B22" s="9"/>
      <c r="C22" s="9"/>
      <c r="D22" s="9"/>
      <c r="E22" s="124"/>
      <c r="F22" s="124"/>
      <c r="G22" s="124"/>
      <c r="H22" s="124"/>
      <c r="I22" s="124"/>
      <c r="J22" s="124"/>
      <c r="K22" s="124"/>
      <c r="L22" s="124"/>
      <c r="M22" s="9"/>
      <c r="Q22" s="1" t="s">
        <v>56</v>
      </c>
    </row>
    <row r="23" spans="1:48" ht="30" customHeight="1">
      <c r="A23" s="9"/>
      <c r="B23" s="9"/>
      <c r="C23" s="9"/>
      <c r="D23" s="9"/>
      <c r="E23" s="124"/>
      <c r="F23" s="124"/>
      <c r="G23" s="124"/>
      <c r="H23" s="124"/>
      <c r="I23" s="124"/>
      <c r="J23" s="124"/>
      <c r="K23" s="124"/>
      <c r="L23" s="124"/>
      <c r="M23" s="9"/>
      <c r="Q23" s="1" t="s">
        <v>56</v>
      </c>
    </row>
    <row r="24" spans="1:48" ht="30" customHeight="1">
      <c r="A24" s="9"/>
      <c r="B24" s="9"/>
      <c r="C24" s="9"/>
      <c r="D24" s="9"/>
      <c r="E24" s="124"/>
      <c r="F24" s="124"/>
      <c r="G24" s="124"/>
      <c r="H24" s="124"/>
      <c r="I24" s="124"/>
      <c r="J24" s="124"/>
      <c r="K24" s="124"/>
      <c r="L24" s="124"/>
      <c r="M24" s="9"/>
      <c r="Q24" s="1" t="s">
        <v>56</v>
      </c>
    </row>
    <row r="25" spans="1:48" ht="30" customHeight="1">
      <c r="A25" s="9"/>
      <c r="B25" s="9"/>
      <c r="C25" s="9"/>
      <c r="D25" s="9"/>
      <c r="E25" s="124"/>
      <c r="F25" s="124"/>
      <c r="G25" s="124"/>
      <c r="H25" s="124"/>
      <c r="I25" s="124"/>
      <c r="J25" s="124"/>
      <c r="K25" s="124"/>
      <c r="L25" s="124"/>
      <c r="M25" s="9"/>
      <c r="Q25" s="1" t="s">
        <v>56</v>
      </c>
    </row>
    <row r="26" spans="1:48" ht="30" customHeight="1">
      <c r="A26" s="9"/>
      <c r="B26" s="9"/>
      <c r="C26" s="9"/>
      <c r="D26" s="9"/>
      <c r="E26" s="124"/>
      <c r="F26" s="124"/>
      <c r="G26" s="124"/>
      <c r="H26" s="124"/>
      <c r="I26" s="124"/>
      <c r="J26" s="124"/>
      <c r="K26" s="124"/>
      <c r="L26" s="124"/>
      <c r="M26" s="9"/>
      <c r="Q26" s="1" t="s">
        <v>56</v>
      </c>
    </row>
    <row r="27" spans="1:48" ht="30" customHeight="1">
      <c r="A27" s="10" t="s">
        <v>64</v>
      </c>
      <c r="B27" s="9"/>
      <c r="C27" s="9"/>
      <c r="D27" s="9"/>
      <c r="E27" s="124"/>
      <c r="F27" s="124"/>
      <c r="G27" s="124"/>
      <c r="H27" s="124"/>
      <c r="I27" s="124"/>
      <c r="J27" s="124"/>
      <c r="K27" s="124"/>
      <c r="L27" s="124"/>
      <c r="M27" s="9"/>
      <c r="N27" t="s">
        <v>65</v>
      </c>
    </row>
    <row r="28" spans="1:48" ht="30" customHeight="1">
      <c r="A28" s="10" t="s">
        <v>509</v>
      </c>
      <c r="B28" s="10" t="s">
        <v>51</v>
      </c>
      <c r="C28" s="9"/>
      <c r="D28" s="9"/>
      <c r="E28" s="124"/>
      <c r="F28" s="124"/>
      <c r="G28" s="124"/>
      <c r="H28" s="124"/>
      <c r="I28" s="124"/>
      <c r="J28" s="124"/>
      <c r="K28" s="124"/>
      <c r="L28" s="124"/>
      <c r="M28" s="9"/>
      <c r="Q28" s="1" t="s">
        <v>508</v>
      </c>
    </row>
    <row r="29" spans="1:48" ht="30" customHeight="1">
      <c r="A29" s="10" t="s">
        <v>1083</v>
      </c>
      <c r="B29" s="10" t="s">
        <v>1086</v>
      </c>
      <c r="C29" s="10" t="s">
        <v>209</v>
      </c>
      <c r="D29" s="9">
        <v>1</v>
      </c>
      <c r="E29" s="124"/>
      <c r="F29" s="124"/>
      <c r="G29" s="124"/>
      <c r="H29" s="124"/>
      <c r="I29" s="124"/>
      <c r="J29" s="124"/>
      <c r="K29" s="124"/>
      <c r="L29" s="124"/>
      <c r="M29" s="10"/>
      <c r="N29" s="1" t="s">
        <v>1085</v>
      </c>
      <c r="O29" s="1" t="s">
        <v>51</v>
      </c>
      <c r="P29" s="1" t="s">
        <v>51</v>
      </c>
      <c r="Q29" s="1" t="s">
        <v>508</v>
      </c>
      <c r="R29" s="1" t="s">
        <v>59</v>
      </c>
      <c r="S29" s="1" t="s">
        <v>59</v>
      </c>
      <c r="T29" s="1" t="s">
        <v>58</v>
      </c>
      <c r="AR29" s="1" t="s">
        <v>51</v>
      </c>
      <c r="AS29" s="1" t="s">
        <v>51</v>
      </c>
      <c r="AU29" s="1" t="s">
        <v>1084</v>
      </c>
      <c r="AV29">
        <v>7</v>
      </c>
    </row>
    <row r="30" spans="1:48" ht="30" customHeight="1">
      <c r="A30" s="10" t="s">
        <v>1083</v>
      </c>
      <c r="B30" s="10" t="s">
        <v>1082</v>
      </c>
      <c r="C30" s="10" t="s">
        <v>209</v>
      </c>
      <c r="D30" s="9">
        <v>3</v>
      </c>
      <c r="E30" s="124"/>
      <c r="F30" s="124"/>
      <c r="G30" s="124"/>
      <c r="H30" s="124"/>
      <c r="I30" s="124"/>
      <c r="J30" s="124"/>
      <c r="K30" s="124"/>
      <c r="L30" s="124"/>
      <c r="M30" s="10"/>
      <c r="N30" s="1" t="s">
        <v>1081</v>
      </c>
      <c r="O30" s="1" t="s">
        <v>51</v>
      </c>
      <c r="P30" s="1" t="s">
        <v>51</v>
      </c>
      <c r="Q30" s="1" t="s">
        <v>508</v>
      </c>
      <c r="R30" s="1" t="s">
        <v>59</v>
      </c>
      <c r="S30" s="1" t="s">
        <v>59</v>
      </c>
      <c r="T30" s="1" t="s">
        <v>58</v>
      </c>
      <c r="AR30" s="1" t="s">
        <v>51</v>
      </c>
      <c r="AS30" s="1" t="s">
        <v>51</v>
      </c>
      <c r="AU30" s="1" t="s">
        <v>1080</v>
      </c>
      <c r="AV30">
        <v>256</v>
      </c>
    </row>
    <row r="31" spans="1:48" ht="30" customHeight="1">
      <c r="A31" s="10" t="s">
        <v>1079</v>
      </c>
      <c r="B31" s="10" t="s">
        <v>1078</v>
      </c>
      <c r="C31" s="10" t="s">
        <v>209</v>
      </c>
      <c r="D31" s="9">
        <v>3</v>
      </c>
      <c r="E31" s="124"/>
      <c r="F31" s="124"/>
      <c r="G31" s="124"/>
      <c r="H31" s="124"/>
      <c r="I31" s="124"/>
      <c r="J31" s="124"/>
      <c r="K31" s="124"/>
      <c r="L31" s="124"/>
      <c r="M31" s="10"/>
      <c r="N31" s="1" t="s">
        <v>1077</v>
      </c>
      <c r="O31" s="1" t="s">
        <v>51</v>
      </c>
      <c r="P31" s="1" t="s">
        <v>51</v>
      </c>
      <c r="Q31" s="1" t="s">
        <v>508</v>
      </c>
      <c r="R31" s="1" t="s">
        <v>59</v>
      </c>
      <c r="S31" s="1" t="s">
        <v>59</v>
      </c>
      <c r="T31" s="1" t="s">
        <v>58</v>
      </c>
      <c r="AR31" s="1" t="s">
        <v>51</v>
      </c>
      <c r="AS31" s="1" t="s">
        <v>51</v>
      </c>
      <c r="AU31" s="1" t="s">
        <v>1076</v>
      </c>
      <c r="AV31">
        <v>8</v>
      </c>
    </row>
    <row r="32" spans="1:48" ht="30" customHeight="1">
      <c r="A32" s="10" t="s">
        <v>1075</v>
      </c>
      <c r="B32" s="10" t="s">
        <v>1074</v>
      </c>
      <c r="C32" s="10" t="s">
        <v>319</v>
      </c>
      <c r="D32" s="9">
        <v>5</v>
      </c>
      <c r="E32" s="124"/>
      <c r="F32" s="124"/>
      <c r="G32" s="124"/>
      <c r="H32" s="124"/>
      <c r="I32" s="124"/>
      <c r="J32" s="124"/>
      <c r="K32" s="124"/>
      <c r="L32" s="124"/>
      <c r="M32" s="10"/>
      <c r="N32" s="1" t="s">
        <v>1073</v>
      </c>
      <c r="O32" s="1" t="s">
        <v>51</v>
      </c>
      <c r="P32" s="1" t="s">
        <v>51</v>
      </c>
      <c r="Q32" s="1" t="s">
        <v>508</v>
      </c>
      <c r="R32" s="1" t="s">
        <v>59</v>
      </c>
      <c r="S32" s="1" t="s">
        <v>59</v>
      </c>
      <c r="T32" s="1" t="s">
        <v>58</v>
      </c>
      <c r="AR32" s="1" t="s">
        <v>51</v>
      </c>
      <c r="AS32" s="1" t="s">
        <v>51</v>
      </c>
      <c r="AU32" s="1" t="s">
        <v>1072</v>
      </c>
      <c r="AV32">
        <v>257</v>
      </c>
    </row>
    <row r="33" spans="1:48" ht="30" customHeight="1">
      <c r="A33" s="10" t="s">
        <v>388</v>
      </c>
      <c r="B33" s="10" t="s">
        <v>1054</v>
      </c>
      <c r="C33" s="10" t="s">
        <v>115</v>
      </c>
      <c r="D33" s="9">
        <v>1</v>
      </c>
      <c r="E33" s="124"/>
      <c r="F33" s="124"/>
      <c r="G33" s="124"/>
      <c r="H33" s="124"/>
      <c r="I33" s="124"/>
      <c r="J33" s="124"/>
      <c r="K33" s="124"/>
      <c r="L33" s="124"/>
      <c r="M33" s="10"/>
      <c r="N33" s="1" t="s">
        <v>1071</v>
      </c>
      <c r="O33" s="1" t="s">
        <v>51</v>
      </c>
      <c r="P33" s="1" t="s">
        <v>51</v>
      </c>
      <c r="Q33" s="1" t="s">
        <v>508</v>
      </c>
      <c r="R33" s="1" t="s">
        <v>59</v>
      </c>
      <c r="S33" s="1" t="s">
        <v>59</v>
      </c>
      <c r="T33" s="1" t="s">
        <v>58</v>
      </c>
      <c r="AR33" s="1" t="s">
        <v>51</v>
      </c>
      <c r="AS33" s="1" t="s">
        <v>51</v>
      </c>
      <c r="AU33" s="1" t="s">
        <v>1070</v>
      </c>
      <c r="AV33">
        <v>10</v>
      </c>
    </row>
    <row r="34" spans="1:48" ht="30" customHeight="1">
      <c r="A34" s="10" t="s">
        <v>1066</v>
      </c>
      <c r="B34" s="10" t="s">
        <v>1069</v>
      </c>
      <c r="C34" s="10" t="s">
        <v>319</v>
      </c>
      <c r="D34" s="9">
        <v>4</v>
      </c>
      <c r="E34" s="124"/>
      <c r="F34" s="124"/>
      <c r="G34" s="124"/>
      <c r="H34" s="124"/>
      <c r="I34" s="124"/>
      <c r="J34" s="124"/>
      <c r="K34" s="124"/>
      <c r="L34" s="124"/>
      <c r="M34" s="10"/>
      <c r="N34" s="1" t="s">
        <v>1068</v>
      </c>
      <c r="O34" s="1" t="s">
        <v>51</v>
      </c>
      <c r="P34" s="1" t="s">
        <v>51</v>
      </c>
      <c r="Q34" s="1" t="s">
        <v>508</v>
      </c>
      <c r="R34" s="1" t="s">
        <v>59</v>
      </c>
      <c r="S34" s="1" t="s">
        <v>59</v>
      </c>
      <c r="T34" s="1" t="s">
        <v>58</v>
      </c>
      <c r="AR34" s="1" t="s">
        <v>51</v>
      </c>
      <c r="AS34" s="1" t="s">
        <v>51</v>
      </c>
      <c r="AU34" s="1" t="s">
        <v>1067</v>
      </c>
      <c r="AV34">
        <v>12</v>
      </c>
    </row>
    <row r="35" spans="1:48" ht="30" customHeight="1">
      <c r="A35" s="10" t="s">
        <v>1066</v>
      </c>
      <c r="B35" s="10" t="s">
        <v>1065</v>
      </c>
      <c r="C35" s="10" t="s">
        <v>319</v>
      </c>
      <c r="D35" s="9">
        <v>1</v>
      </c>
      <c r="E35" s="124"/>
      <c r="F35" s="124"/>
      <c r="G35" s="124"/>
      <c r="H35" s="124"/>
      <c r="I35" s="124"/>
      <c r="J35" s="124"/>
      <c r="K35" s="124"/>
      <c r="L35" s="124"/>
      <c r="M35" s="10"/>
      <c r="N35" s="1" t="s">
        <v>1064</v>
      </c>
      <c r="O35" s="1" t="s">
        <v>51</v>
      </c>
      <c r="P35" s="1" t="s">
        <v>51</v>
      </c>
      <c r="Q35" s="1" t="s">
        <v>508</v>
      </c>
      <c r="R35" s="1" t="s">
        <v>59</v>
      </c>
      <c r="S35" s="1" t="s">
        <v>59</v>
      </c>
      <c r="T35" s="1" t="s">
        <v>58</v>
      </c>
      <c r="AR35" s="1" t="s">
        <v>51</v>
      </c>
      <c r="AS35" s="1" t="s">
        <v>51</v>
      </c>
      <c r="AU35" s="1" t="s">
        <v>1063</v>
      </c>
      <c r="AV35">
        <v>258</v>
      </c>
    </row>
    <row r="36" spans="1:48" ht="30" customHeight="1">
      <c r="A36" s="10" t="s">
        <v>1062</v>
      </c>
      <c r="B36" s="10" t="s">
        <v>1061</v>
      </c>
      <c r="C36" s="10" t="s">
        <v>276</v>
      </c>
      <c r="D36" s="9">
        <v>5</v>
      </c>
      <c r="E36" s="124"/>
      <c r="F36" s="124"/>
      <c r="G36" s="124"/>
      <c r="H36" s="124"/>
      <c r="I36" s="124"/>
      <c r="J36" s="124"/>
      <c r="K36" s="124"/>
      <c r="L36" s="124"/>
      <c r="M36" s="10"/>
      <c r="N36" s="1" t="s">
        <v>1060</v>
      </c>
      <c r="O36" s="1" t="s">
        <v>51</v>
      </c>
      <c r="P36" s="1" t="s">
        <v>51</v>
      </c>
      <c r="Q36" s="1" t="s">
        <v>508</v>
      </c>
      <c r="R36" s="1" t="s">
        <v>59</v>
      </c>
      <c r="S36" s="1" t="s">
        <v>59</v>
      </c>
      <c r="T36" s="1" t="s">
        <v>58</v>
      </c>
      <c r="AR36" s="1" t="s">
        <v>51</v>
      </c>
      <c r="AS36" s="1" t="s">
        <v>51</v>
      </c>
      <c r="AU36" s="1" t="s">
        <v>1059</v>
      </c>
      <c r="AV36">
        <v>13</v>
      </c>
    </row>
    <row r="37" spans="1:48" ht="30" customHeight="1">
      <c r="A37" s="10" t="s">
        <v>1058</v>
      </c>
      <c r="B37" s="10" t="s">
        <v>1057</v>
      </c>
      <c r="C37" s="10" t="s">
        <v>209</v>
      </c>
      <c r="D37" s="9">
        <v>1</v>
      </c>
      <c r="E37" s="124"/>
      <c r="F37" s="124"/>
      <c r="G37" s="124"/>
      <c r="H37" s="124"/>
      <c r="I37" s="124"/>
      <c r="J37" s="124"/>
      <c r="K37" s="124"/>
      <c r="L37" s="124"/>
      <c r="M37" s="10"/>
      <c r="N37" s="1" t="s">
        <v>1056</v>
      </c>
      <c r="O37" s="1" t="s">
        <v>51</v>
      </c>
      <c r="P37" s="1" t="s">
        <v>51</v>
      </c>
      <c r="Q37" s="1" t="s">
        <v>508</v>
      </c>
      <c r="R37" s="1" t="s">
        <v>59</v>
      </c>
      <c r="S37" s="1" t="s">
        <v>59</v>
      </c>
      <c r="T37" s="1" t="s">
        <v>58</v>
      </c>
      <c r="AR37" s="1" t="s">
        <v>51</v>
      </c>
      <c r="AS37" s="1" t="s">
        <v>51</v>
      </c>
      <c r="AU37" s="1" t="s">
        <v>1055</v>
      </c>
      <c r="AV37">
        <v>259</v>
      </c>
    </row>
    <row r="38" spans="1:48" ht="30" customHeight="1">
      <c r="A38" s="10" t="s">
        <v>385</v>
      </c>
      <c r="B38" s="10" t="s">
        <v>1054</v>
      </c>
      <c r="C38" s="10" t="s">
        <v>319</v>
      </c>
      <c r="D38" s="9">
        <v>1</v>
      </c>
      <c r="E38" s="124"/>
      <c r="F38" s="124"/>
      <c r="G38" s="124"/>
      <c r="H38" s="124"/>
      <c r="I38" s="124"/>
      <c r="J38" s="124"/>
      <c r="K38" s="124"/>
      <c r="L38" s="124"/>
      <c r="M38" s="10"/>
      <c r="N38" s="1" t="s">
        <v>1053</v>
      </c>
      <c r="O38" s="1" t="s">
        <v>51</v>
      </c>
      <c r="P38" s="1" t="s">
        <v>51</v>
      </c>
      <c r="Q38" s="1" t="s">
        <v>508</v>
      </c>
      <c r="R38" s="1" t="s">
        <v>59</v>
      </c>
      <c r="S38" s="1" t="s">
        <v>59</v>
      </c>
      <c r="T38" s="1" t="s">
        <v>58</v>
      </c>
      <c r="AR38" s="1" t="s">
        <v>51</v>
      </c>
      <c r="AS38" s="1" t="s">
        <v>51</v>
      </c>
      <c r="AU38" s="1" t="s">
        <v>1052</v>
      </c>
      <c r="AV38">
        <v>260</v>
      </c>
    </row>
    <row r="39" spans="1:48" ht="30" customHeight="1">
      <c r="A39" s="10" t="s">
        <v>379</v>
      </c>
      <c r="B39" s="10" t="s">
        <v>378</v>
      </c>
      <c r="C39" s="10" t="s">
        <v>233</v>
      </c>
      <c r="D39" s="9">
        <v>2</v>
      </c>
      <c r="E39" s="124"/>
      <c r="F39" s="124"/>
      <c r="G39" s="124"/>
      <c r="H39" s="124"/>
      <c r="I39" s="124"/>
      <c r="J39" s="124"/>
      <c r="K39" s="124"/>
      <c r="L39" s="124"/>
      <c r="M39" s="10"/>
      <c r="N39" s="1" t="s">
        <v>667</v>
      </c>
      <c r="O39" s="1" t="s">
        <v>51</v>
      </c>
      <c r="P39" s="1" t="s">
        <v>51</v>
      </c>
      <c r="Q39" s="1" t="s">
        <v>508</v>
      </c>
      <c r="R39" s="1" t="s">
        <v>59</v>
      </c>
      <c r="S39" s="1" t="s">
        <v>59</v>
      </c>
      <c r="T39" s="1" t="s">
        <v>58</v>
      </c>
      <c r="X39">
        <v>1</v>
      </c>
      <c r="AR39" s="1" t="s">
        <v>51</v>
      </c>
      <c r="AS39" s="1" t="s">
        <v>51</v>
      </c>
      <c r="AU39" s="1" t="s">
        <v>1051</v>
      </c>
      <c r="AV39">
        <v>15</v>
      </c>
    </row>
    <row r="40" spans="1:48" ht="30" customHeight="1">
      <c r="A40" s="10" t="s">
        <v>389</v>
      </c>
      <c r="B40" s="10" t="s">
        <v>378</v>
      </c>
      <c r="C40" s="10" t="s">
        <v>233</v>
      </c>
      <c r="D40" s="9">
        <v>7</v>
      </c>
      <c r="E40" s="124"/>
      <c r="F40" s="124"/>
      <c r="G40" s="124"/>
      <c r="H40" s="124"/>
      <c r="I40" s="124"/>
      <c r="J40" s="124"/>
      <c r="K40" s="124"/>
      <c r="L40" s="124"/>
      <c r="M40" s="10"/>
      <c r="N40" s="1" t="s">
        <v>662</v>
      </c>
      <c r="O40" s="1" t="s">
        <v>51</v>
      </c>
      <c r="P40" s="1" t="s">
        <v>51</v>
      </c>
      <c r="Q40" s="1" t="s">
        <v>508</v>
      </c>
      <c r="R40" s="1" t="s">
        <v>59</v>
      </c>
      <c r="S40" s="1" t="s">
        <v>59</v>
      </c>
      <c r="T40" s="1" t="s">
        <v>58</v>
      </c>
      <c r="X40">
        <v>1</v>
      </c>
      <c r="AR40" s="1" t="s">
        <v>51</v>
      </c>
      <c r="AS40" s="1" t="s">
        <v>51</v>
      </c>
      <c r="AU40" s="1" t="s">
        <v>1050</v>
      </c>
      <c r="AV40">
        <v>16</v>
      </c>
    </row>
    <row r="41" spans="1:48" ht="30" customHeight="1">
      <c r="A41" s="10" t="s">
        <v>380</v>
      </c>
      <c r="B41" s="10" t="s">
        <v>383</v>
      </c>
      <c r="C41" s="10" t="s">
        <v>206</v>
      </c>
      <c r="D41" s="9">
        <v>1</v>
      </c>
      <c r="E41" s="124"/>
      <c r="F41" s="124"/>
      <c r="G41" s="124"/>
      <c r="H41" s="124"/>
      <c r="I41" s="124"/>
      <c r="J41" s="124"/>
      <c r="K41" s="124"/>
      <c r="L41" s="124"/>
      <c r="M41" s="10"/>
      <c r="N41" s="1" t="s">
        <v>657</v>
      </c>
      <c r="O41" s="1" t="s">
        <v>51</v>
      </c>
      <c r="P41" s="1" t="s">
        <v>51</v>
      </c>
      <c r="Q41" s="1" t="s">
        <v>508</v>
      </c>
      <c r="R41" s="1" t="s">
        <v>59</v>
      </c>
      <c r="S41" s="1" t="s">
        <v>59</v>
      </c>
      <c r="T41" s="1" t="s">
        <v>59</v>
      </c>
      <c r="U41">
        <v>1</v>
      </c>
      <c r="V41">
        <v>0</v>
      </c>
      <c r="W41">
        <v>0.03</v>
      </c>
      <c r="AR41" s="1" t="s">
        <v>51</v>
      </c>
      <c r="AS41" s="1" t="s">
        <v>51</v>
      </c>
      <c r="AU41" s="1" t="s">
        <v>1049</v>
      </c>
      <c r="AV41">
        <v>277</v>
      </c>
    </row>
    <row r="42" spans="1:48" ht="30" customHeight="1">
      <c r="A42" s="9"/>
      <c r="B42" s="9"/>
      <c r="C42" s="9"/>
      <c r="D42" s="9"/>
      <c r="E42" s="124"/>
      <c r="F42" s="124"/>
      <c r="G42" s="124"/>
      <c r="H42" s="124"/>
      <c r="I42" s="124"/>
      <c r="J42" s="124"/>
      <c r="K42" s="124"/>
      <c r="L42" s="124"/>
      <c r="M42" s="9"/>
      <c r="Q42" s="1" t="s">
        <v>508</v>
      </c>
    </row>
    <row r="43" spans="1:48" ht="30" customHeight="1">
      <c r="A43" s="9"/>
      <c r="B43" s="9"/>
      <c r="C43" s="9"/>
      <c r="D43" s="9"/>
      <c r="E43" s="124"/>
      <c r="F43" s="124"/>
      <c r="G43" s="124"/>
      <c r="H43" s="124"/>
      <c r="I43" s="124"/>
      <c r="J43" s="124"/>
      <c r="K43" s="124"/>
      <c r="L43" s="124"/>
      <c r="M43" s="9"/>
      <c r="Q43" s="1" t="s">
        <v>508</v>
      </c>
    </row>
    <row r="44" spans="1:48" ht="30" customHeight="1">
      <c r="A44" s="9"/>
      <c r="B44" s="9"/>
      <c r="C44" s="9"/>
      <c r="D44" s="9"/>
      <c r="E44" s="124"/>
      <c r="F44" s="124"/>
      <c r="G44" s="124"/>
      <c r="H44" s="124"/>
      <c r="I44" s="124"/>
      <c r="J44" s="124"/>
      <c r="K44" s="124"/>
      <c r="L44" s="124"/>
      <c r="M44" s="9"/>
      <c r="Q44" s="1" t="s">
        <v>508</v>
      </c>
    </row>
    <row r="45" spans="1:48" ht="30" customHeight="1">
      <c r="A45" s="9"/>
      <c r="B45" s="9"/>
      <c r="C45" s="9"/>
      <c r="D45" s="9"/>
      <c r="E45" s="124"/>
      <c r="F45" s="124"/>
      <c r="G45" s="124"/>
      <c r="H45" s="124"/>
      <c r="I45" s="124"/>
      <c r="J45" s="124"/>
      <c r="K45" s="124"/>
      <c r="L45" s="124"/>
      <c r="M45" s="9"/>
      <c r="Q45" s="1" t="s">
        <v>508</v>
      </c>
    </row>
    <row r="46" spans="1:48" ht="30" customHeight="1">
      <c r="A46" s="9"/>
      <c r="B46" s="9"/>
      <c r="C46" s="9"/>
      <c r="D46" s="9"/>
      <c r="E46" s="124"/>
      <c r="F46" s="124"/>
      <c r="G46" s="124"/>
      <c r="H46" s="124"/>
      <c r="I46" s="124"/>
      <c r="J46" s="124"/>
      <c r="K46" s="124"/>
      <c r="L46" s="124"/>
      <c r="M46" s="9"/>
      <c r="Q46" s="1" t="s">
        <v>508</v>
      </c>
    </row>
    <row r="47" spans="1:48" ht="30" customHeight="1">
      <c r="A47" s="9"/>
      <c r="B47" s="9"/>
      <c r="C47" s="9"/>
      <c r="D47" s="9"/>
      <c r="E47" s="124"/>
      <c r="F47" s="124"/>
      <c r="G47" s="124"/>
      <c r="H47" s="124"/>
      <c r="I47" s="124"/>
      <c r="J47" s="124"/>
      <c r="K47" s="124"/>
      <c r="L47" s="124"/>
      <c r="M47" s="9"/>
      <c r="Q47" s="1" t="s">
        <v>508</v>
      </c>
    </row>
    <row r="48" spans="1:48" ht="30" customHeight="1">
      <c r="A48" s="9"/>
      <c r="B48" s="9"/>
      <c r="C48" s="9"/>
      <c r="D48" s="9"/>
      <c r="E48" s="124"/>
      <c r="F48" s="124"/>
      <c r="G48" s="124"/>
      <c r="H48" s="124"/>
      <c r="I48" s="124"/>
      <c r="J48" s="124"/>
      <c r="K48" s="124"/>
      <c r="L48" s="124"/>
      <c r="M48" s="9"/>
      <c r="Q48" s="1" t="s">
        <v>508</v>
      </c>
    </row>
    <row r="49" spans="1:48" ht="30" customHeight="1">
      <c r="A49" s="9"/>
      <c r="B49" s="9"/>
      <c r="C49" s="9"/>
      <c r="D49" s="9"/>
      <c r="E49" s="124"/>
      <c r="F49" s="124"/>
      <c r="G49" s="124"/>
      <c r="H49" s="124"/>
      <c r="I49" s="124"/>
      <c r="J49" s="124"/>
      <c r="K49" s="124"/>
      <c r="L49" s="124"/>
      <c r="M49" s="9"/>
      <c r="Q49" s="1" t="s">
        <v>508</v>
      </c>
    </row>
    <row r="50" spans="1:48" ht="30" customHeight="1">
      <c r="A50" s="9"/>
      <c r="B50" s="9"/>
      <c r="C50" s="9"/>
      <c r="D50" s="9"/>
      <c r="E50" s="124"/>
      <c r="F50" s="124"/>
      <c r="G50" s="124"/>
      <c r="H50" s="124"/>
      <c r="I50" s="124"/>
      <c r="J50" s="124"/>
      <c r="K50" s="124"/>
      <c r="L50" s="124"/>
      <c r="M50" s="9"/>
      <c r="Q50" s="1" t="s">
        <v>508</v>
      </c>
    </row>
    <row r="51" spans="1:48" ht="30" customHeight="1">
      <c r="A51" s="10" t="s">
        <v>64</v>
      </c>
      <c r="B51" s="9"/>
      <c r="C51" s="9"/>
      <c r="D51" s="9"/>
      <c r="E51" s="124"/>
      <c r="F51" s="124"/>
      <c r="G51" s="124"/>
      <c r="H51" s="124"/>
      <c r="I51" s="124"/>
      <c r="J51" s="124"/>
      <c r="K51" s="124"/>
      <c r="L51" s="124"/>
      <c r="M51" s="9"/>
      <c r="N51" t="s">
        <v>65</v>
      </c>
    </row>
    <row r="52" spans="1:48" ht="30" customHeight="1">
      <c r="A52" s="10" t="s">
        <v>507</v>
      </c>
      <c r="B52" s="10" t="s">
        <v>51</v>
      </c>
      <c r="C52" s="9"/>
      <c r="D52" s="9"/>
      <c r="E52" s="124"/>
      <c r="F52" s="124"/>
      <c r="G52" s="124"/>
      <c r="H52" s="124"/>
      <c r="I52" s="124"/>
      <c r="J52" s="124"/>
      <c r="K52" s="124"/>
      <c r="L52" s="124"/>
      <c r="M52" s="9"/>
      <c r="Q52" s="1" t="s">
        <v>506</v>
      </c>
    </row>
    <row r="53" spans="1:48" ht="30" customHeight="1">
      <c r="A53" s="10" t="s">
        <v>1039</v>
      </c>
      <c r="B53" s="10" t="s">
        <v>1048</v>
      </c>
      <c r="C53" s="10" t="s">
        <v>384</v>
      </c>
      <c r="D53" s="9">
        <v>40</v>
      </c>
      <c r="E53" s="124"/>
      <c r="F53" s="124"/>
      <c r="G53" s="124"/>
      <c r="H53" s="124"/>
      <c r="I53" s="124"/>
      <c r="J53" s="124"/>
      <c r="K53" s="124"/>
      <c r="L53" s="124"/>
      <c r="M53" s="10"/>
      <c r="N53" s="1" t="s">
        <v>1047</v>
      </c>
      <c r="O53" s="1" t="s">
        <v>51</v>
      </c>
      <c r="P53" s="1" t="s">
        <v>51</v>
      </c>
      <c r="Q53" s="1" t="s">
        <v>506</v>
      </c>
      <c r="R53" s="1" t="s">
        <v>59</v>
      </c>
      <c r="S53" s="1" t="s">
        <v>59</v>
      </c>
      <c r="T53" s="1" t="s">
        <v>58</v>
      </c>
      <c r="X53">
        <v>1</v>
      </c>
      <c r="AR53" s="1" t="s">
        <v>51</v>
      </c>
      <c r="AS53" s="1" t="s">
        <v>51</v>
      </c>
      <c r="AU53" s="1" t="s">
        <v>1046</v>
      </c>
      <c r="AV53">
        <v>18</v>
      </c>
    </row>
    <row r="54" spans="1:48" ht="30" customHeight="1">
      <c r="A54" s="10" t="s">
        <v>1039</v>
      </c>
      <c r="B54" s="10" t="s">
        <v>1045</v>
      </c>
      <c r="C54" s="10" t="s">
        <v>384</v>
      </c>
      <c r="D54" s="9">
        <v>5</v>
      </c>
      <c r="E54" s="124"/>
      <c r="F54" s="124"/>
      <c r="G54" s="124"/>
      <c r="H54" s="124"/>
      <c r="I54" s="124"/>
      <c r="J54" s="124"/>
      <c r="K54" s="124"/>
      <c r="L54" s="124"/>
      <c r="M54" s="10"/>
      <c r="N54" s="1" t="s">
        <v>1044</v>
      </c>
      <c r="O54" s="1" t="s">
        <v>51</v>
      </c>
      <c r="P54" s="1" t="s">
        <v>51</v>
      </c>
      <c r="Q54" s="1" t="s">
        <v>506</v>
      </c>
      <c r="R54" s="1" t="s">
        <v>59</v>
      </c>
      <c r="S54" s="1" t="s">
        <v>59</v>
      </c>
      <c r="T54" s="1" t="s">
        <v>58</v>
      </c>
      <c r="X54">
        <v>1</v>
      </c>
      <c r="AR54" s="1" t="s">
        <v>51</v>
      </c>
      <c r="AS54" s="1" t="s">
        <v>51</v>
      </c>
      <c r="AU54" s="1" t="s">
        <v>1043</v>
      </c>
      <c r="AV54">
        <v>19</v>
      </c>
    </row>
    <row r="55" spans="1:48" ht="30" customHeight="1">
      <c r="A55" s="10" t="s">
        <v>1039</v>
      </c>
      <c r="B55" s="10" t="s">
        <v>1042</v>
      </c>
      <c r="C55" s="10" t="s">
        <v>384</v>
      </c>
      <c r="D55" s="9">
        <v>26</v>
      </c>
      <c r="E55" s="124"/>
      <c r="F55" s="124"/>
      <c r="G55" s="124"/>
      <c r="H55" s="124"/>
      <c r="I55" s="124"/>
      <c r="J55" s="124"/>
      <c r="K55" s="124"/>
      <c r="L55" s="124"/>
      <c r="M55" s="10"/>
      <c r="N55" s="1" t="s">
        <v>1041</v>
      </c>
      <c r="O55" s="1" t="s">
        <v>51</v>
      </c>
      <c r="P55" s="1" t="s">
        <v>51</v>
      </c>
      <c r="Q55" s="1" t="s">
        <v>506</v>
      </c>
      <c r="R55" s="1" t="s">
        <v>59</v>
      </c>
      <c r="S55" s="1" t="s">
        <v>59</v>
      </c>
      <c r="T55" s="1" t="s">
        <v>58</v>
      </c>
      <c r="X55">
        <v>1</v>
      </c>
      <c r="AR55" s="1" t="s">
        <v>51</v>
      </c>
      <c r="AS55" s="1" t="s">
        <v>51</v>
      </c>
      <c r="AU55" s="1" t="s">
        <v>1040</v>
      </c>
      <c r="AV55">
        <v>20</v>
      </c>
    </row>
    <row r="56" spans="1:48" ht="30" customHeight="1">
      <c r="A56" s="10" t="s">
        <v>1039</v>
      </c>
      <c r="B56" s="10" t="s">
        <v>1038</v>
      </c>
      <c r="C56" s="10" t="s">
        <v>384</v>
      </c>
      <c r="D56" s="9">
        <v>3</v>
      </c>
      <c r="E56" s="124"/>
      <c r="F56" s="124"/>
      <c r="G56" s="124"/>
      <c r="H56" s="124"/>
      <c r="I56" s="124"/>
      <c r="J56" s="124"/>
      <c r="K56" s="124"/>
      <c r="L56" s="124"/>
      <c r="M56" s="10"/>
      <c r="N56" s="1" t="s">
        <v>1037</v>
      </c>
      <c r="O56" s="1" t="s">
        <v>51</v>
      </c>
      <c r="P56" s="1" t="s">
        <v>51</v>
      </c>
      <c r="Q56" s="1" t="s">
        <v>506</v>
      </c>
      <c r="R56" s="1" t="s">
        <v>59</v>
      </c>
      <c r="S56" s="1" t="s">
        <v>59</v>
      </c>
      <c r="T56" s="1" t="s">
        <v>58</v>
      </c>
      <c r="X56">
        <v>1</v>
      </c>
      <c r="AR56" s="1" t="s">
        <v>51</v>
      </c>
      <c r="AS56" s="1" t="s">
        <v>51</v>
      </c>
      <c r="AU56" s="1" t="s">
        <v>1036</v>
      </c>
      <c r="AV56">
        <v>21</v>
      </c>
    </row>
    <row r="57" spans="1:48" ht="30" customHeight="1">
      <c r="A57" s="10" t="s">
        <v>917</v>
      </c>
      <c r="B57" s="10" t="s">
        <v>382</v>
      </c>
      <c r="C57" s="10" t="s">
        <v>206</v>
      </c>
      <c r="D57" s="9">
        <v>1</v>
      </c>
      <c r="E57" s="124"/>
      <c r="F57" s="124"/>
      <c r="G57" s="124"/>
      <c r="H57" s="124"/>
      <c r="I57" s="124"/>
      <c r="J57" s="124"/>
      <c r="K57" s="124"/>
      <c r="L57" s="124"/>
      <c r="M57" s="10"/>
      <c r="N57" s="1" t="s">
        <v>657</v>
      </c>
      <c r="O57" s="1" t="s">
        <v>51</v>
      </c>
      <c r="P57" s="1" t="s">
        <v>51</v>
      </c>
      <c r="Q57" s="1" t="s">
        <v>506</v>
      </c>
      <c r="R57" s="1" t="s">
        <v>59</v>
      </c>
      <c r="S57" s="1" t="s">
        <v>59</v>
      </c>
      <c r="T57" s="1" t="s">
        <v>59</v>
      </c>
      <c r="U57">
        <v>0</v>
      </c>
      <c r="V57">
        <v>0</v>
      </c>
      <c r="W57">
        <v>0.03</v>
      </c>
      <c r="AR57" s="1" t="s">
        <v>51</v>
      </c>
      <c r="AS57" s="1" t="s">
        <v>51</v>
      </c>
      <c r="AU57" s="1" t="s">
        <v>1035</v>
      </c>
      <c r="AV57">
        <v>278</v>
      </c>
    </row>
    <row r="58" spans="1:48" ht="30" customHeight="1">
      <c r="A58" s="10" t="s">
        <v>983</v>
      </c>
      <c r="B58" s="10" t="s">
        <v>1034</v>
      </c>
      <c r="C58" s="10" t="s">
        <v>319</v>
      </c>
      <c r="D58" s="9">
        <v>40</v>
      </c>
      <c r="E58" s="124"/>
      <c r="F58" s="124"/>
      <c r="G58" s="124"/>
      <c r="H58" s="124"/>
      <c r="I58" s="124"/>
      <c r="J58" s="124"/>
      <c r="K58" s="124"/>
      <c r="L58" s="124"/>
      <c r="M58" s="10"/>
      <c r="N58" s="1" t="s">
        <v>1033</v>
      </c>
      <c r="O58" s="1" t="s">
        <v>51</v>
      </c>
      <c r="P58" s="1" t="s">
        <v>51</v>
      </c>
      <c r="Q58" s="1" t="s">
        <v>506</v>
      </c>
      <c r="R58" s="1" t="s">
        <v>59</v>
      </c>
      <c r="S58" s="1" t="s">
        <v>59</v>
      </c>
      <c r="T58" s="1" t="s">
        <v>58</v>
      </c>
      <c r="AR58" s="1" t="s">
        <v>51</v>
      </c>
      <c r="AS58" s="1" t="s">
        <v>51</v>
      </c>
      <c r="AU58" s="1" t="s">
        <v>1032</v>
      </c>
      <c r="AV58">
        <v>22</v>
      </c>
    </row>
    <row r="59" spans="1:48" ht="30" customHeight="1">
      <c r="A59" s="10" t="s">
        <v>983</v>
      </c>
      <c r="B59" s="10" t="s">
        <v>1031</v>
      </c>
      <c r="C59" s="10" t="s">
        <v>319</v>
      </c>
      <c r="D59" s="9">
        <v>1</v>
      </c>
      <c r="E59" s="124"/>
      <c r="F59" s="124"/>
      <c r="G59" s="124"/>
      <c r="H59" s="124"/>
      <c r="I59" s="124"/>
      <c r="J59" s="124"/>
      <c r="K59" s="124"/>
      <c r="L59" s="124"/>
      <c r="M59" s="10"/>
      <c r="N59" s="1" t="s">
        <v>1030</v>
      </c>
      <c r="O59" s="1" t="s">
        <v>51</v>
      </c>
      <c r="P59" s="1" t="s">
        <v>51</v>
      </c>
      <c r="Q59" s="1" t="s">
        <v>506</v>
      </c>
      <c r="R59" s="1" t="s">
        <v>59</v>
      </c>
      <c r="S59" s="1" t="s">
        <v>59</v>
      </c>
      <c r="T59" s="1" t="s">
        <v>58</v>
      </c>
      <c r="AR59" s="1" t="s">
        <v>51</v>
      </c>
      <c r="AS59" s="1" t="s">
        <v>51</v>
      </c>
      <c r="AU59" s="1" t="s">
        <v>1029</v>
      </c>
      <c r="AV59">
        <v>23</v>
      </c>
    </row>
    <row r="60" spans="1:48" ht="30" customHeight="1">
      <c r="A60" s="10" t="s">
        <v>983</v>
      </c>
      <c r="B60" s="10" t="s">
        <v>1028</v>
      </c>
      <c r="C60" s="10" t="s">
        <v>319</v>
      </c>
      <c r="D60" s="9">
        <v>22</v>
      </c>
      <c r="E60" s="124"/>
      <c r="F60" s="124"/>
      <c r="G60" s="124"/>
      <c r="H60" s="124"/>
      <c r="I60" s="124"/>
      <c r="J60" s="124"/>
      <c r="K60" s="124"/>
      <c r="L60" s="124"/>
      <c r="M60" s="10"/>
      <c r="N60" s="1" t="s">
        <v>1027</v>
      </c>
      <c r="O60" s="1" t="s">
        <v>51</v>
      </c>
      <c r="P60" s="1" t="s">
        <v>51</v>
      </c>
      <c r="Q60" s="1" t="s">
        <v>506</v>
      </c>
      <c r="R60" s="1" t="s">
        <v>59</v>
      </c>
      <c r="S60" s="1" t="s">
        <v>59</v>
      </c>
      <c r="T60" s="1" t="s">
        <v>58</v>
      </c>
      <c r="AR60" s="1" t="s">
        <v>51</v>
      </c>
      <c r="AS60" s="1" t="s">
        <v>51</v>
      </c>
      <c r="AU60" s="1" t="s">
        <v>1026</v>
      </c>
      <c r="AV60">
        <v>24</v>
      </c>
    </row>
    <row r="61" spans="1:48" ht="30" customHeight="1">
      <c r="A61" s="10" t="s">
        <v>983</v>
      </c>
      <c r="B61" s="10" t="s">
        <v>1025</v>
      </c>
      <c r="C61" s="10" t="s">
        <v>319</v>
      </c>
      <c r="D61" s="9">
        <v>5</v>
      </c>
      <c r="E61" s="124"/>
      <c r="F61" s="124"/>
      <c r="G61" s="124"/>
      <c r="H61" s="124"/>
      <c r="I61" s="124"/>
      <c r="J61" s="124"/>
      <c r="K61" s="124"/>
      <c r="L61" s="124"/>
      <c r="M61" s="10"/>
      <c r="N61" s="1" t="s">
        <v>1024</v>
      </c>
      <c r="O61" s="1" t="s">
        <v>51</v>
      </c>
      <c r="P61" s="1" t="s">
        <v>51</v>
      </c>
      <c r="Q61" s="1" t="s">
        <v>506</v>
      </c>
      <c r="R61" s="1" t="s">
        <v>59</v>
      </c>
      <c r="S61" s="1" t="s">
        <v>59</v>
      </c>
      <c r="T61" s="1" t="s">
        <v>58</v>
      </c>
      <c r="AR61" s="1" t="s">
        <v>51</v>
      </c>
      <c r="AS61" s="1" t="s">
        <v>51</v>
      </c>
      <c r="AU61" s="1" t="s">
        <v>1023</v>
      </c>
      <c r="AV61">
        <v>25</v>
      </c>
    </row>
    <row r="62" spans="1:48" ht="30" customHeight="1">
      <c r="A62" s="10" t="s">
        <v>983</v>
      </c>
      <c r="B62" s="10" t="s">
        <v>1022</v>
      </c>
      <c r="C62" s="10" t="s">
        <v>319</v>
      </c>
      <c r="D62" s="9">
        <v>8</v>
      </c>
      <c r="E62" s="124"/>
      <c r="F62" s="124"/>
      <c r="G62" s="124"/>
      <c r="H62" s="124"/>
      <c r="I62" s="124"/>
      <c r="J62" s="124"/>
      <c r="K62" s="124"/>
      <c r="L62" s="124"/>
      <c r="M62" s="10"/>
      <c r="N62" s="1" t="s">
        <v>1021</v>
      </c>
      <c r="O62" s="1" t="s">
        <v>51</v>
      </c>
      <c r="P62" s="1" t="s">
        <v>51</v>
      </c>
      <c r="Q62" s="1" t="s">
        <v>506</v>
      </c>
      <c r="R62" s="1" t="s">
        <v>59</v>
      </c>
      <c r="S62" s="1" t="s">
        <v>59</v>
      </c>
      <c r="T62" s="1" t="s">
        <v>58</v>
      </c>
      <c r="AR62" s="1" t="s">
        <v>51</v>
      </c>
      <c r="AS62" s="1" t="s">
        <v>51</v>
      </c>
      <c r="AU62" s="1" t="s">
        <v>1020</v>
      </c>
      <c r="AV62">
        <v>26</v>
      </c>
    </row>
    <row r="63" spans="1:48" ht="30" customHeight="1">
      <c r="A63" s="10" t="s">
        <v>983</v>
      </c>
      <c r="B63" s="10" t="s">
        <v>1019</v>
      </c>
      <c r="C63" s="10" t="s">
        <v>319</v>
      </c>
      <c r="D63" s="9">
        <v>8</v>
      </c>
      <c r="E63" s="124"/>
      <c r="F63" s="124"/>
      <c r="G63" s="124"/>
      <c r="H63" s="124"/>
      <c r="I63" s="124"/>
      <c r="J63" s="124"/>
      <c r="K63" s="124"/>
      <c r="L63" s="124"/>
      <c r="M63" s="10"/>
      <c r="N63" s="1" t="s">
        <v>1018</v>
      </c>
      <c r="O63" s="1" t="s">
        <v>51</v>
      </c>
      <c r="P63" s="1" t="s">
        <v>51</v>
      </c>
      <c r="Q63" s="1" t="s">
        <v>506</v>
      </c>
      <c r="R63" s="1" t="s">
        <v>59</v>
      </c>
      <c r="S63" s="1" t="s">
        <v>59</v>
      </c>
      <c r="T63" s="1" t="s">
        <v>58</v>
      </c>
      <c r="AR63" s="1" t="s">
        <v>51</v>
      </c>
      <c r="AS63" s="1" t="s">
        <v>51</v>
      </c>
      <c r="AU63" s="1" t="s">
        <v>1017</v>
      </c>
      <c r="AV63">
        <v>27</v>
      </c>
    </row>
    <row r="64" spans="1:48" ht="30" customHeight="1">
      <c r="A64" s="10" t="s">
        <v>983</v>
      </c>
      <c r="B64" s="10" t="s">
        <v>1016</v>
      </c>
      <c r="C64" s="10" t="s">
        <v>319</v>
      </c>
      <c r="D64" s="9">
        <v>3</v>
      </c>
      <c r="E64" s="124"/>
      <c r="F64" s="124"/>
      <c r="G64" s="124"/>
      <c r="H64" s="124"/>
      <c r="I64" s="124"/>
      <c r="J64" s="124"/>
      <c r="K64" s="124"/>
      <c r="L64" s="124"/>
      <c r="M64" s="10"/>
      <c r="N64" s="1" t="s">
        <v>1015</v>
      </c>
      <c r="O64" s="1" t="s">
        <v>51</v>
      </c>
      <c r="P64" s="1" t="s">
        <v>51</v>
      </c>
      <c r="Q64" s="1" t="s">
        <v>506</v>
      </c>
      <c r="R64" s="1" t="s">
        <v>59</v>
      </c>
      <c r="S64" s="1" t="s">
        <v>59</v>
      </c>
      <c r="T64" s="1" t="s">
        <v>58</v>
      </c>
      <c r="AR64" s="1" t="s">
        <v>51</v>
      </c>
      <c r="AS64" s="1" t="s">
        <v>51</v>
      </c>
      <c r="AU64" s="1" t="s">
        <v>1014</v>
      </c>
      <c r="AV64">
        <v>28</v>
      </c>
    </row>
    <row r="65" spans="1:48" ht="30" customHeight="1">
      <c r="A65" s="10" t="s">
        <v>983</v>
      </c>
      <c r="B65" s="10" t="s">
        <v>1013</v>
      </c>
      <c r="C65" s="10" t="s">
        <v>319</v>
      </c>
      <c r="D65" s="9">
        <v>13</v>
      </c>
      <c r="E65" s="124"/>
      <c r="F65" s="124"/>
      <c r="G65" s="124"/>
      <c r="H65" s="124"/>
      <c r="I65" s="124"/>
      <c r="J65" s="124"/>
      <c r="K65" s="124"/>
      <c r="L65" s="124"/>
      <c r="M65" s="10"/>
      <c r="N65" s="1" t="s">
        <v>1012</v>
      </c>
      <c r="O65" s="1" t="s">
        <v>51</v>
      </c>
      <c r="P65" s="1" t="s">
        <v>51</v>
      </c>
      <c r="Q65" s="1" t="s">
        <v>506</v>
      </c>
      <c r="R65" s="1" t="s">
        <v>59</v>
      </c>
      <c r="S65" s="1" t="s">
        <v>59</v>
      </c>
      <c r="T65" s="1" t="s">
        <v>58</v>
      </c>
      <c r="AR65" s="1" t="s">
        <v>51</v>
      </c>
      <c r="AS65" s="1" t="s">
        <v>51</v>
      </c>
      <c r="AU65" s="1" t="s">
        <v>1011</v>
      </c>
      <c r="AV65">
        <v>29</v>
      </c>
    </row>
    <row r="66" spans="1:48" ht="30" customHeight="1">
      <c r="A66" s="10" t="s">
        <v>983</v>
      </c>
      <c r="B66" s="10" t="s">
        <v>1010</v>
      </c>
      <c r="C66" s="10" t="s">
        <v>319</v>
      </c>
      <c r="D66" s="9">
        <v>4</v>
      </c>
      <c r="E66" s="124"/>
      <c r="F66" s="124"/>
      <c r="G66" s="124"/>
      <c r="H66" s="124"/>
      <c r="I66" s="124"/>
      <c r="J66" s="124"/>
      <c r="K66" s="124"/>
      <c r="L66" s="124"/>
      <c r="M66" s="10"/>
      <c r="N66" s="1" t="s">
        <v>1009</v>
      </c>
      <c r="O66" s="1" t="s">
        <v>51</v>
      </c>
      <c r="P66" s="1" t="s">
        <v>51</v>
      </c>
      <c r="Q66" s="1" t="s">
        <v>506</v>
      </c>
      <c r="R66" s="1" t="s">
        <v>59</v>
      </c>
      <c r="S66" s="1" t="s">
        <v>59</v>
      </c>
      <c r="T66" s="1" t="s">
        <v>58</v>
      </c>
      <c r="AR66" s="1" t="s">
        <v>51</v>
      </c>
      <c r="AS66" s="1" t="s">
        <v>51</v>
      </c>
      <c r="AU66" s="1" t="s">
        <v>1008</v>
      </c>
      <c r="AV66">
        <v>30</v>
      </c>
    </row>
    <row r="67" spans="1:48" ht="30" customHeight="1">
      <c r="A67" s="10" t="s">
        <v>983</v>
      </c>
      <c r="B67" s="10" t="s">
        <v>1007</v>
      </c>
      <c r="C67" s="10" t="s">
        <v>319</v>
      </c>
      <c r="D67" s="9">
        <v>3</v>
      </c>
      <c r="E67" s="124"/>
      <c r="F67" s="124"/>
      <c r="G67" s="124"/>
      <c r="H67" s="124"/>
      <c r="I67" s="124"/>
      <c r="J67" s="124"/>
      <c r="K67" s="124"/>
      <c r="L67" s="124"/>
      <c r="M67" s="10"/>
      <c r="N67" s="1" t="s">
        <v>1006</v>
      </c>
      <c r="O67" s="1" t="s">
        <v>51</v>
      </c>
      <c r="P67" s="1" t="s">
        <v>51</v>
      </c>
      <c r="Q67" s="1" t="s">
        <v>506</v>
      </c>
      <c r="R67" s="1" t="s">
        <v>59</v>
      </c>
      <c r="S67" s="1" t="s">
        <v>59</v>
      </c>
      <c r="T67" s="1" t="s">
        <v>58</v>
      </c>
      <c r="AR67" s="1" t="s">
        <v>51</v>
      </c>
      <c r="AS67" s="1" t="s">
        <v>51</v>
      </c>
      <c r="AU67" s="1" t="s">
        <v>1005</v>
      </c>
      <c r="AV67">
        <v>31</v>
      </c>
    </row>
    <row r="68" spans="1:48" ht="30" customHeight="1">
      <c r="A68" s="10" t="s">
        <v>983</v>
      </c>
      <c r="B68" s="10" t="s">
        <v>1004</v>
      </c>
      <c r="C68" s="10" t="s">
        <v>319</v>
      </c>
      <c r="D68" s="9">
        <v>1</v>
      </c>
      <c r="E68" s="124"/>
      <c r="F68" s="124"/>
      <c r="G68" s="124"/>
      <c r="H68" s="124"/>
      <c r="I68" s="124"/>
      <c r="J68" s="124"/>
      <c r="K68" s="124"/>
      <c r="L68" s="124"/>
      <c r="M68" s="10"/>
      <c r="N68" s="1" t="s">
        <v>1003</v>
      </c>
      <c r="O68" s="1" t="s">
        <v>51</v>
      </c>
      <c r="P68" s="1" t="s">
        <v>51</v>
      </c>
      <c r="Q68" s="1" t="s">
        <v>506</v>
      </c>
      <c r="R68" s="1" t="s">
        <v>59</v>
      </c>
      <c r="S68" s="1" t="s">
        <v>59</v>
      </c>
      <c r="T68" s="1" t="s">
        <v>58</v>
      </c>
      <c r="AR68" s="1" t="s">
        <v>51</v>
      </c>
      <c r="AS68" s="1" t="s">
        <v>51</v>
      </c>
      <c r="AU68" s="1" t="s">
        <v>1002</v>
      </c>
      <c r="AV68">
        <v>32</v>
      </c>
    </row>
    <row r="69" spans="1:48" ht="30" customHeight="1">
      <c r="A69" s="10" t="s">
        <v>983</v>
      </c>
      <c r="B69" s="10" t="s">
        <v>1001</v>
      </c>
      <c r="C69" s="10" t="s">
        <v>319</v>
      </c>
      <c r="D69" s="9">
        <v>13</v>
      </c>
      <c r="E69" s="124"/>
      <c r="F69" s="124"/>
      <c r="G69" s="124"/>
      <c r="H69" s="124"/>
      <c r="I69" s="124"/>
      <c r="J69" s="124"/>
      <c r="K69" s="124"/>
      <c r="L69" s="124"/>
      <c r="M69" s="10"/>
      <c r="N69" s="1" t="s">
        <v>1000</v>
      </c>
      <c r="O69" s="1" t="s">
        <v>51</v>
      </c>
      <c r="P69" s="1" t="s">
        <v>51</v>
      </c>
      <c r="Q69" s="1" t="s">
        <v>506</v>
      </c>
      <c r="R69" s="1" t="s">
        <v>59</v>
      </c>
      <c r="S69" s="1" t="s">
        <v>59</v>
      </c>
      <c r="T69" s="1" t="s">
        <v>58</v>
      </c>
      <c r="AR69" s="1" t="s">
        <v>51</v>
      </c>
      <c r="AS69" s="1" t="s">
        <v>51</v>
      </c>
      <c r="AU69" s="1" t="s">
        <v>999</v>
      </c>
      <c r="AV69">
        <v>33</v>
      </c>
    </row>
    <row r="70" spans="1:48" ht="30" customHeight="1">
      <c r="A70" s="10" t="s">
        <v>983</v>
      </c>
      <c r="B70" s="10" t="s">
        <v>998</v>
      </c>
      <c r="C70" s="10" t="s">
        <v>319</v>
      </c>
      <c r="D70" s="9">
        <v>4</v>
      </c>
      <c r="E70" s="124"/>
      <c r="F70" s="124"/>
      <c r="G70" s="124"/>
      <c r="H70" s="124"/>
      <c r="I70" s="124"/>
      <c r="J70" s="124"/>
      <c r="K70" s="124"/>
      <c r="L70" s="124"/>
      <c r="M70" s="10"/>
      <c r="N70" s="1" t="s">
        <v>997</v>
      </c>
      <c r="O70" s="1" t="s">
        <v>51</v>
      </c>
      <c r="P70" s="1" t="s">
        <v>51</v>
      </c>
      <c r="Q70" s="1" t="s">
        <v>506</v>
      </c>
      <c r="R70" s="1" t="s">
        <v>59</v>
      </c>
      <c r="S70" s="1" t="s">
        <v>59</v>
      </c>
      <c r="T70" s="1" t="s">
        <v>58</v>
      </c>
      <c r="AR70" s="1" t="s">
        <v>51</v>
      </c>
      <c r="AS70" s="1" t="s">
        <v>51</v>
      </c>
      <c r="AU70" s="1" t="s">
        <v>996</v>
      </c>
      <c r="AV70">
        <v>34</v>
      </c>
    </row>
    <row r="71" spans="1:48" ht="30" customHeight="1">
      <c r="A71" s="10" t="s">
        <v>983</v>
      </c>
      <c r="B71" s="10" t="s">
        <v>995</v>
      </c>
      <c r="C71" s="10" t="s">
        <v>319</v>
      </c>
      <c r="D71" s="9">
        <v>4</v>
      </c>
      <c r="E71" s="124"/>
      <c r="F71" s="124"/>
      <c r="G71" s="124"/>
      <c r="H71" s="124"/>
      <c r="I71" s="124"/>
      <c r="J71" s="124"/>
      <c r="K71" s="124"/>
      <c r="L71" s="124"/>
      <c r="M71" s="10"/>
      <c r="N71" s="1" t="s">
        <v>994</v>
      </c>
      <c r="O71" s="1" t="s">
        <v>51</v>
      </c>
      <c r="P71" s="1" t="s">
        <v>51</v>
      </c>
      <c r="Q71" s="1" t="s">
        <v>506</v>
      </c>
      <c r="R71" s="1" t="s">
        <v>59</v>
      </c>
      <c r="S71" s="1" t="s">
        <v>59</v>
      </c>
      <c r="T71" s="1" t="s">
        <v>58</v>
      </c>
      <c r="AR71" s="1" t="s">
        <v>51</v>
      </c>
      <c r="AS71" s="1" t="s">
        <v>51</v>
      </c>
      <c r="AU71" s="1" t="s">
        <v>993</v>
      </c>
      <c r="AV71">
        <v>35</v>
      </c>
    </row>
    <row r="72" spans="1:48" ht="30" customHeight="1">
      <c r="A72" s="10" t="s">
        <v>983</v>
      </c>
      <c r="B72" s="10" t="s">
        <v>992</v>
      </c>
      <c r="C72" s="10" t="s">
        <v>319</v>
      </c>
      <c r="D72" s="9">
        <v>1</v>
      </c>
      <c r="E72" s="124"/>
      <c r="F72" s="124"/>
      <c r="G72" s="124"/>
      <c r="H72" s="124"/>
      <c r="I72" s="124"/>
      <c r="J72" s="124"/>
      <c r="K72" s="124"/>
      <c r="L72" s="124"/>
      <c r="M72" s="10"/>
      <c r="N72" s="1" t="s">
        <v>991</v>
      </c>
      <c r="O72" s="1" t="s">
        <v>51</v>
      </c>
      <c r="P72" s="1" t="s">
        <v>51</v>
      </c>
      <c r="Q72" s="1" t="s">
        <v>506</v>
      </c>
      <c r="R72" s="1" t="s">
        <v>59</v>
      </c>
      <c r="S72" s="1" t="s">
        <v>59</v>
      </c>
      <c r="T72" s="1" t="s">
        <v>58</v>
      </c>
      <c r="AR72" s="1" t="s">
        <v>51</v>
      </c>
      <c r="AS72" s="1" t="s">
        <v>51</v>
      </c>
      <c r="AU72" s="1" t="s">
        <v>990</v>
      </c>
      <c r="AV72">
        <v>36</v>
      </c>
    </row>
    <row r="73" spans="1:48" ht="30" customHeight="1">
      <c r="A73" s="10" t="s">
        <v>983</v>
      </c>
      <c r="B73" s="10" t="s">
        <v>989</v>
      </c>
      <c r="C73" s="10" t="s">
        <v>319</v>
      </c>
      <c r="D73" s="9">
        <v>1</v>
      </c>
      <c r="E73" s="124"/>
      <c r="F73" s="124"/>
      <c r="G73" s="124"/>
      <c r="H73" s="124"/>
      <c r="I73" s="124"/>
      <c r="J73" s="124"/>
      <c r="K73" s="124"/>
      <c r="L73" s="124"/>
      <c r="M73" s="10"/>
      <c r="N73" s="1" t="s">
        <v>988</v>
      </c>
      <c r="O73" s="1" t="s">
        <v>51</v>
      </c>
      <c r="P73" s="1" t="s">
        <v>51</v>
      </c>
      <c r="Q73" s="1" t="s">
        <v>506</v>
      </c>
      <c r="R73" s="1" t="s">
        <v>59</v>
      </c>
      <c r="S73" s="1" t="s">
        <v>59</v>
      </c>
      <c r="T73" s="1" t="s">
        <v>58</v>
      </c>
      <c r="AR73" s="1" t="s">
        <v>51</v>
      </c>
      <c r="AS73" s="1" t="s">
        <v>51</v>
      </c>
      <c r="AU73" s="1" t="s">
        <v>987</v>
      </c>
      <c r="AV73">
        <v>37</v>
      </c>
    </row>
    <row r="74" spans="1:48" ht="30" customHeight="1">
      <c r="A74" s="10" t="s">
        <v>983</v>
      </c>
      <c r="B74" s="10" t="s">
        <v>986</v>
      </c>
      <c r="C74" s="10" t="s">
        <v>319</v>
      </c>
      <c r="D74" s="9">
        <v>1</v>
      </c>
      <c r="E74" s="124"/>
      <c r="F74" s="124"/>
      <c r="G74" s="124"/>
      <c r="H74" s="124"/>
      <c r="I74" s="124"/>
      <c r="J74" s="124"/>
      <c r="K74" s="124"/>
      <c r="L74" s="124"/>
      <c r="M74" s="10"/>
      <c r="N74" s="1" t="s">
        <v>985</v>
      </c>
      <c r="O74" s="1" t="s">
        <v>51</v>
      </c>
      <c r="P74" s="1" t="s">
        <v>51</v>
      </c>
      <c r="Q74" s="1" t="s">
        <v>506</v>
      </c>
      <c r="R74" s="1" t="s">
        <v>59</v>
      </c>
      <c r="S74" s="1" t="s">
        <v>59</v>
      </c>
      <c r="T74" s="1" t="s">
        <v>58</v>
      </c>
      <c r="AR74" s="1" t="s">
        <v>51</v>
      </c>
      <c r="AS74" s="1" t="s">
        <v>51</v>
      </c>
      <c r="AU74" s="1" t="s">
        <v>984</v>
      </c>
      <c r="AV74">
        <v>38</v>
      </c>
    </row>
    <row r="75" spans="1:48" ht="30" customHeight="1">
      <c r="A75" s="10" t="s">
        <v>983</v>
      </c>
      <c r="B75" s="10" t="s">
        <v>982</v>
      </c>
      <c r="C75" s="10" t="s">
        <v>319</v>
      </c>
      <c r="D75" s="9">
        <v>1</v>
      </c>
      <c r="E75" s="124"/>
      <c r="F75" s="124"/>
      <c r="G75" s="124"/>
      <c r="H75" s="124"/>
      <c r="I75" s="124"/>
      <c r="J75" s="124"/>
      <c r="K75" s="124"/>
      <c r="L75" s="124"/>
      <c r="M75" s="10"/>
      <c r="N75" s="1" t="s">
        <v>981</v>
      </c>
      <c r="O75" s="1" t="s">
        <v>51</v>
      </c>
      <c r="P75" s="1" t="s">
        <v>51</v>
      </c>
      <c r="Q75" s="1" t="s">
        <v>506</v>
      </c>
      <c r="R75" s="1" t="s">
        <v>59</v>
      </c>
      <c r="S75" s="1" t="s">
        <v>59</v>
      </c>
      <c r="T75" s="1" t="s">
        <v>58</v>
      </c>
      <c r="AR75" s="1" t="s">
        <v>51</v>
      </c>
      <c r="AS75" s="1" t="s">
        <v>51</v>
      </c>
      <c r="AU75" s="1" t="s">
        <v>980</v>
      </c>
      <c r="AV75">
        <v>39</v>
      </c>
    </row>
    <row r="76" spans="1:48" ht="30" customHeight="1">
      <c r="A76" s="10" t="s">
        <v>976</v>
      </c>
      <c r="B76" s="10" t="s">
        <v>979</v>
      </c>
      <c r="C76" s="10" t="s">
        <v>319</v>
      </c>
      <c r="D76" s="9">
        <v>1</v>
      </c>
      <c r="E76" s="124"/>
      <c r="F76" s="124"/>
      <c r="G76" s="124"/>
      <c r="H76" s="124"/>
      <c r="I76" s="124"/>
      <c r="J76" s="124"/>
      <c r="K76" s="124"/>
      <c r="L76" s="124"/>
      <c r="M76" s="10"/>
      <c r="N76" s="1" t="s">
        <v>978</v>
      </c>
      <c r="O76" s="1" t="s">
        <v>51</v>
      </c>
      <c r="P76" s="1" t="s">
        <v>51</v>
      </c>
      <c r="Q76" s="1" t="s">
        <v>506</v>
      </c>
      <c r="R76" s="1" t="s">
        <v>59</v>
      </c>
      <c r="S76" s="1" t="s">
        <v>59</v>
      </c>
      <c r="T76" s="1" t="s">
        <v>58</v>
      </c>
      <c r="AR76" s="1" t="s">
        <v>51</v>
      </c>
      <c r="AS76" s="1" t="s">
        <v>51</v>
      </c>
      <c r="AU76" s="1" t="s">
        <v>977</v>
      </c>
      <c r="AV76">
        <v>40</v>
      </c>
    </row>
    <row r="77" spans="1:48" ht="30" customHeight="1">
      <c r="A77" s="10" t="s">
        <v>976</v>
      </c>
      <c r="B77" s="10" t="s">
        <v>975</v>
      </c>
      <c r="C77" s="10" t="s">
        <v>319</v>
      </c>
      <c r="D77" s="9">
        <v>1</v>
      </c>
      <c r="E77" s="124"/>
      <c r="F77" s="124"/>
      <c r="G77" s="124"/>
      <c r="H77" s="124"/>
      <c r="I77" s="124"/>
      <c r="J77" s="124"/>
      <c r="K77" s="124"/>
      <c r="L77" s="124"/>
      <c r="M77" s="10"/>
      <c r="N77" s="1" t="s">
        <v>974</v>
      </c>
      <c r="O77" s="1" t="s">
        <v>51</v>
      </c>
      <c r="P77" s="1" t="s">
        <v>51</v>
      </c>
      <c r="Q77" s="1" t="s">
        <v>506</v>
      </c>
      <c r="R77" s="1" t="s">
        <v>59</v>
      </c>
      <c r="S77" s="1" t="s">
        <v>59</v>
      </c>
      <c r="T77" s="1" t="s">
        <v>58</v>
      </c>
      <c r="AR77" s="1" t="s">
        <v>51</v>
      </c>
      <c r="AS77" s="1" t="s">
        <v>51</v>
      </c>
      <c r="AU77" s="1" t="s">
        <v>973</v>
      </c>
      <c r="AV77">
        <v>41</v>
      </c>
    </row>
    <row r="78" spans="1:48" ht="30" customHeight="1">
      <c r="A78" s="10" t="s">
        <v>969</v>
      </c>
      <c r="B78" s="10" t="s">
        <v>972</v>
      </c>
      <c r="C78" s="10" t="s">
        <v>384</v>
      </c>
      <c r="D78" s="9">
        <v>12</v>
      </c>
      <c r="E78" s="124"/>
      <c r="F78" s="124"/>
      <c r="G78" s="124"/>
      <c r="H78" s="124"/>
      <c r="I78" s="124"/>
      <c r="J78" s="124"/>
      <c r="K78" s="124"/>
      <c r="L78" s="124"/>
      <c r="M78" s="10"/>
      <c r="N78" s="1" t="s">
        <v>971</v>
      </c>
      <c r="O78" s="1" t="s">
        <v>51</v>
      </c>
      <c r="P78" s="1" t="s">
        <v>51</v>
      </c>
      <c r="Q78" s="1" t="s">
        <v>506</v>
      </c>
      <c r="R78" s="1" t="s">
        <v>58</v>
      </c>
      <c r="S78" s="1" t="s">
        <v>59</v>
      </c>
      <c r="T78" s="1" t="s">
        <v>59</v>
      </c>
      <c r="AR78" s="1" t="s">
        <v>51</v>
      </c>
      <c r="AS78" s="1" t="s">
        <v>51</v>
      </c>
      <c r="AU78" s="1" t="s">
        <v>970</v>
      </c>
      <c r="AV78">
        <v>42</v>
      </c>
    </row>
    <row r="79" spans="1:48" ht="30" customHeight="1">
      <c r="A79" s="10" t="s">
        <v>969</v>
      </c>
      <c r="B79" s="10" t="s">
        <v>968</v>
      </c>
      <c r="C79" s="10" t="s">
        <v>384</v>
      </c>
      <c r="D79" s="9">
        <v>3</v>
      </c>
      <c r="E79" s="124"/>
      <c r="F79" s="124"/>
      <c r="G79" s="124"/>
      <c r="H79" s="124"/>
      <c r="I79" s="124"/>
      <c r="J79" s="124"/>
      <c r="K79" s="124"/>
      <c r="L79" s="124"/>
      <c r="M79" s="10"/>
      <c r="N79" s="1" t="s">
        <v>967</v>
      </c>
      <c r="O79" s="1" t="s">
        <v>51</v>
      </c>
      <c r="P79" s="1" t="s">
        <v>51</v>
      </c>
      <c r="Q79" s="1" t="s">
        <v>506</v>
      </c>
      <c r="R79" s="1" t="s">
        <v>58</v>
      </c>
      <c r="S79" s="1" t="s">
        <v>59</v>
      </c>
      <c r="T79" s="1" t="s">
        <v>59</v>
      </c>
      <c r="AR79" s="1" t="s">
        <v>51</v>
      </c>
      <c r="AS79" s="1" t="s">
        <v>51</v>
      </c>
      <c r="AU79" s="1" t="s">
        <v>966</v>
      </c>
      <c r="AV79">
        <v>43</v>
      </c>
    </row>
    <row r="80" spans="1:48" ht="30" customHeight="1">
      <c r="A80" s="10" t="s">
        <v>956</v>
      </c>
      <c r="B80" s="10" t="s">
        <v>965</v>
      </c>
      <c r="C80" s="10" t="s">
        <v>57</v>
      </c>
      <c r="D80" s="9">
        <v>13</v>
      </c>
      <c r="E80" s="124"/>
      <c r="F80" s="124"/>
      <c r="G80" s="124"/>
      <c r="H80" s="124"/>
      <c r="I80" s="124"/>
      <c r="J80" s="124"/>
      <c r="K80" s="124"/>
      <c r="L80" s="124"/>
      <c r="M80" s="10"/>
      <c r="N80" s="1" t="s">
        <v>964</v>
      </c>
      <c r="O80" s="1" t="s">
        <v>51</v>
      </c>
      <c r="P80" s="1" t="s">
        <v>51</v>
      </c>
      <c r="Q80" s="1" t="s">
        <v>506</v>
      </c>
      <c r="R80" s="1" t="s">
        <v>58</v>
      </c>
      <c r="S80" s="1" t="s">
        <v>59</v>
      </c>
      <c r="T80" s="1" t="s">
        <v>59</v>
      </c>
      <c r="AR80" s="1" t="s">
        <v>51</v>
      </c>
      <c r="AS80" s="1" t="s">
        <v>51</v>
      </c>
      <c r="AU80" s="1" t="s">
        <v>963</v>
      </c>
      <c r="AV80">
        <v>44</v>
      </c>
    </row>
    <row r="81" spans="1:48" ht="30" customHeight="1">
      <c r="A81" s="10" t="s">
        <v>956</v>
      </c>
      <c r="B81" s="10" t="s">
        <v>962</v>
      </c>
      <c r="C81" s="10" t="s">
        <v>57</v>
      </c>
      <c r="D81" s="9">
        <v>5</v>
      </c>
      <c r="E81" s="124"/>
      <c r="F81" s="124"/>
      <c r="G81" s="124"/>
      <c r="H81" s="124"/>
      <c r="I81" s="124"/>
      <c r="J81" s="124"/>
      <c r="K81" s="124"/>
      <c r="L81" s="124"/>
      <c r="M81" s="10"/>
      <c r="N81" s="1" t="s">
        <v>961</v>
      </c>
      <c r="O81" s="1" t="s">
        <v>51</v>
      </c>
      <c r="P81" s="1" t="s">
        <v>51</v>
      </c>
      <c r="Q81" s="1" t="s">
        <v>506</v>
      </c>
      <c r="R81" s="1" t="s">
        <v>58</v>
      </c>
      <c r="S81" s="1" t="s">
        <v>59</v>
      </c>
      <c r="T81" s="1" t="s">
        <v>59</v>
      </c>
      <c r="AR81" s="1" t="s">
        <v>51</v>
      </c>
      <c r="AS81" s="1" t="s">
        <v>51</v>
      </c>
      <c r="AU81" s="1" t="s">
        <v>960</v>
      </c>
      <c r="AV81">
        <v>45</v>
      </c>
    </row>
    <row r="82" spans="1:48" ht="30" customHeight="1">
      <c r="A82" s="10" t="s">
        <v>956</v>
      </c>
      <c r="B82" s="10" t="s">
        <v>959</v>
      </c>
      <c r="C82" s="10" t="s">
        <v>57</v>
      </c>
      <c r="D82" s="9">
        <v>12</v>
      </c>
      <c r="E82" s="124"/>
      <c r="F82" s="124"/>
      <c r="G82" s="124"/>
      <c r="H82" s="124"/>
      <c r="I82" s="124"/>
      <c r="J82" s="124"/>
      <c r="K82" s="124"/>
      <c r="L82" s="124"/>
      <c r="M82" s="10"/>
      <c r="N82" s="1" t="s">
        <v>958</v>
      </c>
      <c r="O82" s="1" t="s">
        <v>51</v>
      </c>
      <c r="P82" s="1" t="s">
        <v>51</v>
      </c>
      <c r="Q82" s="1" t="s">
        <v>506</v>
      </c>
      <c r="R82" s="1" t="s">
        <v>58</v>
      </c>
      <c r="S82" s="1" t="s">
        <v>59</v>
      </c>
      <c r="T82" s="1" t="s">
        <v>59</v>
      </c>
      <c r="AR82" s="1" t="s">
        <v>51</v>
      </c>
      <c r="AS82" s="1" t="s">
        <v>51</v>
      </c>
      <c r="AU82" s="1" t="s">
        <v>957</v>
      </c>
      <c r="AV82">
        <v>46</v>
      </c>
    </row>
    <row r="83" spans="1:48" ht="30" customHeight="1">
      <c r="A83" s="10" t="s">
        <v>956</v>
      </c>
      <c r="B83" s="10" t="s">
        <v>955</v>
      </c>
      <c r="C83" s="10" t="s">
        <v>57</v>
      </c>
      <c r="D83" s="9">
        <v>2</v>
      </c>
      <c r="E83" s="124"/>
      <c r="F83" s="124"/>
      <c r="G83" s="124"/>
      <c r="H83" s="124"/>
      <c r="I83" s="124"/>
      <c r="J83" s="124"/>
      <c r="K83" s="124"/>
      <c r="L83" s="124"/>
      <c r="M83" s="10"/>
      <c r="N83" s="1" t="s">
        <v>954</v>
      </c>
      <c r="O83" s="1" t="s">
        <v>51</v>
      </c>
      <c r="P83" s="1" t="s">
        <v>51</v>
      </c>
      <c r="Q83" s="1" t="s">
        <v>506</v>
      </c>
      <c r="R83" s="1" t="s">
        <v>58</v>
      </c>
      <c r="S83" s="1" t="s">
        <v>59</v>
      </c>
      <c r="T83" s="1" t="s">
        <v>59</v>
      </c>
      <c r="AR83" s="1" t="s">
        <v>51</v>
      </c>
      <c r="AS83" s="1" t="s">
        <v>51</v>
      </c>
      <c r="AU83" s="1" t="s">
        <v>953</v>
      </c>
      <c r="AV83">
        <v>47</v>
      </c>
    </row>
    <row r="84" spans="1:48" ht="30" customHeight="1">
      <c r="A84" s="10" t="s">
        <v>689</v>
      </c>
      <c r="B84" s="10" t="s">
        <v>952</v>
      </c>
      <c r="C84" s="10" t="s">
        <v>57</v>
      </c>
      <c r="D84" s="9">
        <v>17</v>
      </c>
      <c r="E84" s="124"/>
      <c r="F84" s="124"/>
      <c r="G84" s="124"/>
      <c r="H84" s="124"/>
      <c r="I84" s="124"/>
      <c r="J84" s="124"/>
      <c r="K84" s="124"/>
      <c r="L84" s="124"/>
      <c r="M84" s="10"/>
      <c r="N84" s="1" t="s">
        <v>951</v>
      </c>
      <c r="O84" s="1" t="s">
        <v>51</v>
      </c>
      <c r="P84" s="1" t="s">
        <v>51</v>
      </c>
      <c r="Q84" s="1" t="s">
        <v>506</v>
      </c>
      <c r="R84" s="1" t="s">
        <v>58</v>
      </c>
      <c r="S84" s="1" t="s">
        <v>59</v>
      </c>
      <c r="T84" s="1" t="s">
        <v>59</v>
      </c>
      <c r="AR84" s="1" t="s">
        <v>51</v>
      </c>
      <c r="AS84" s="1" t="s">
        <v>51</v>
      </c>
      <c r="AU84" s="1" t="s">
        <v>950</v>
      </c>
      <c r="AV84">
        <v>48</v>
      </c>
    </row>
    <row r="85" spans="1:48" ht="30" customHeight="1">
      <c r="A85" s="10" t="s">
        <v>689</v>
      </c>
      <c r="B85" s="10" t="s">
        <v>949</v>
      </c>
      <c r="C85" s="10" t="s">
        <v>57</v>
      </c>
      <c r="D85" s="9">
        <v>1</v>
      </c>
      <c r="E85" s="124"/>
      <c r="F85" s="124"/>
      <c r="G85" s="124"/>
      <c r="H85" s="124"/>
      <c r="I85" s="124"/>
      <c r="J85" s="124"/>
      <c r="K85" s="124"/>
      <c r="L85" s="124"/>
      <c r="M85" s="10"/>
      <c r="N85" s="1" t="s">
        <v>948</v>
      </c>
      <c r="O85" s="1" t="s">
        <v>51</v>
      </c>
      <c r="P85" s="1" t="s">
        <v>51</v>
      </c>
      <c r="Q85" s="1" t="s">
        <v>506</v>
      </c>
      <c r="R85" s="1" t="s">
        <v>58</v>
      </c>
      <c r="S85" s="1" t="s">
        <v>59</v>
      </c>
      <c r="T85" s="1" t="s">
        <v>59</v>
      </c>
      <c r="AR85" s="1" t="s">
        <v>51</v>
      </c>
      <c r="AS85" s="1" t="s">
        <v>51</v>
      </c>
      <c r="AU85" s="1" t="s">
        <v>947</v>
      </c>
      <c r="AV85">
        <v>49</v>
      </c>
    </row>
    <row r="86" spans="1:48" ht="30" customHeight="1">
      <c r="A86" s="10" t="s">
        <v>937</v>
      </c>
      <c r="B86" s="10" t="s">
        <v>946</v>
      </c>
      <c r="C86" s="10" t="s">
        <v>384</v>
      </c>
      <c r="D86" s="9">
        <v>26</v>
      </c>
      <c r="E86" s="124"/>
      <c r="F86" s="124"/>
      <c r="G86" s="124"/>
      <c r="H86" s="124"/>
      <c r="I86" s="124"/>
      <c r="J86" s="124"/>
      <c r="K86" s="124"/>
      <c r="L86" s="124"/>
      <c r="M86" s="10"/>
      <c r="N86" s="1" t="s">
        <v>945</v>
      </c>
      <c r="O86" s="1" t="s">
        <v>51</v>
      </c>
      <c r="P86" s="1" t="s">
        <v>51</v>
      </c>
      <c r="Q86" s="1" t="s">
        <v>506</v>
      </c>
      <c r="R86" s="1" t="s">
        <v>58</v>
      </c>
      <c r="S86" s="1" t="s">
        <v>59</v>
      </c>
      <c r="T86" s="1" t="s">
        <v>59</v>
      </c>
      <c r="AR86" s="1" t="s">
        <v>51</v>
      </c>
      <c r="AS86" s="1" t="s">
        <v>51</v>
      </c>
      <c r="AU86" s="1" t="s">
        <v>944</v>
      </c>
      <c r="AV86">
        <v>50</v>
      </c>
    </row>
    <row r="87" spans="1:48" ht="30" customHeight="1">
      <c r="A87" s="10" t="s">
        <v>937</v>
      </c>
      <c r="B87" s="10" t="s">
        <v>943</v>
      </c>
      <c r="C87" s="10" t="s">
        <v>384</v>
      </c>
      <c r="D87" s="9">
        <v>5</v>
      </c>
      <c r="E87" s="124"/>
      <c r="F87" s="124"/>
      <c r="G87" s="124"/>
      <c r="H87" s="124"/>
      <c r="I87" s="124"/>
      <c r="J87" s="124"/>
      <c r="K87" s="124"/>
      <c r="L87" s="124"/>
      <c r="M87" s="10"/>
      <c r="N87" s="1" t="s">
        <v>942</v>
      </c>
      <c r="O87" s="1" t="s">
        <v>51</v>
      </c>
      <c r="P87" s="1" t="s">
        <v>51</v>
      </c>
      <c r="Q87" s="1" t="s">
        <v>506</v>
      </c>
      <c r="R87" s="1" t="s">
        <v>58</v>
      </c>
      <c r="S87" s="1" t="s">
        <v>59</v>
      </c>
      <c r="T87" s="1" t="s">
        <v>59</v>
      </c>
      <c r="AR87" s="1" t="s">
        <v>51</v>
      </c>
      <c r="AS87" s="1" t="s">
        <v>51</v>
      </c>
      <c r="AU87" s="1" t="s">
        <v>941</v>
      </c>
      <c r="AV87">
        <v>51</v>
      </c>
    </row>
    <row r="88" spans="1:48" ht="30" customHeight="1">
      <c r="A88" s="10" t="s">
        <v>937</v>
      </c>
      <c r="B88" s="10" t="s">
        <v>940</v>
      </c>
      <c r="C88" s="10" t="s">
        <v>384</v>
      </c>
      <c r="D88" s="9">
        <v>22</v>
      </c>
      <c r="E88" s="124"/>
      <c r="F88" s="124"/>
      <c r="G88" s="124"/>
      <c r="H88" s="124"/>
      <c r="I88" s="124"/>
      <c r="J88" s="124"/>
      <c r="K88" s="124"/>
      <c r="L88" s="124"/>
      <c r="M88" s="10"/>
      <c r="N88" s="1" t="s">
        <v>939</v>
      </c>
      <c r="O88" s="1" t="s">
        <v>51</v>
      </c>
      <c r="P88" s="1" t="s">
        <v>51</v>
      </c>
      <c r="Q88" s="1" t="s">
        <v>506</v>
      </c>
      <c r="R88" s="1" t="s">
        <v>58</v>
      </c>
      <c r="S88" s="1" t="s">
        <v>59</v>
      </c>
      <c r="T88" s="1" t="s">
        <v>59</v>
      </c>
      <c r="AR88" s="1" t="s">
        <v>51</v>
      </c>
      <c r="AS88" s="1" t="s">
        <v>51</v>
      </c>
      <c r="AU88" s="1" t="s">
        <v>938</v>
      </c>
      <c r="AV88">
        <v>52</v>
      </c>
    </row>
    <row r="89" spans="1:48" ht="30" customHeight="1">
      <c r="A89" s="10" t="s">
        <v>937</v>
      </c>
      <c r="B89" s="10" t="s">
        <v>936</v>
      </c>
      <c r="C89" s="10" t="s">
        <v>384</v>
      </c>
      <c r="D89" s="9">
        <v>3</v>
      </c>
      <c r="E89" s="124"/>
      <c r="F89" s="124"/>
      <c r="G89" s="124"/>
      <c r="H89" s="124"/>
      <c r="I89" s="124"/>
      <c r="J89" s="124"/>
      <c r="K89" s="124"/>
      <c r="L89" s="124"/>
      <c r="M89" s="10"/>
      <c r="N89" s="1" t="s">
        <v>935</v>
      </c>
      <c r="O89" s="1" t="s">
        <v>51</v>
      </c>
      <c r="P89" s="1" t="s">
        <v>51</v>
      </c>
      <c r="Q89" s="1" t="s">
        <v>506</v>
      </c>
      <c r="R89" s="1" t="s">
        <v>58</v>
      </c>
      <c r="S89" s="1" t="s">
        <v>59</v>
      </c>
      <c r="T89" s="1" t="s">
        <v>59</v>
      </c>
      <c r="AR89" s="1" t="s">
        <v>51</v>
      </c>
      <c r="AS89" s="1" t="s">
        <v>51</v>
      </c>
      <c r="AU89" s="1" t="s">
        <v>934</v>
      </c>
      <c r="AV89">
        <v>53</v>
      </c>
    </row>
    <row r="90" spans="1:48" ht="30" customHeight="1">
      <c r="A90" s="10" t="s">
        <v>379</v>
      </c>
      <c r="B90" s="10" t="s">
        <v>378</v>
      </c>
      <c r="C90" s="10" t="s">
        <v>233</v>
      </c>
      <c r="D90" s="9">
        <v>2</v>
      </c>
      <c r="E90" s="124"/>
      <c r="F90" s="124"/>
      <c r="G90" s="124"/>
      <c r="H90" s="124"/>
      <c r="I90" s="124"/>
      <c r="J90" s="124"/>
      <c r="K90" s="124"/>
      <c r="L90" s="124"/>
      <c r="M90" s="10"/>
      <c r="N90" s="1" t="s">
        <v>667</v>
      </c>
      <c r="O90" s="1" t="s">
        <v>51</v>
      </c>
      <c r="P90" s="1" t="s">
        <v>51</v>
      </c>
      <c r="Q90" s="1" t="s">
        <v>506</v>
      </c>
      <c r="R90" s="1" t="s">
        <v>59</v>
      </c>
      <c r="S90" s="1" t="s">
        <v>59</v>
      </c>
      <c r="T90" s="1" t="s">
        <v>58</v>
      </c>
      <c r="Y90">
        <v>2</v>
      </c>
      <c r="AR90" s="1" t="s">
        <v>51</v>
      </c>
      <c r="AS90" s="1" t="s">
        <v>51</v>
      </c>
      <c r="AU90" s="1" t="s">
        <v>933</v>
      </c>
      <c r="AV90">
        <v>54</v>
      </c>
    </row>
    <row r="91" spans="1:48" ht="30" customHeight="1">
      <c r="A91" s="10" t="s">
        <v>665</v>
      </c>
      <c r="B91" s="10" t="s">
        <v>378</v>
      </c>
      <c r="C91" s="10" t="s">
        <v>233</v>
      </c>
      <c r="D91" s="9">
        <v>3</v>
      </c>
      <c r="E91" s="124"/>
      <c r="F91" s="124"/>
      <c r="G91" s="124"/>
      <c r="H91" s="124"/>
      <c r="I91" s="124"/>
      <c r="J91" s="124"/>
      <c r="K91" s="124"/>
      <c r="L91" s="124"/>
      <c r="M91" s="10"/>
      <c r="N91" s="1" t="s">
        <v>664</v>
      </c>
      <c r="O91" s="1" t="s">
        <v>51</v>
      </c>
      <c r="P91" s="1" t="s">
        <v>51</v>
      </c>
      <c r="Q91" s="1" t="s">
        <v>506</v>
      </c>
      <c r="R91" s="1" t="s">
        <v>59</v>
      </c>
      <c r="S91" s="1" t="s">
        <v>59</v>
      </c>
      <c r="T91" s="1" t="s">
        <v>58</v>
      </c>
      <c r="Y91">
        <v>2</v>
      </c>
      <c r="AR91" s="1" t="s">
        <v>51</v>
      </c>
      <c r="AS91" s="1" t="s">
        <v>51</v>
      </c>
      <c r="AU91" s="1" t="s">
        <v>932</v>
      </c>
      <c r="AV91">
        <v>55</v>
      </c>
    </row>
    <row r="92" spans="1:48" ht="30" customHeight="1">
      <c r="A92" s="10" t="s">
        <v>380</v>
      </c>
      <c r="B92" s="10" t="s">
        <v>383</v>
      </c>
      <c r="C92" s="10" t="s">
        <v>206</v>
      </c>
      <c r="D92" s="9">
        <v>1</v>
      </c>
      <c r="E92" s="124"/>
      <c r="F92" s="124"/>
      <c r="G92" s="124"/>
      <c r="H92" s="124"/>
      <c r="I92" s="124"/>
      <c r="J92" s="124"/>
      <c r="K92" s="124"/>
      <c r="L92" s="124"/>
      <c r="M92" s="10"/>
      <c r="N92" s="1" t="s">
        <v>825</v>
      </c>
      <c r="O92" s="1" t="s">
        <v>51</v>
      </c>
      <c r="P92" s="1" t="s">
        <v>51</v>
      </c>
      <c r="Q92" s="1" t="s">
        <v>506</v>
      </c>
      <c r="R92" s="1" t="s">
        <v>59</v>
      </c>
      <c r="S92" s="1" t="s">
        <v>59</v>
      </c>
      <c r="T92" s="1" t="s">
        <v>59</v>
      </c>
      <c r="U92">
        <v>1</v>
      </c>
      <c r="V92">
        <v>0</v>
      </c>
      <c r="W92">
        <v>0.03</v>
      </c>
      <c r="AR92" s="1" t="s">
        <v>51</v>
      </c>
      <c r="AS92" s="1" t="s">
        <v>51</v>
      </c>
      <c r="AU92" s="1" t="s">
        <v>931</v>
      </c>
      <c r="AV92">
        <v>279</v>
      </c>
    </row>
    <row r="93" spans="1:48" ht="30" customHeight="1">
      <c r="A93" s="9"/>
      <c r="B93" s="9"/>
      <c r="C93" s="9"/>
      <c r="D93" s="9"/>
      <c r="E93" s="124"/>
      <c r="F93" s="124"/>
      <c r="G93" s="124"/>
      <c r="H93" s="124"/>
      <c r="I93" s="124"/>
      <c r="J93" s="124"/>
      <c r="K93" s="124"/>
      <c r="L93" s="124"/>
      <c r="M93" s="9"/>
      <c r="Q93" s="1" t="s">
        <v>506</v>
      </c>
    </row>
    <row r="94" spans="1:48" ht="30" customHeight="1">
      <c r="A94" s="9"/>
      <c r="B94" s="9"/>
      <c r="C94" s="9"/>
      <c r="D94" s="9"/>
      <c r="E94" s="124"/>
      <c r="F94" s="124"/>
      <c r="G94" s="124"/>
      <c r="H94" s="124"/>
      <c r="I94" s="124"/>
      <c r="J94" s="124"/>
      <c r="K94" s="124"/>
      <c r="L94" s="124"/>
      <c r="M94" s="9"/>
      <c r="Q94" s="1" t="s">
        <v>506</v>
      </c>
    </row>
    <row r="95" spans="1:48" ht="30" customHeight="1">
      <c r="A95" s="9"/>
      <c r="B95" s="9"/>
      <c r="C95" s="9"/>
      <c r="D95" s="9"/>
      <c r="E95" s="124"/>
      <c r="F95" s="124"/>
      <c r="G95" s="124"/>
      <c r="H95" s="124"/>
      <c r="I95" s="124"/>
      <c r="J95" s="124"/>
      <c r="K95" s="124"/>
      <c r="L95" s="124"/>
      <c r="M95" s="9"/>
      <c r="Q95" s="1" t="s">
        <v>506</v>
      </c>
    </row>
    <row r="96" spans="1:48" ht="30" customHeight="1">
      <c r="A96" s="9"/>
      <c r="B96" s="9"/>
      <c r="C96" s="9"/>
      <c r="D96" s="9"/>
      <c r="E96" s="124"/>
      <c r="F96" s="124"/>
      <c r="G96" s="124"/>
      <c r="H96" s="124"/>
      <c r="I96" s="124"/>
      <c r="J96" s="124"/>
      <c r="K96" s="124"/>
      <c r="L96" s="124"/>
      <c r="M96" s="9"/>
      <c r="Q96" s="1" t="s">
        <v>506</v>
      </c>
    </row>
    <row r="97" spans="1:48" ht="30" customHeight="1">
      <c r="A97" s="9"/>
      <c r="B97" s="9"/>
      <c r="C97" s="9"/>
      <c r="D97" s="9"/>
      <c r="E97" s="124"/>
      <c r="F97" s="124"/>
      <c r="G97" s="124"/>
      <c r="H97" s="124"/>
      <c r="I97" s="124"/>
      <c r="J97" s="124"/>
      <c r="K97" s="124"/>
      <c r="L97" s="124"/>
      <c r="M97" s="9"/>
      <c r="Q97" s="1" t="s">
        <v>506</v>
      </c>
    </row>
    <row r="98" spans="1:48" ht="30" customHeight="1">
      <c r="A98" s="9"/>
      <c r="B98" s="9"/>
      <c r="C98" s="9"/>
      <c r="D98" s="9"/>
      <c r="E98" s="124"/>
      <c r="F98" s="124"/>
      <c r="G98" s="124"/>
      <c r="H98" s="124"/>
      <c r="I98" s="124"/>
      <c r="J98" s="124"/>
      <c r="K98" s="124"/>
      <c r="L98" s="124"/>
      <c r="M98" s="9"/>
      <c r="Q98" s="1" t="s">
        <v>506</v>
      </c>
    </row>
    <row r="99" spans="1:48" ht="30" customHeight="1">
      <c r="A99" s="10" t="s">
        <v>64</v>
      </c>
      <c r="B99" s="9"/>
      <c r="C99" s="9"/>
      <c r="D99" s="9"/>
      <c r="E99" s="124"/>
      <c r="F99" s="124"/>
      <c r="G99" s="124"/>
      <c r="H99" s="124"/>
      <c r="I99" s="124"/>
      <c r="J99" s="124"/>
      <c r="K99" s="124"/>
      <c r="L99" s="124"/>
      <c r="M99" s="9"/>
      <c r="N99" t="s">
        <v>65</v>
      </c>
    </row>
    <row r="100" spans="1:48" ht="30" customHeight="1">
      <c r="A100" s="10" t="s">
        <v>505</v>
      </c>
      <c r="B100" s="10" t="s">
        <v>51</v>
      </c>
      <c r="C100" s="9"/>
      <c r="D100" s="9"/>
      <c r="E100" s="124"/>
      <c r="F100" s="124"/>
      <c r="G100" s="124"/>
      <c r="H100" s="124"/>
      <c r="I100" s="124"/>
      <c r="J100" s="124"/>
      <c r="K100" s="124"/>
      <c r="L100" s="124"/>
      <c r="M100" s="9"/>
      <c r="Q100" s="1" t="s">
        <v>504</v>
      </c>
    </row>
    <row r="101" spans="1:48" ht="30" customHeight="1">
      <c r="A101" s="10" t="s">
        <v>921</v>
      </c>
      <c r="B101" s="10" t="s">
        <v>930</v>
      </c>
      <c r="C101" s="10" t="s">
        <v>79</v>
      </c>
      <c r="D101" s="9">
        <v>3</v>
      </c>
      <c r="E101" s="124"/>
      <c r="F101" s="124"/>
      <c r="G101" s="124"/>
      <c r="H101" s="124"/>
      <c r="I101" s="124"/>
      <c r="J101" s="124"/>
      <c r="K101" s="124"/>
      <c r="L101" s="124"/>
      <c r="M101" s="10"/>
      <c r="N101" s="1" t="s">
        <v>929</v>
      </c>
      <c r="O101" s="1" t="s">
        <v>51</v>
      </c>
      <c r="P101" s="1" t="s">
        <v>51</v>
      </c>
      <c r="Q101" s="1" t="s">
        <v>504</v>
      </c>
      <c r="R101" s="1" t="s">
        <v>59</v>
      </c>
      <c r="S101" s="1" t="s">
        <v>59</v>
      </c>
      <c r="T101" s="1" t="s">
        <v>58</v>
      </c>
      <c r="X101">
        <v>1</v>
      </c>
      <c r="AR101" s="1" t="s">
        <v>51</v>
      </c>
      <c r="AS101" s="1" t="s">
        <v>51</v>
      </c>
      <c r="AU101" s="1" t="s">
        <v>928</v>
      </c>
      <c r="AV101">
        <v>57</v>
      </c>
    </row>
    <row r="102" spans="1:48" ht="30" customHeight="1">
      <c r="A102" s="10" t="s">
        <v>921</v>
      </c>
      <c r="B102" s="10" t="s">
        <v>927</v>
      </c>
      <c r="C102" s="10" t="s">
        <v>79</v>
      </c>
      <c r="D102" s="9">
        <v>17</v>
      </c>
      <c r="E102" s="124"/>
      <c r="F102" s="124"/>
      <c r="G102" s="124"/>
      <c r="H102" s="124"/>
      <c r="I102" s="124"/>
      <c r="J102" s="124"/>
      <c r="K102" s="124"/>
      <c r="L102" s="124"/>
      <c r="M102" s="10"/>
      <c r="N102" s="1" t="s">
        <v>926</v>
      </c>
      <c r="O102" s="1" t="s">
        <v>51</v>
      </c>
      <c r="P102" s="1" t="s">
        <v>51</v>
      </c>
      <c r="Q102" s="1" t="s">
        <v>504</v>
      </c>
      <c r="R102" s="1" t="s">
        <v>59</v>
      </c>
      <c r="S102" s="1" t="s">
        <v>59</v>
      </c>
      <c r="T102" s="1" t="s">
        <v>58</v>
      </c>
      <c r="X102">
        <v>1</v>
      </c>
      <c r="AR102" s="1" t="s">
        <v>51</v>
      </c>
      <c r="AS102" s="1" t="s">
        <v>51</v>
      </c>
      <c r="AU102" s="1" t="s">
        <v>925</v>
      </c>
      <c r="AV102">
        <v>58</v>
      </c>
    </row>
    <row r="103" spans="1:48" ht="30" customHeight="1">
      <c r="A103" s="10" t="s">
        <v>921</v>
      </c>
      <c r="B103" s="10" t="s">
        <v>924</v>
      </c>
      <c r="C103" s="10" t="s">
        <v>79</v>
      </c>
      <c r="D103" s="9">
        <v>15</v>
      </c>
      <c r="E103" s="124"/>
      <c r="F103" s="124"/>
      <c r="G103" s="124"/>
      <c r="H103" s="124"/>
      <c r="I103" s="124"/>
      <c r="J103" s="124"/>
      <c r="K103" s="124"/>
      <c r="L103" s="124"/>
      <c r="M103" s="10"/>
      <c r="N103" s="1" t="s">
        <v>923</v>
      </c>
      <c r="O103" s="1" t="s">
        <v>51</v>
      </c>
      <c r="P103" s="1" t="s">
        <v>51</v>
      </c>
      <c r="Q103" s="1" t="s">
        <v>504</v>
      </c>
      <c r="R103" s="1" t="s">
        <v>59</v>
      </c>
      <c r="S103" s="1" t="s">
        <v>59</v>
      </c>
      <c r="T103" s="1" t="s">
        <v>58</v>
      </c>
      <c r="X103">
        <v>1</v>
      </c>
      <c r="AR103" s="1" t="s">
        <v>51</v>
      </c>
      <c r="AS103" s="1" t="s">
        <v>51</v>
      </c>
      <c r="AU103" s="1" t="s">
        <v>922</v>
      </c>
      <c r="AV103">
        <v>59</v>
      </c>
    </row>
    <row r="104" spans="1:48" ht="30" customHeight="1">
      <c r="A104" s="10" t="s">
        <v>921</v>
      </c>
      <c r="B104" s="10" t="s">
        <v>920</v>
      </c>
      <c r="C104" s="10" t="s">
        <v>79</v>
      </c>
      <c r="D104" s="9">
        <v>17</v>
      </c>
      <c r="E104" s="124"/>
      <c r="F104" s="124"/>
      <c r="G104" s="124"/>
      <c r="H104" s="124"/>
      <c r="I104" s="124"/>
      <c r="J104" s="124"/>
      <c r="K104" s="124"/>
      <c r="L104" s="124"/>
      <c r="M104" s="10"/>
      <c r="N104" s="1" t="s">
        <v>919</v>
      </c>
      <c r="O104" s="1" t="s">
        <v>51</v>
      </c>
      <c r="P104" s="1" t="s">
        <v>51</v>
      </c>
      <c r="Q104" s="1" t="s">
        <v>504</v>
      </c>
      <c r="R104" s="1" t="s">
        <v>59</v>
      </c>
      <c r="S104" s="1" t="s">
        <v>59</v>
      </c>
      <c r="T104" s="1" t="s">
        <v>58</v>
      </c>
      <c r="X104">
        <v>1</v>
      </c>
      <c r="AR104" s="1" t="s">
        <v>51</v>
      </c>
      <c r="AS104" s="1" t="s">
        <v>51</v>
      </c>
      <c r="AU104" s="1" t="s">
        <v>918</v>
      </c>
      <c r="AV104">
        <v>60</v>
      </c>
    </row>
    <row r="105" spans="1:48" ht="30" customHeight="1">
      <c r="A105" s="10" t="s">
        <v>917</v>
      </c>
      <c r="B105" s="10" t="s">
        <v>382</v>
      </c>
      <c r="C105" s="10" t="s">
        <v>206</v>
      </c>
      <c r="D105" s="9">
        <v>1</v>
      </c>
      <c r="E105" s="124"/>
      <c r="F105" s="124"/>
      <c r="G105" s="124"/>
      <c r="H105" s="124"/>
      <c r="I105" s="124"/>
      <c r="J105" s="124"/>
      <c r="K105" s="124"/>
      <c r="L105" s="124"/>
      <c r="M105" s="10"/>
      <c r="N105" s="1" t="s">
        <v>657</v>
      </c>
      <c r="O105" s="1" t="s">
        <v>51</v>
      </c>
      <c r="P105" s="1" t="s">
        <v>51</v>
      </c>
      <c r="Q105" s="1" t="s">
        <v>504</v>
      </c>
      <c r="R105" s="1" t="s">
        <v>59</v>
      </c>
      <c r="S105" s="1" t="s">
        <v>59</v>
      </c>
      <c r="T105" s="1" t="s">
        <v>59</v>
      </c>
      <c r="U105">
        <v>0</v>
      </c>
      <c r="V105">
        <v>0</v>
      </c>
      <c r="W105">
        <v>0.03</v>
      </c>
      <c r="AR105" s="1" t="s">
        <v>51</v>
      </c>
      <c r="AS105" s="1" t="s">
        <v>51</v>
      </c>
      <c r="AU105" s="1" t="s">
        <v>916</v>
      </c>
      <c r="AV105">
        <v>280</v>
      </c>
    </row>
    <row r="106" spans="1:48" ht="30" customHeight="1">
      <c r="A106" s="10" t="s">
        <v>864</v>
      </c>
      <c r="B106" s="10" t="s">
        <v>915</v>
      </c>
      <c r="C106" s="10" t="s">
        <v>319</v>
      </c>
      <c r="D106" s="9">
        <v>5</v>
      </c>
      <c r="E106" s="124"/>
      <c r="F106" s="124"/>
      <c r="G106" s="124"/>
      <c r="H106" s="124"/>
      <c r="I106" s="124"/>
      <c r="J106" s="124"/>
      <c r="K106" s="124"/>
      <c r="L106" s="124"/>
      <c r="M106" s="10"/>
      <c r="N106" s="1" t="s">
        <v>914</v>
      </c>
      <c r="O106" s="1" t="s">
        <v>51</v>
      </c>
      <c r="P106" s="1" t="s">
        <v>51</v>
      </c>
      <c r="Q106" s="1" t="s">
        <v>504</v>
      </c>
      <c r="R106" s="1" t="s">
        <v>59</v>
      </c>
      <c r="S106" s="1" t="s">
        <v>59</v>
      </c>
      <c r="T106" s="1" t="s">
        <v>58</v>
      </c>
      <c r="AR106" s="1" t="s">
        <v>51</v>
      </c>
      <c r="AS106" s="1" t="s">
        <v>51</v>
      </c>
      <c r="AU106" s="1" t="s">
        <v>913</v>
      </c>
      <c r="AV106">
        <v>61</v>
      </c>
    </row>
    <row r="107" spans="1:48" ht="30" customHeight="1">
      <c r="A107" s="10" t="s">
        <v>864</v>
      </c>
      <c r="B107" s="10" t="s">
        <v>912</v>
      </c>
      <c r="C107" s="10" t="s">
        <v>319</v>
      </c>
      <c r="D107" s="9">
        <v>5</v>
      </c>
      <c r="E107" s="124"/>
      <c r="F107" s="124"/>
      <c r="G107" s="124"/>
      <c r="H107" s="124"/>
      <c r="I107" s="124"/>
      <c r="J107" s="124"/>
      <c r="K107" s="124"/>
      <c r="L107" s="124"/>
      <c r="M107" s="10"/>
      <c r="N107" s="1" t="s">
        <v>911</v>
      </c>
      <c r="O107" s="1" t="s">
        <v>51</v>
      </c>
      <c r="P107" s="1" t="s">
        <v>51</v>
      </c>
      <c r="Q107" s="1" t="s">
        <v>504</v>
      </c>
      <c r="R107" s="1" t="s">
        <v>59</v>
      </c>
      <c r="S107" s="1" t="s">
        <v>59</v>
      </c>
      <c r="T107" s="1" t="s">
        <v>58</v>
      </c>
      <c r="AR107" s="1" t="s">
        <v>51</v>
      </c>
      <c r="AS107" s="1" t="s">
        <v>51</v>
      </c>
      <c r="AU107" s="1" t="s">
        <v>910</v>
      </c>
      <c r="AV107">
        <v>62</v>
      </c>
    </row>
    <row r="108" spans="1:48" ht="30" customHeight="1">
      <c r="A108" s="10" t="s">
        <v>864</v>
      </c>
      <c r="B108" s="10" t="s">
        <v>909</v>
      </c>
      <c r="C108" s="10" t="s">
        <v>319</v>
      </c>
      <c r="D108" s="9">
        <v>4</v>
      </c>
      <c r="E108" s="124"/>
      <c r="F108" s="124"/>
      <c r="G108" s="124"/>
      <c r="H108" s="124"/>
      <c r="I108" s="124"/>
      <c r="J108" s="124"/>
      <c r="K108" s="124"/>
      <c r="L108" s="124"/>
      <c r="M108" s="10"/>
      <c r="N108" s="1" t="s">
        <v>908</v>
      </c>
      <c r="O108" s="1" t="s">
        <v>51</v>
      </c>
      <c r="P108" s="1" t="s">
        <v>51</v>
      </c>
      <c r="Q108" s="1" t="s">
        <v>504</v>
      </c>
      <c r="R108" s="1" t="s">
        <v>59</v>
      </c>
      <c r="S108" s="1" t="s">
        <v>59</v>
      </c>
      <c r="T108" s="1" t="s">
        <v>58</v>
      </c>
      <c r="AR108" s="1" t="s">
        <v>51</v>
      </c>
      <c r="AS108" s="1" t="s">
        <v>51</v>
      </c>
      <c r="AU108" s="1" t="s">
        <v>907</v>
      </c>
      <c r="AV108">
        <v>63</v>
      </c>
    </row>
    <row r="109" spans="1:48" ht="30" customHeight="1">
      <c r="A109" s="10" t="s">
        <v>864</v>
      </c>
      <c r="B109" s="10" t="s">
        <v>906</v>
      </c>
      <c r="C109" s="10" t="s">
        <v>319</v>
      </c>
      <c r="D109" s="9">
        <v>5</v>
      </c>
      <c r="E109" s="124"/>
      <c r="F109" s="124"/>
      <c r="G109" s="124"/>
      <c r="H109" s="124"/>
      <c r="I109" s="124"/>
      <c r="J109" s="124"/>
      <c r="K109" s="124"/>
      <c r="L109" s="124"/>
      <c r="M109" s="10"/>
      <c r="N109" s="1" t="s">
        <v>905</v>
      </c>
      <c r="O109" s="1" t="s">
        <v>51</v>
      </c>
      <c r="P109" s="1" t="s">
        <v>51</v>
      </c>
      <c r="Q109" s="1" t="s">
        <v>504</v>
      </c>
      <c r="R109" s="1" t="s">
        <v>59</v>
      </c>
      <c r="S109" s="1" t="s">
        <v>59</v>
      </c>
      <c r="T109" s="1" t="s">
        <v>58</v>
      </c>
      <c r="AR109" s="1" t="s">
        <v>51</v>
      </c>
      <c r="AS109" s="1" t="s">
        <v>51</v>
      </c>
      <c r="AU109" s="1" t="s">
        <v>904</v>
      </c>
      <c r="AV109">
        <v>64</v>
      </c>
    </row>
    <row r="110" spans="1:48" ht="30" customHeight="1">
      <c r="A110" s="10" t="s">
        <v>864</v>
      </c>
      <c r="B110" s="10" t="s">
        <v>903</v>
      </c>
      <c r="C110" s="10" t="s">
        <v>319</v>
      </c>
      <c r="D110" s="9">
        <v>7</v>
      </c>
      <c r="E110" s="124"/>
      <c r="F110" s="124"/>
      <c r="G110" s="124"/>
      <c r="H110" s="124"/>
      <c r="I110" s="124"/>
      <c r="J110" s="124"/>
      <c r="K110" s="124"/>
      <c r="L110" s="124"/>
      <c r="M110" s="10"/>
      <c r="N110" s="1" t="s">
        <v>902</v>
      </c>
      <c r="O110" s="1" t="s">
        <v>51</v>
      </c>
      <c r="P110" s="1" t="s">
        <v>51</v>
      </c>
      <c r="Q110" s="1" t="s">
        <v>504</v>
      </c>
      <c r="R110" s="1" t="s">
        <v>59</v>
      </c>
      <c r="S110" s="1" t="s">
        <v>59</v>
      </c>
      <c r="T110" s="1" t="s">
        <v>58</v>
      </c>
      <c r="AR110" s="1" t="s">
        <v>51</v>
      </c>
      <c r="AS110" s="1" t="s">
        <v>51</v>
      </c>
      <c r="AU110" s="1" t="s">
        <v>901</v>
      </c>
      <c r="AV110">
        <v>65</v>
      </c>
    </row>
    <row r="111" spans="1:48" ht="30" customHeight="1">
      <c r="A111" s="10" t="s">
        <v>864</v>
      </c>
      <c r="B111" s="10" t="s">
        <v>900</v>
      </c>
      <c r="C111" s="10" t="s">
        <v>319</v>
      </c>
      <c r="D111" s="9">
        <v>6</v>
      </c>
      <c r="E111" s="124"/>
      <c r="F111" s="124"/>
      <c r="G111" s="124"/>
      <c r="H111" s="124"/>
      <c r="I111" s="124"/>
      <c r="J111" s="124"/>
      <c r="K111" s="124"/>
      <c r="L111" s="124"/>
      <c r="M111" s="10"/>
      <c r="N111" s="1" t="s">
        <v>899</v>
      </c>
      <c r="O111" s="1" t="s">
        <v>51</v>
      </c>
      <c r="P111" s="1" t="s">
        <v>51</v>
      </c>
      <c r="Q111" s="1" t="s">
        <v>504</v>
      </c>
      <c r="R111" s="1" t="s">
        <v>59</v>
      </c>
      <c r="S111" s="1" t="s">
        <v>59</v>
      </c>
      <c r="T111" s="1" t="s">
        <v>58</v>
      </c>
      <c r="AR111" s="1" t="s">
        <v>51</v>
      </c>
      <c r="AS111" s="1" t="s">
        <v>51</v>
      </c>
      <c r="AU111" s="1" t="s">
        <v>898</v>
      </c>
      <c r="AV111">
        <v>66</v>
      </c>
    </row>
    <row r="112" spans="1:48" ht="30" customHeight="1">
      <c r="A112" s="10" t="s">
        <v>864</v>
      </c>
      <c r="B112" s="10" t="s">
        <v>897</v>
      </c>
      <c r="C112" s="10" t="s">
        <v>319</v>
      </c>
      <c r="D112" s="9">
        <v>1</v>
      </c>
      <c r="E112" s="124"/>
      <c r="F112" s="124"/>
      <c r="G112" s="124"/>
      <c r="H112" s="124"/>
      <c r="I112" s="124"/>
      <c r="J112" s="124"/>
      <c r="K112" s="124"/>
      <c r="L112" s="124"/>
      <c r="M112" s="10"/>
      <c r="N112" s="1" t="s">
        <v>896</v>
      </c>
      <c r="O112" s="1" t="s">
        <v>51</v>
      </c>
      <c r="P112" s="1" t="s">
        <v>51</v>
      </c>
      <c r="Q112" s="1" t="s">
        <v>504</v>
      </c>
      <c r="R112" s="1" t="s">
        <v>59</v>
      </c>
      <c r="S112" s="1" t="s">
        <v>59</v>
      </c>
      <c r="T112" s="1" t="s">
        <v>58</v>
      </c>
      <c r="AR112" s="1" t="s">
        <v>51</v>
      </c>
      <c r="AS112" s="1" t="s">
        <v>51</v>
      </c>
      <c r="AU112" s="1" t="s">
        <v>895</v>
      </c>
      <c r="AV112">
        <v>67</v>
      </c>
    </row>
    <row r="113" spans="1:48" ht="30" customHeight="1">
      <c r="A113" s="10" t="s">
        <v>864</v>
      </c>
      <c r="B113" s="10" t="s">
        <v>894</v>
      </c>
      <c r="C113" s="10" t="s">
        <v>319</v>
      </c>
      <c r="D113" s="9">
        <v>1</v>
      </c>
      <c r="E113" s="124"/>
      <c r="F113" s="124"/>
      <c r="G113" s="124"/>
      <c r="H113" s="124"/>
      <c r="I113" s="124"/>
      <c r="J113" s="124"/>
      <c r="K113" s="124"/>
      <c r="L113" s="124"/>
      <c r="M113" s="10"/>
      <c r="N113" s="1" t="s">
        <v>893</v>
      </c>
      <c r="O113" s="1" t="s">
        <v>51</v>
      </c>
      <c r="P113" s="1" t="s">
        <v>51</v>
      </c>
      <c r="Q113" s="1" t="s">
        <v>504</v>
      </c>
      <c r="R113" s="1" t="s">
        <v>59</v>
      </c>
      <c r="S113" s="1" t="s">
        <v>59</v>
      </c>
      <c r="T113" s="1" t="s">
        <v>58</v>
      </c>
      <c r="AR113" s="1" t="s">
        <v>51</v>
      </c>
      <c r="AS113" s="1" t="s">
        <v>51</v>
      </c>
      <c r="AU113" s="1" t="s">
        <v>892</v>
      </c>
      <c r="AV113">
        <v>68</v>
      </c>
    </row>
    <row r="114" spans="1:48" ht="30" customHeight="1">
      <c r="A114" s="10" t="s">
        <v>864</v>
      </c>
      <c r="B114" s="10" t="s">
        <v>891</v>
      </c>
      <c r="C114" s="10" t="s">
        <v>319</v>
      </c>
      <c r="D114" s="9">
        <v>5</v>
      </c>
      <c r="E114" s="124"/>
      <c r="F114" s="124"/>
      <c r="G114" s="124"/>
      <c r="H114" s="124"/>
      <c r="I114" s="124"/>
      <c r="J114" s="124"/>
      <c r="K114" s="124"/>
      <c r="L114" s="124"/>
      <c r="M114" s="10"/>
      <c r="N114" s="1" t="s">
        <v>890</v>
      </c>
      <c r="O114" s="1" t="s">
        <v>51</v>
      </c>
      <c r="P114" s="1" t="s">
        <v>51</v>
      </c>
      <c r="Q114" s="1" t="s">
        <v>504</v>
      </c>
      <c r="R114" s="1" t="s">
        <v>59</v>
      </c>
      <c r="S114" s="1" t="s">
        <v>59</v>
      </c>
      <c r="T114" s="1" t="s">
        <v>58</v>
      </c>
      <c r="AR114" s="1" t="s">
        <v>51</v>
      </c>
      <c r="AS114" s="1" t="s">
        <v>51</v>
      </c>
      <c r="AU114" s="1" t="s">
        <v>889</v>
      </c>
      <c r="AV114">
        <v>69</v>
      </c>
    </row>
    <row r="115" spans="1:48" ht="30" customHeight="1">
      <c r="A115" s="10" t="s">
        <v>864</v>
      </c>
      <c r="B115" s="10" t="s">
        <v>888</v>
      </c>
      <c r="C115" s="10" t="s">
        <v>276</v>
      </c>
      <c r="D115" s="9">
        <v>3</v>
      </c>
      <c r="E115" s="124"/>
      <c r="F115" s="124"/>
      <c r="G115" s="124"/>
      <c r="H115" s="124"/>
      <c r="I115" s="124"/>
      <c r="J115" s="124"/>
      <c r="K115" s="124"/>
      <c r="L115" s="124"/>
      <c r="M115" s="10"/>
      <c r="N115" s="1" t="s">
        <v>887</v>
      </c>
      <c r="O115" s="1" t="s">
        <v>51</v>
      </c>
      <c r="P115" s="1" t="s">
        <v>51</v>
      </c>
      <c r="Q115" s="1" t="s">
        <v>504</v>
      </c>
      <c r="R115" s="1" t="s">
        <v>59</v>
      </c>
      <c r="S115" s="1" t="s">
        <v>59</v>
      </c>
      <c r="T115" s="1" t="s">
        <v>58</v>
      </c>
      <c r="AR115" s="1" t="s">
        <v>51</v>
      </c>
      <c r="AS115" s="1" t="s">
        <v>51</v>
      </c>
      <c r="AU115" s="1" t="s">
        <v>886</v>
      </c>
      <c r="AV115">
        <v>70</v>
      </c>
    </row>
    <row r="116" spans="1:48" ht="30" customHeight="1">
      <c r="A116" s="10" t="s">
        <v>864</v>
      </c>
      <c r="B116" s="10" t="s">
        <v>885</v>
      </c>
      <c r="C116" s="10" t="s">
        <v>276</v>
      </c>
      <c r="D116" s="9">
        <v>2</v>
      </c>
      <c r="E116" s="124"/>
      <c r="F116" s="124"/>
      <c r="G116" s="124"/>
      <c r="H116" s="124"/>
      <c r="I116" s="124"/>
      <c r="J116" s="124"/>
      <c r="K116" s="124"/>
      <c r="L116" s="124"/>
      <c r="M116" s="10"/>
      <c r="N116" s="1" t="s">
        <v>884</v>
      </c>
      <c r="O116" s="1" t="s">
        <v>51</v>
      </c>
      <c r="P116" s="1" t="s">
        <v>51</v>
      </c>
      <c r="Q116" s="1" t="s">
        <v>504</v>
      </c>
      <c r="R116" s="1" t="s">
        <v>59</v>
      </c>
      <c r="S116" s="1" t="s">
        <v>59</v>
      </c>
      <c r="T116" s="1" t="s">
        <v>58</v>
      </c>
      <c r="AR116" s="1" t="s">
        <v>51</v>
      </c>
      <c r="AS116" s="1" t="s">
        <v>51</v>
      </c>
      <c r="AU116" s="1" t="s">
        <v>883</v>
      </c>
      <c r="AV116">
        <v>71</v>
      </c>
    </row>
    <row r="117" spans="1:48" ht="30" customHeight="1">
      <c r="A117" s="10" t="s">
        <v>864</v>
      </c>
      <c r="B117" s="10" t="s">
        <v>882</v>
      </c>
      <c r="C117" s="10" t="s">
        <v>319</v>
      </c>
      <c r="D117" s="9">
        <v>2</v>
      </c>
      <c r="E117" s="124"/>
      <c r="F117" s="124"/>
      <c r="G117" s="124"/>
      <c r="H117" s="124"/>
      <c r="I117" s="124"/>
      <c r="J117" s="124"/>
      <c r="K117" s="124"/>
      <c r="L117" s="124"/>
      <c r="M117" s="10"/>
      <c r="N117" s="1" t="s">
        <v>881</v>
      </c>
      <c r="O117" s="1" t="s">
        <v>51</v>
      </c>
      <c r="P117" s="1" t="s">
        <v>51</v>
      </c>
      <c r="Q117" s="1" t="s">
        <v>504</v>
      </c>
      <c r="R117" s="1" t="s">
        <v>59</v>
      </c>
      <c r="S117" s="1" t="s">
        <v>59</v>
      </c>
      <c r="T117" s="1" t="s">
        <v>58</v>
      </c>
      <c r="AR117" s="1" t="s">
        <v>51</v>
      </c>
      <c r="AS117" s="1" t="s">
        <v>51</v>
      </c>
      <c r="AU117" s="1" t="s">
        <v>880</v>
      </c>
      <c r="AV117">
        <v>72</v>
      </c>
    </row>
    <row r="118" spans="1:48" ht="30" customHeight="1">
      <c r="A118" s="10" t="s">
        <v>864</v>
      </c>
      <c r="B118" s="10" t="s">
        <v>879</v>
      </c>
      <c r="C118" s="10" t="s">
        <v>319</v>
      </c>
      <c r="D118" s="9">
        <v>2</v>
      </c>
      <c r="E118" s="124"/>
      <c r="F118" s="124"/>
      <c r="G118" s="124"/>
      <c r="H118" s="124"/>
      <c r="I118" s="124"/>
      <c r="J118" s="124"/>
      <c r="K118" s="124"/>
      <c r="L118" s="124"/>
      <c r="M118" s="10"/>
      <c r="N118" s="1" t="s">
        <v>878</v>
      </c>
      <c r="O118" s="1" t="s">
        <v>51</v>
      </c>
      <c r="P118" s="1" t="s">
        <v>51</v>
      </c>
      <c r="Q118" s="1" t="s">
        <v>504</v>
      </c>
      <c r="R118" s="1" t="s">
        <v>59</v>
      </c>
      <c r="S118" s="1" t="s">
        <v>59</v>
      </c>
      <c r="T118" s="1" t="s">
        <v>58</v>
      </c>
      <c r="AR118" s="1" t="s">
        <v>51</v>
      </c>
      <c r="AS118" s="1" t="s">
        <v>51</v>
      </c>
      <c r="AU118" s="1" t="s">
        <v>877</v>
      </c>
      <c r="AV118">
        <v>73</v>
      </c>
    </row>
    <row r="119" spans="1:48" ht="30" customHeight="1">
      <c r="A119" s="10" t="s">
        <v>864</v>
      </c>
      <c r="B119" s="10" t="s">
        <v>876</v>
      </c>
      <c r="C119" s="10" t="s">
        <v>319</v>
      </c>
      <c r="D119" s="9">
        <v>1</v>
      </c>
      <c r="E119" s="124"/>
      <c r="F119" s="124"/>
      <c r="G119" s="124"/>
      <c r="H119" s="124"/>
      <c r="I119" s="124"/>
      <c r="J119" s="124"/>
      <c r="K119" s="124"/>
      <c r="L119" s="124"/>
      <c r="M119" s="10"/>
      <c r="N119" s="1" t="s">
        <v>875</v>
      </c>
      <c r="O119" s="1" t="s">
        <v>51</v>
      </c>
      <c r="P119" s="1" t="s">
        <v>51</v>
      </c>
      <c r="Q119" s="1" t="s">
        <v>504</v>
      </c>
      <c r="R119" s="1" t="s">
        <v>59</v>
      </c>
      <c r="S119" s="1" t="s">
        <v>59</v>
      </c>
      <c r="T119" s="1" t="s">
        <v>58</v>
      </c>
      <c r="AR119" s="1" t="s">
        <v>51</v>
      </c>
      <c r="AS119" s="1" t="s">
        <v>51</v>
      </c>
      <c r="AU119" s="1" t="s">
        <v>874</v>
      </c>
      <c r="AV119">
        <v>74</v>
      </c>
    </row>
    <row r="120" spans="1:48" ht="30" customHeight="1">
      <c r="A120" s="10" t="s">
        <v>864</v>
      </c>
      <c r="B120" s="10" t="s">
        <v>873</v>
      </c>
      <c r="C120" s="10" t="s">
        <v>319</v>
      </c>
      <c r="D120" s="9">
        <v>3</v>
      </c>
      <c r="E120" s="124"/>
      <c r="F120" s="124"/>
      <c r="G120" s="124"/>
      <c r="H120" s="124"/>
      <c r="I120" s="124"/>
      <c r="J120" s="124"/>
      <c r="K120" s="124"/>
      <c r="L120" s="124"/>
      <c r="M120" s="10"/>
      <c r="N120" s="1" t="s">
        <v>872</v>
      </c>
      <c r="O120" s="1" t="s">
        <v>51</v>
      </c>
      <c r="P120" s="1" t="s">
        <v>51</v>
      </c>
      <c r="Q120" s="1" t="s">
        <v>504</v>
      </c>
      <c r="R120" s="1" t="s">
        <v>59</v>
      </c>
      <c r="S120" s="1" t="s">
        <v>59</v>
      </c>
      <c r="T120" s="1" t="s">
        <v>58</v>
      </c>
      <c r="AR120" s="1" t="s">
        <v>51</v>
      </c>
      <c r="AS120" s="1" t="s">
        <v>51</v>
      </c>
      <c r="AU120" s="1" t="s">
        <v>871</v>
      </c>
      <c r="AV120">
        <v>75</v>
      </c>
    </row>
    <row r="121" spans="1:48" ht="30" customHeight="1">
      <c r="A121" s="10" t="s">
        <v>864</v>
      </c>
      <c r="B121" s="10" t="s">
        <v>870</v>
      </c>
      <c r="C121" s="10" t="s">
        <v>319</v>
      </c>
      <c r="D121" s="9">
        <v>4</v>
      </c>
      <c r="E121" s="124"/>
      <c r="F121" s="124"/>
      <c r="G121" s="124"/>
      <c r="H121" s="124"/>
      <c r="I121" s="124"/>
      <c r="J121" s="124"/>
      <c r="K121" s="124"/>
      <c r="L121" s="124"/>
      <c r="M121" s="10"/>
      <c r="N121" s="1" t="s">
        <v>869</v>
      </c>
      <c r="O121" s="1" t="s">
        <v>51</v>
      </c>
      <c r="P121" s="1" t="s">
        <v>51</v>
      </c>
      <c r="Q121" s="1" t="s">
        <v>504</v>
      </c>
      <c r="R121" s="1" t="s">
        <v>59</v>
      </c>
      <c r="S121" s="1" t="s">
        <v>59</v>
      </c>
      <c r="T121" s="1" t="s">
        <v>58</v>
      </c>
      <c r="AR121" s="1" t="s">
        <v>51</v>
      </c>
      <c r="AS121" s="1" t="s">
        <v>51</v>
      </c>
      <c r="AU121" s="1" t="s">
        <v>868</v>
      </c>
      <c r="AV121">
        <v>76</v>
      </c>
    </row>
    <row r="122" spans="1:48" ht="30" customHeight="1">
      <c r="A122" s="10" t="s">
        <v>864</v>
      </c>
      <c r="B122" s="10" t="s">
        <v>867</v>
      </c>
      <c r="C122" s="10" t="s">
        <v>319</v>
      </c>
      <c r="D122" s="9">
        <v>4</v>
      </c>
      <c r="E122" s="124"/>
      <c r="F122" s="124"/>
      <c r="G122" s="124"/>
      <c r="H122" s="124"/>
      <c r="I122" s="124"/>
      <c r="J122" s="124"/>
      <c r="K122" s="124"/>
      <c r="L122" s="124"/>
      <c r="M122" s="10"/>
      <c r="N122" s="1" t="s">
        <v>866</v>
      </c>
      <c r="O122" s="1" t="s">
        <v>51</v>
      </c>
      <c r="P122" s="1" t="s">
        <v>51</v>
      </c>
      <c r="Q122" s="1" t="s">
        <v>504</v>
      </c>
      <c r="R122" s="1" t="s">
        <v>59</v>
      </c>
      <c r="S122" s="1" t="s">
        <v>59</v>
      </c>
      <c r="T122" s="1" t="s">
        <v>58</v>
      </c>
      <c r="AR122" s="1" t="s">
        <v>51</v>
      </c>
      <c r="AS122" s="1" t="s">
        <v>51</v>
      </c>
      <c r="AU122" s="1" t="s">
        <v>865</v>
      </c>
      <c r="AV122">
        <v>77</v>
      </c>
    </row>
    <row r="123" spans="1:48" ht="30" customHeight="1">
      <c r="A123" s="10" t="s">
        <v>864</v>
      </c>
      <c r="B123" s="10" t="s">
        <v>863</v>
      </c>
      <c r="C123" s="10" t="s">
        <v>319</v>
      </c>
      <c r="D123" s="9">
        <v>2</v>
      </c>
      <c r="E123" s="124"/>
      <c r="F123" s="124"/>
      <c r="G123" s="124"/>
      <c r="H123" s="124"/>
      <c r="I123" s="124"/>
      <c r="J123" s="124"/>
      <c r="K123" s="124"/>
      <c r="L123" s="124"/>
      <c r="M123" s="10"/>
      <c r="N123" s="1" t="s">
        <v>862</v>
      </c>
      <c r="O123" s="1" t="s">
        <v>51</v>
      </c>
      <c r="P123" s="1" t="s">
        <v>51</v>
      </c>
      <c r="Q123" s="1" t="s">
        <v>504</v>
      </c>
      <c r="R123" s="1" t="s">
        <v>59</v>
      </c>
      <c r="S123" s="1" t="s">
        <v>59</v>
      </c>
      <c r="T123" s="1" t="s">
        <v>58</v>
      </c>
      <c r="AR123" s="1" t="s">
        <v>51</v>
      </c>
      <c r="AS123" s="1" t="s">
        <v>51</v>
      </c>
      <c r="AU123" s="1" t="s">
        <v>861</v>
      </c>
      <c r="AV123">
        <v>78</v>
      </c>
    </row>
    <row r="124" spans="1:48" ht="30" customHeight="1">
      <c r="A124" s="10" t="s">
        <v>860</v>
      </c>
      <c r="B124" s="10" t="s">
        <v>859</v>
      </c>
      <c r="C124" s="10" t="s">
        <v>319</v>
      </c>
      <c r="D124" s="9">
        <v>4</v>
      </c>
      <c r="E124" s="124"/>
      <c r="F124" s="124"/>
      <c r="G124" s="124"/>
      <c r="H124" s="124"/>
      <c r="I124" s="124"/>
      <c r="J124" s="124"/>
      <c r="K124" s="124"/>
      <c r="L124" s="124"/>
      <c r="M124" s="10"/>
      <c r="N124" s="1" t="s">
        <v>858</v>
      </c>
      <c r="O124" s="1" t="s">
        <v>51</v>
      </c>
      <c r="P124" s="1" t="s">
        <v>51</v>
      </c>
      <c r="Q124" s="1" t="s">
        <v>504</v>
      </c>
      <c r="R124" s="1" t="s">
        <v>59</v>
      </c>
      <c r="S124" s="1" t="s">
        <v>59</v>
      </c>
      <c r="T124" s="1" t="s">
        <v>58</v>
      </c>
      <c r="AR124" s="1" t="s">
        <v>51</v>
      </c>
      <c r="AS124" s="1" t="s">
        <v>51</v>
      </c>
      <c r="AU124" s="1" t="s">
        <v>857</v>
      </c>
      <c r="AV124">
        <v>79</v>
      </c>
    </row>
    <row r="125" spans="1:48" ht="30" customHeight="1">
      <c r="A125" s="10" t="s">
        <v>856</v>
      </c>
      <c r="B125" s="10" t="s">
        <v>855</v>
      </c>
      <c r="C125" s="10" t="s">
        <v>319</v>
      </c>
      <c r="D125" s="9">
        <v>2</v>
      </c>
      <c r="E125" s="124"/>
      <c r="F125" s="124"/>
      <c r="G125" s="124"/>
      <c r="H125" s="124"/>
      <c r="I125" s="124"/>
      <c r="J125" s="124"/>
      <c r="K125" s="124"/>
      <c r="L125" s="124"/>
      <c r="M125" s="10"/>
      <c r="N125" s="1" t="s">
        <v>854</v>
      </c>
      <c r="O125" s="1" t="s">
        <v>51</v>
      </c>
      <c r="P125" s="1" t="s">
        <v>51</v>
      </c>
      <c r="Q125" s="1" t="s">
        <v>504</v>
      </c>
      <c r="R125" s="1" t="s">
        <v>59</v>
      </c>
      <c r="S125" s="1" t="s">
        <v>59</v>
      </c>
      <c r="T125" s="1" t="s">
        <v>58</v>
      </c>
      <c r="AR125" s="1" t="s">
        <v>51</v>
      </c>
      <c r="AS125" s="1" t="s">
        <v>51</v>
      </c>
      <c r="AU125" s="1" t="s">
        <v>853</v>
      </c>
      <c r="AV125">
        <v>80</v>
      </c>
    </row>
    <row r="126" spans="1:48" ht="30" customHeight="1">
      <c r="A126" s="10" t="s">
        <v>846</v>
      </c>
      <c r="B126" s="10" t="s">
        <v>852</v>
      </c>
      <c r="C126" s="10" t="s">
        <v>57</v>
      </c>
      <c r="D126" s="9">
        <v>7</v>
      </c>
      <c r="E126" s="124"/>
      <c r="F126" s="124"/>
      <c r="G126" s="124"/>
      <c r="H126" s="124"/>
      <c r="I126" s="124"/>
      <c r="J126" s="124"/>
      <c r="K126" s="124"/>
      <c r="L126" s="124"/>
      <c r="M126" s="10"/>
      <c r="N126" s="1" t="s">
        <v>851</v>
      </c>
      <c r="O126" s="1" t="s">
        <v>51</v>
      </c>
      <c r="P126" s="1" t="s">
        <v>51</v>
      </c>
      <c r="Q126" s="1" t="s">
        <v>504</v>
      </c>
      <c r="R126" s="1" t="s">
        <v>58</v>
      </c>
      <c r="S126" s="1" t="s">
        <v>59</v>
      </c>
      <c r="T126" s="1" t="s">
        <v>59</v>
      </c>
      <c r="AR126" s="1" t="s">
        <v>51</v>
      </c>
      <c r="AS126" s="1" t="s">
        <v>51</v>
      </c>
      <c r="AU126" s="1" t="s">
        <v>850</v>
      </c>
      <c r="AV126">
        <v>81</v>
      </c>
    </row>
    <row r="127" spans="1:48" ht="30" customHeight="1">
      <c r="A127" s="10" t="s">
        <v>846</v>
      </c>
      <c r="B127" s="10" t="s">
        <v>849</v>
      </c>
      <c r="C127" s="10" t="s">
        <v>57</v>
      </c>
      <c r="D127" s="9">
        <v>8</v>
      </c>
      <c r="E127" s="124"/>
      <c r="F127" s="124"/>
      <c r="G127" s="124"/>
      <c r="H127" s="124"/>
      <c r="I127" s="124"/>
      <c r="J127" s="124"/>
      <c r="K127" s="124"/>
      <c r="L127" s="124"/>
      <c r="M127" s="10"/>
      <c r="N127" s="1" t="s">
        <v>848</v>
      </c>
      <c r="O127" s="1" t="s">
        <v>51</v>
      </c>
      <c r="P127" s="1" t="s">
        <v>51</v>
      </c>
      <c r="Q127" s="1" t="s">
        <v>504</v>
      </c>
      <c r="R127" s="1" t="s">
        <v>58</v>
      </c>
      <c r="S127" s="1" t="s">
        <v>59</v>
      </c>
      <c r="T127" s="1" t="s">
        <v>59</v>
      </c>
      <c r="AR127" s="1" t="s">
        <v>51</v>
      </c>
      <c r="AS127" s="1" t="s">
        <v>51</v>
      </c>
      <c r="AU127" s="1" t="s">
        <v>847</v>
      </c>
      <c r="AV127">
        <v>82</v>
      </c>
    </row>
    <row r="128" spans="1:48" ht="30" customHeight="1">
      <c r="A128" s="10" t="s">
        <v>846</v>
      </c>
      <c r="B128" s="10" t="s">
        <v>845</v>
      </c>
      <c r="C128" s="10" t="s">
        <v>57</v>
      </c>
      <c r="D128" s="9">
        <v>8</v>
      </c>
      <c r="E128" s="124"/>
      <c r="F128" s="124"/>
      <c r="G128" s="124"/>
      <c r="H128" s="124"/>
      <c r="I128" s="124"/>
      <c r="J128" s="124"/>
      <c r="K128" s="124"/>
      <c r="L128" s="124"/>
      <c r="M128" s="10"/>
      <c r="N128" s="1" t="s">
        <v>844</v>
      </c>
      <c r="O128" s="1" t="s">
        <v>51</v>
      </c>
      <c r="P128" s="1" t="s">
        <v>51</v>
      </c>
      <c r="Q128" s="1" t="s">
        <v>504</v>
      </c>
      <c r="R128" s="1" t="s">
        <v>58</v>
      </c>
      <c r="S128" s="1" t="s">
        <v>59</v>
      </c>
      <c r="T128" s="1" t="s">
        <v>59</v>
      </c>
      <c r="AR128" s="1" t="s">
        <v>51</v>
      </c>
      <c r="AS128" s="1" t="s">
        <v>51</v>
      </c>
      <c r="AU128" s="1" t="s">
        <v>843</v>
      </c>
      <c r="AV128">
        <v>83</v>
      </c>
    </row>
    <row r="129" spans="1:48" ht="30" customHeight="1">
      <c r="A129" s="10" t="s">
        <v>689</v>
      </c>
      <c r="B129" s="10" t="s">
        <v>842</v>
      </c>
      <c r="C129" s="10" t="s">
        <v>57</v>
      </c>
      <c r="D129" s="9">
        <v>8</v>
      </c>
      <c r="E129" s="124"/>
      <c r="F129" s="124"/>
      <c r="G129" s="124"/>
      <c r="H129" s="124"/>
      <c r="I129" s="124"/>
      <c r="J129" s="124"/>
      <c r="K129" s="124"/>
      <c r="L129" s="124"/>
      <c r="M129" s="10"/>
      <c r="N129" s="1" t="s">
        <v>841</v>
      </c>
      <c r="O129" s="1" t="s">
        <v>51</v>
      </c>
      <c r="P129" s="1" t="s">
        <v>51</v>
      </c>
      <c r="Q129" s="1" t="s">
        <v>504</v>
      </c>
      <c r="R129" s="1" t="s">
        <v>58</v>
      </c>
      <c r="S129" s="1" t="s">
        <v>59</v>
      </c>
      <c r="T129" s="1" t="s">
        <v>59</v>
      </c>
      <c r="AR129" s="1" t="s">
        <v>51</v>
      </c>
      <c r="AS129" s="1" t="s">
        <v>51</v>
      </c>
      <c r="AU129" s="1" t="s">
        <v>840</v>
      </c>
      <c r="AV129">
        <v>84</v>
      </c>
    </row>
    <row r="130" spans="1:48" ht="30" customHeight="1">
      <c r="A130" s="10" t="s">
        <v>689</v>
      </c>
      <c r="B130" s="10" t="s">
        <v>839</v>
      </c>
      <c r="C130" s="10" t="s">
        <v>57</v>
      </c>
      <c r="D130" s="9">
        <v>2</v>
      </c>
      <c r="E130" s="124"/>
      <c r="F130" s="124"/>
      <c r="G130" s="124"/>
      <c r="H130" s="124"/>
      <c r="I130" s="124"/>
      <c r="J130" s="124"/>
      <c r="K130" s="124"/>
      <c r="L130" s="124"/>
      <c r="M130" s="10"/>
      <c r="N130" s="1" t="s">
        <v>838</v>
      </c>
      <c r="O130" s="1" t="s">
        <v>51</v>
      </c>
      <c r="P130" s="1" t="s">
        <v>51</v>
      </c>
      <c r="Q130" s="1" t="s">
        <v>504</v>
      </c>
      <c r="R130" s="1" t="s">
        <v>58</v>
      </c>
      <c r="S130" s="1" t="s">
        <v>59</v>
      </c>
      <c r="T130" s="1" t="s">
        <v>59</v>
      </c>
      <c r="AR130" s="1" t="s">
        <v>51</v>
      </c>
      <c r="AS130" s="1" t="s">
        <v>51</v>
      </c>
      <c r="AU130" s="1" t="s">
        <v>837</v>
      </c>
      <c r="AV130">
        <v>85</v>
      </c>
    </row>
    <row r="131" spans="1:48" ht="30" customHeight="1">
      <c r="A131" s="10" t="s">
        <v>689</v>
      </c>
      <c r="B131" s="10" t="s">
        <v>836</v>
      </c>
      <c r="C131" s="10" t="s">
        <v>57</v>
      </c>
      <c r="D131" s="9">
        <v>3</v>
      </c>
      <c r="E131" s="124"/>
      <c r="F131" s="124"/>
      <c r="G131" s="124"/>
      <c r="H131" s="124"/>
      <c r="I131" s="124"/>
      <c r="J131" s="124"/>
      <c r="K131" s="124"/>
      <c r="L131" s="124"/>
      <c r="M131" s="10"/>
      <c r="N131" s="1" t="s">
        <v>835</v>
      </c>
      <c r="O131" s="1" t="s">
        <v>51</v>
      </c>
      <c r="P131" s="1" t="s">
        <v>51</v>
      </c>
      <c r="Q131" s="1" t="s">
        <v>504</v>
      </c>
      <c r="R131" s="1" t="s">
        <v>58</v>
      </c>
      <c r="S131" s="1" t="s">
        <v>59</v>
      </c>
      <c r="T131" s="1" t="s">
        <v>59</v>
      </c>
      <c r="AR131" s="1" t="s">
        <v>51</v>
      </c>
      <c r="AS131" s="1" t="s">
        <v>51</v>
      </c>
      <c r="AU131" s="1" t="s">
        <v>834</v>
      </c>
      <c r="AV131">
        <v>86</v>
      </c>
    </row>
    <row r="132" spans="1:48" ht="30" customHeight="1">
      <c r="A132" s="10" t="s">
        <v>689</v>
      </c>
      <c r="B132" s="10" t="s">
        <v>833</v>
      </c>
      <c r="C132" s="10" t="s">
        <v>57</v>
      </c>
      <c r="D132" s="9">
        <v>4</v>
      </c>
      <c r="E132" s="124"/>
      <c r="F132" s="124"/>
      <c r="G132" s="124"/>
      <c r="H132" s="124"/>
      <c r="I132" s="124"/>
      <c r="J132" s="124"/>
      <c r="K132" s="124"/>
      <c r="L132" s="124"/>
      <c r="M132" s="10"/>
      <c r="N132" s="1" t="s">
        <v>832</v>
      </c>
      <c r="O132" s="1" t="s">
        <v>51</v>
      </c>
      <c r="P132" s="1" t="s">
        <v>51</v>
      </c>
      <c r="Q132" s="1" t="s">
        <v>504</v>
      </c>
      <c r="R132" s="1" t="s">
        <v>58</v>
      </c>
      <c r="S132" s="1" t="s">
        <v>59</v>
      </c>
      <c r="T132" s="1" t="s">
        <v>59</v>
      </c>
      <c r="AR132" s="1" t="s">
        <v>51</v>
      </c>
      <c r="AS132" s="1" t="s">
        <v>51</v>
      </c>
      <c r="AU132" s="1" t="s">
        <v>831</v>
      </c>
      <c r="AV132">
        <v>87</v>
      </c>
    </row>
    <row r="133" spans="1:48" ht="30" customHeight="1">
      <c r="A133" s="10" t="s">
        <v>689</v>
      </c>
      <c r="B133" s="10" t="s">
        <v>830</v>
      </c>
      <c r="C133" s="10" t="s">
        <v>57</v>
      </c>
      <c r="D133" s="9">
        <v>2</v>
      </c>
      <c r="E133" s="124"/>
      <c r="F133" s="124"/>
      <c r="G133" s="124"/>
      <c r="H133" s="124"/>
      <c r="I133" s="124"/>
      <c r="J133" s="124"/>
      <c r="K133" s="124"/>
      <c r="L133" s="124"/>
      <c r="M133" s="10"/>
      <c r="N133" s="1" t="s">
        <v>829</v>
      </c>
      <c r="O133" s="1" t="s">
        <v>51</v>
      </c>
      <c r="P133" s="1" t="s">
        <v>51</v>
      </c>
      <c r="Q133" s="1" t="s">
        <v>504</v>
      </c>
      <c r="R133" s="1" t="s">
        <v>58</v>
      </c>
      <c r="S133" s="1" t="s">
        <v>59</v>
      </c>
      <c r="T133" s="1" t="s">
        <v>59</v>
      </c>
      <c r="AR133" s="1" t="s">
        <v>51</v>
      </c>
      <c r="AS133" s="1" t="s">
        <v>51</v>
      </c>
      <c r="AU133" s="1" t="s">
        <v>828</v>
      </c>
      <c r="AV133">
        <v>88</v>
      </c>
    </row>
    <row r="134" spans="1:48" ht="30" customHeight="1">
      <c r="A134" s="10" t="s">
        <v>379</v>
      </c>
      <c r="B134" s="10" t="s">
        <v>378</v>
      </c>
      <c r="C134" s="10" t="s">
        <v>233</v>
      </c>
      <c r="D134" s="9">
        <v>1</v>
      </c>
      <c r="E134" s="124"/>
      <c r="F134" s="124"/>
      <c r="G134" s="124"/>
      <c r="H134" s="124"/>
      <c r="I134" s="124"/>
      <c r="J134" s="124"/>
      <c r="K134" s="124"/>
      <c r="L134" s="124"/>
      <c r="M134" s="10"/>
      <c r="N134" s="1" t="s">
        <v>667</v>
      </c>
      <c r="O134" s="1" t="s">
        <v>51</v>
      </c>
      <c r="P134" s="1" t="s">
        <v>51</v>
      </c>
      <c r="Q134" s="1" t="s">
        <v>504</v>
      </c>
      <c r="R134" s="1" t="s">
        <v>59</v>
      </c>
      <c r="S134" s="1" t="s">
        <v>59</v>
      </c>
      <c r="T134" s="1" t="s">
        <v>58</v>
      </c>
      <c r="Y134">
        <v>2</v>
      </c>
      <c r="AR134" s="1" t="s">
        <v>51</v>
      </c>
      <c r="AS134" s="1" t="s">
        <v>51</v>
      </c>
      <c r="AU134" s="1" t="s">
        <v>827</v>
      </c>
      <c r="AV134">
        <v>89</v>
      </c>
    </row>
    <row r="135" spans="1:48" ht="30" customHeight="1">
      <c r="A135" s="10" t="s">
        <v>665</v>
      </c>
      <c r="B135" s="10" t="s">
        <v>378</v>
      </c>
      <c r="C135" s="10" t="s">
        <v>233</v>
      </c>
      <c r="D135" s="9">
        <v>3</v>
      </c>
      <c r="E135" s="124"/>
      <c r="F135" s="124"/>
      <c r="G135" s="124"/>
      <c r="H135" s="124"/>
      <c r="I135" s="124"/>
      <c r="J135" s="124"/>
      <c r="K135" s="124"/>
      <c r="L135" s="124"/>
      <c r="M135" s="10"/>
      <c r="N135" s="1" t="s">
        <v>664</v>
      </c>
      <c r="O135" s="1" t="s">
        <v>51</v>
      </c>
      <c r="P135" s="1" t="s">
        <v>51</v>
      </c>
      <c r="Q135" s="1" t="s">
        <v>504</v>
      </c>
      <c r="R135" s="1" t="s">
        <v>59</v>
      </c>
      <c r="S135" s="1" t="s">
        <v>59</v>
      </c>
      <c r="T135" s="1" t="s">
        <v>58</v>
      </c>
      <c r="Y135">
        <v>2</v>
      </c>
      <c r="AR135" s="1" t="s">
        <v>51</v>
      </c>
      <c r="AS135" s="1" t="s">
        <v>51</v>
      </c>
      <c r="AU135" s="1" t="s">
        <v>826</v>
      </c>
      <c r="AV135">
        <v>90</v>
      </c>
    </row>
    <row r="136" spans="1:48" ht="30" customHeight="1">
      <c r="A136" s="10" t="s">
        <v>380</v>
      </c>
      <c r="B136" s="10" t="s">
        <v>383</v>
      </c>
      <c r="C136" s="10" t="s">
        <v>206</v>
      </c>
      <c r="D136" s="9">
        <v>1</v>
      </c>
      <c r="E136" s="124"/>
      <c r="F136" s="124"/>
      <c r="G136" s="124"/>
      <c r="H136" s="124"/>
      <c r="I136" s="124"/>
      <c r="J136" s="124"/>
      <c r="K136" s="124"/>
      <c r="L136" s="124"/>
      <c r="M136" s="10"/>
      <c r="N136" s="1" t="s">
        <v>825</v>
      </c>
      <c r="O136" s="1" t="s">
        <v>51</v>
      </c>
      <c r="P136" s="1" t="s">
        <v>51</v>
      </c>
      <c r="Q136" s="1" t="s">
        <v>504</v>
      </c>
      <c r="R136" s="1" t="s">
        <v>59</v>
      </c>
      <c r="S136" s="1" t="s">
        <v>59</v>
      </c>
      <c r="T136" s="1" t="s">
        <v>59</v>
      </c>
      <c r="U136">
        <v>1</v>
      </c>
      <c r="V136">
        <v>0</v>
      </c>
      <c r="W136">
        <v>0.03</v>
      </c>
      <c r="AR136" s="1" t="s">
        <v>51</v>
      </c>
      <c r="AS136" s="1" t="s">
        <v>51</v>
      </c>
      <c r="AU136" s="1" t="s">
        <v>824</v>
      </c>
      <c r="AV136">
        <v>281</v>
      </c>
    </row>
    <row r="137" spans="1:48" ht="30" customHeight="1">
      <c r="A137" s="9"/>
      <c r="B137" s="9"/>
      <c r="C137" s="9"/>
      <c r="D137" s="9"/>
      <c r="E137" s="124"/>
      <c r="F137" s="124"/>
      <c r="G137" s="124"/>
      <c r="H137" s="124"/>
      <c r="I137" s="124"/>
      <c r="J137" s="124"/>
      <c r="K137" s="124"/>
      <c r="L137" s="124"/>
      <c r="M137" s="9"/>
      <c r="Q137" s="1" t="s">
        <v>504</v>
      </c>
    </row>
    <row r="138" spans="1:48" ht="30" customHeight="1">
      <c r="A138" s="9"/>
      <c r="B138" s="9"/>
      <c r="C138" s="9"/>
      <c r="D138" s="9"/>
      <c r="E138" s="124"/>
      <c r="F138" s="124"/>
      <c r="G138" s="124"/>
      <c r="H138" s="124"/>
      <c r="I138" s="124"/>
      <c r="J138" s="124"/>
      <c r="K138" s="124"/>
      <c r="L138" s="124"/>
      <c r="M138" s="9"/>
      <c r="Q138" s="1" t="s">
        <v>504</v>
      </c>
    </row>
    <row r="139" spans="1:48" ht="30" customHeight="1">
      <c r="A139" s="9"/>
      <c r="B139" s="9"/>
      <c r="C139" s="9"/>
      <c r="D139" s="9"/>
      <c r="E139" s="124"/>
      <c r="F139" s="124"/>
      <c r="G139" s="124"/>
      <c r="H139" s="124"/>
      <c r="I139" s="124"/>
      <c r="J139" s="124"/>
      <c r="K139" s="124"/>
      <c r="L139" s="124"/>
      <c r="M139" s="9"/>
      <c r="Q139" s="1" t="s">
        <v>504</v>
      </c>
    </row>
    <row r="140" spans="1:48" ht="30" customHeight="1">
      <c r="A140" s="9"/>
      <c r="B140" s="9"/>
      <c r="C140" s="9"/>
      <c r="D140" s="9"/>
      <c r="E140" s="124"/>
      <c r="F140" s="124"/>
      <c r="G140" s="124"/>
      <c r="H140" s="124"/>
      <c r="I140" s="124"/>
      <c r="J140" s="124"/>
      <c r="K140" s="124"/>
      <c r="L140" s="124"/>
      <c r="M140" s="9"/>
      <c r="Q140" s="1" t="s">
        <v>504</v>
      </c>
    </row>
    <row r="141" spans="1:48" ht="30" customHeight="1">
      <c r="A141" s="9"/>
      <c r="B141" s="9"/>
      <c r="C141" s="9"/>
      <c r="D141" s="9"/>
      <c r="E141" s="124"/>
      <c r="F141" s="124"/>
      <c r="G141" s="124"/>
      <c r="H141" s="124"/>
      <c r="I141" s="124"/>
      <c r="J141" s="124"/>
      <c r="K141" s="124"/>
      <c r="L141" s="124"/>
      <c r="M141" s="9"/>
      <c r="Q141" s="1" t="s">
        <v>504</v>
      </c>
    </row>
    <row r="142" spans="1:48" ht="30" customHeight="1">
      <c r="A142" s="9"/>
      <c r="B142" s="9"/>
      <c r="C142" s="9"/>
      <c r="D142" s="9"/>
      <c r="E142" s="124"/>
      <c r="F142" s="124"/>
      <c r="G142" s="124"/>
      <c r="H142" s="124"/>
      <c r="I142" s="124"/>
      <c r="J142" s="124"/>
      <c r="K142" s="124"/>
      <c r="L142" s="124"/>
      <c r="M142" s="9"/>
      <c r="Q142" s="1" t="s">
        <v>504</v>
      </c>
    </row>
    <row r="143" spans="1:48" ht="30" customHeight="1">
      <c r="A143" s="9"/>
      <c r="B143" s="9"/>
      <c r="C143" s="9"/>
      <c r="D143" s="9"/>
      <c r="E143" s="124"/>
      <c r="F143" s="124"/>
      <c r="G143" s="124"/>
      <c r="H143" s="124"/>
      <c r="I143" s="124"/>
      <c r="J143" s="124"/>
      <c r="K143" s="124"/>
      <c r="L143" s="124"/>
      <c r="M143" s="9"/>
      <c r="Q143" s="1" t="s">
        <v>504</v>
      </c>
    </row>
    <row r="144" spans="1:48" ht="30" customHeight="1">
      <c r="A144" s="9"/>
      <c r="B144" s="9"/>
      <c r="C144" s="9"/>
      <c r="D144" s="9"/>
      <c r="E144" s="124"/>
      <c r="F144" s="124"/>
      <c r="G144" s="124"/>
      <c r="H144" s="124"/>
      <c r="I144" s="124"/>
      <c r="J144" s="124"/>
      <c r="K144" s="124"/>
      <c r="L144" s="124"/>
      <c r="M144" s="9"/>
      <c r="Q144" s="1" t="s">
        <v>504</v>
      </c>
    </row>
    <row r="145" spans="1:48" ht="30" customHeight="1">
      <c r="A145" s="9"/>
      <c r="B145" s="9"/>
      <c r="C145" s="9"/>
      <c r="D145" s="9"/>
      <c r="E145" s="124"/>
      <c r="F145" s="124"/>
      <c r="G145" s="124"/>
      <c r="H145" s="124"/>
      <c r="I145" s="124"/>
      <c r="J145" s="124"/>
      <c r="K145" s="124"/>
      <c r="L145" s="124"/>
      <c r="M145" s="9"/>
      <c r="Q145" s="1" t="s">
        <v>504</v>
      </c>
    </row>
    <row r="146" spans="1:48" ht="30" customHeight="1">
      <c r="A146" s="9"/>
      <c r="B146" s="9"/>
      <c r="C146" s="9"/>
      <c r="D146" s="9"/>
      <c r="E146" s="124"/>
      <c r="F146" s="124"/>
      <c r="G146" s="124"/>
      <c r="H146" s="124"/>
      <c r="I146" s="124"/>
      <c r="J146" s="124"/>
      <c r="K146" s="124"/>
      <c r="L146" s="124"/>
      <c r="M146" s="9"/>
      <c r="Q146" s="1" t="s">
        <v>504</v>
      </c>
    </row>
    <row r="147" spans="1:48" ht="30" customHeight="1">
      <c r="A147" s="10" t="s">
        <v>64</v>
      </c>
      <c r="B147" s="9"/>
      <c r="C147" s="9"/>
      <c r="D147" s="9"/>
      <c r="E147" s="124"/>
      <c r="F147" s="124"/>
      <c r="G147" s="124"/>
      <c r="H147" s="124"/>
      <c r="I147" s="124"/>
      <c r="J147" s="124"/>
      <c r="K147" s="124"/>
      <c r="L147" s="124"/>
      <c r="M147" s="9"/>
      <c r="N147" t="s">
        <v>65</v>
      </c>
    </row>
    <row r="148" spans="1:48" ht="30" customHeight="1">
      <c r="A148" s="10" t="s">
        <v>502</v>
      </c>
      <c r="B148" s="10" t="s">
        <v>51</v>
      </c>
      <c r="C148" s="9"/>
      <c r="D148" s="9"/>
      <c r="E148" s="124"/>
      <c r="F148" s="124"/>
      <c r="G148" s="124"/>
      <c r="H148" s="124"/>
      <c r="I148" s="124"/>
      <c r="J148" s="124"/>
      <c r="K148" s="124"/>
      <c r="L148" s="124"/>
      <c r="M148" s="9"/>
      <c r="Q148" s="1" t="s">
        <v>501</v>
      </c>
    </row>
    <row r="149" spans="1:48" ht="30" customHeight="1">
      <c r="A149" s="10" t="s">
        <v>823</v>
      </c>
      <c r="B149" s="10" t="s">
        <v>677</v>
      </c>
      <c r="C149" s="10" t="s">
        <v>381</v>
      </c>
      <c r="D149" s="9">
        <v>4</v>
      </c>
      <c r="E149" s="124"/>
      <c r="F149" s="124"/>
      <c r="G149" s="124"/>
      <c r="H149" s="124"/>
      <c r="I149" s="124"/>
      <c r="J149" s="124"/>
      <c r="K149" s="124"/>
      <c r="L149" s="124"/>
      <c r="M149" s="10"/>
      <c r="N149" s="1" t="s">
        <v>822</v>
      </c>
      <c r="O149" s="1" t="s">
        <v>51</v>
      </c>
      <c r="P149" s="1" t="s">
        <v>51</v>
      </c>
      <c r="Q149" s="1" t="s">
        <v>501</v>
      </c>
      <c r="R149" s="1" t="s">
        <v>58</v>
      </c>
      <c r="S149" s="1" t="s">
        <v>59</v>
      </c>
      <c r="T149" s="1" t="s">
        <v>59</v>
      </c>
      <c r="AR149" s="1" t="s">
        <v>51</v>
      </c>
      <c r="AS149" s="1" t="s">
        <v>51</v>
      </c>
      <c r="AU149" s="1" t="s">
        <v>821</v>
      </c>
      <c r="AV149">
        <v>96</v>
      </c>
    </row>
    <row r="150" spans="1:48" ht="30" customHeight="1">
      <c r="A150" s="10" t="s">
        <v>820</v>
      </c>
      <c r="B150" s="10" t="s">
        <v>819</v>
      </c>
      <c r="C150" s="10" t="s">
        <v>319</v>
      </c>
      <c r="D150" s="9">
        <v>2</v>
      </c>
      <c r="E150" s="124"/>
      <c r="F150" s="124"/>
      <c r="G150" s="124"/>
      <c r="H150" s="124"/>
      <c r="I150" s="124"/>
      <c r="J150" s="124"/>
      <c r="K150" s="124"/>
      <c r="L150" s="124"/>
      <c r="M150" s="10"/>
      <c r="N150" s="1" t="s">
        <v>818</v>
      </c>
      <c r="O150" s="1" t="s">
        <v>51</v>
      </c>
      <c r="P150" s="1" t="s">
        <v>51</v>
      </c>
      <c r="Q150" s="1" t="s">
        <v>501</v>
      </c>
      <c r="R150" s="1" t="s">
        <v>59</v>
      </c>
      <c r="S150" s="1" t="s">
        <v>59</v>
      </c>
      <c r="T150" s="1" t="s">
        <v>58</v>
      </c>
      <c r="AR150" s="1" t="s">
        <v>51</v>
      </c>
      <c r="AS150" s="1" t="s">
        <v>51</v>
      </c>
      <c r="AU150" s="1" t="s">
        <v>817</v>
      </c>
      <c r="AV150">
        <v>92</v>
      </c>
    </row>
    <row r="151" spans="1:48" ht="30" customHeight="1">
      <c r="A151" s="10" t="s">
        <v>816</v>
      </c>
      <c r="B151" s="10" t="s">
        <v>812</v>
      </c>
      <c r="C151" s="10" t="s">
        <v>276</v>
      </c>
      <c r="D151" s="9">
        <v>4</v>
      </c>
      <c r="E151" s="124"/>
      <c r="F151" s="124"/>
      <c r="G151" s="124"/>
      <c r="H151" s="124"/>
      <c r="I151" s="124"/>
      <c r="J151" s="124"/>
      <c r="K151" s="124"/>
      <c r="L151" s="124"/>
      <c r="M151" s="10"/>
      <c r="N151" s="1" t="s">
        <v>815</v>
      </c>
      <c r="O151" s="1" t="s">
        <v>51</v>
      </c>
      <c r="P151" s="1" t="s">
        <v>51</v>
      </c>
      <c r="Q151" s="1" t="s">
        <v>501</v>
      </c>
      <c r="R151" s="1" t="s">
        <v>59</v>
      </c>
      <c r="S151" s="1" t="s">
        <v>59</v>
      </c>
      <c r="T151" s="1" t="s">
        <v>58</v>
      </c>
      <c r="AR151" s="1" t="s">
        <v>51</v>
      </c>
      <c r="AS151" s="1" t="s">
        <v>51</v>
      </c>
      <c r="AU151" s="1" t="s">
        <v>814</v>
      </c>
      <c r="AV151">
        <v>93</v>
      </c>
    </row>
    <row r="152" spans="1:48" ht="30" customHeight="1">
      <c r="A152" s="10" t="s">
        <v>813</v>
      </c>
      <c r="B152" s="10" t="s">
        <v>812</v>
      </c>
      <c r="C152" s="10" t="s">
        <v>276</v>
      </c>
      <c r="D152" s="9">
        <v>2</v>
      </c>
      <c r="E152" s="124"/>
      <c r="F152" s="124"/>
      <c r="G152" s="124"/>
      <c r="H152" s="124"/>
      <c r="I152" s="124"/>
      <c r="J152" s="124"/>
      <c r="K152" s="124"/>
      <c r="L152" s="124"/>
      <c r="M152" s="10"/>
      <c r="N152" s="1" t="s">
        <v>811</v>
      </c>
      <c r="O152" s="1" t="s">
        <v>51</v>
      </c>
      <c r="P152" s="1" t="s">
        <v>51</v>
      </c>
      <c r="Q152" s="1" t="s">
        <v>501</v>
      </c>
      <c r="R152" s="1" t="s">
        <v>59</v>
      </c>
      <c r="S152" s="1" t="s">
        <v>59</v>
      </c>
      <c r="T152" s="1" t="s">
        <v>58</v>
      </c>
      <c r="AR152" s="1" t="s">
        <v>51</v>
      </c>
      <c r="AS152" s="1" t="s">
        <v>51</v>
      </c>
      <c r="AU152" s="1" t="s">
        <v>810</v>
      </c>
      <c r="AV152">
        <v>94</v>
      </c>
    </row>
    <row r="153" spans="1:48" ht="30" customHeight="1">
      <c r="A153" s="10" t="s">
        <v>809</v>
      </c>
      <c r="B153" s="10" t="s">
        <v>808</v>
      </c>
      <c r="C153" s="10" t="s">
        <v>384</v>
      </c>
      <c r="D153" s="9">
        <v>4</v>
      </c>
      <c r="E153" s="124"/>
      <c r="F153" s="124"/>
      <c r="G153" s="124"/>
      <c r="H153" s="124"/>
      <c r="I153" s="124"/>
      <c r="J153" s="124"/>
      <c r="K153" s="124"/>
      <c r="L153" s="124"/>
      <c r="M153" s="10"/>
      <c r="N153" s="1" t="s">
        <v>807</v>
      </c>
      <c r="O153" s="1" t="s">
        <v>51</v>
      </c>
      <c r="P153" s="1" t="s">
        <v>51</v>
      </c>
      <c r="Q153" s="1" t="s">
        <v>501</v>
      </c>
      <c r="R153" s="1" t="s">
        <v>59</v>
      </c>
      <c r="S153" s="1" t="s">
        <v>59</v>
      </c>
      <c r="T153" s="1" t="s">
        <v>58</v>
      </c>
      <c r="AR153" s="1" t="s">
        <v>51</v>
      </c>
      <c r="AS153" s="1" t="s">
        <v>51</v>
      </c>
      <c r="AU153" s="1" t="s">
        <v>806</v>
      </c>
      <c r="AV153">
        <v>95</v>
      </c>
    </row>
    <row r="154" spans="1:48" ht="30" customHeight="1">
      <c r="A154" s="10" t="s">
        <v>660</v>
      </c>
      <c r="B154" s="10" t="s">
        <v>378</v>
      </c>
      <c r="C154" s="10" t="s">
        <v>233</v>
      </c>
      <c r="D154" s="9">
        <v>1</v>
      </c>
      <c r="E154" s="124"/>
      <c r="F154" s="124"/>
      <c r="G154" s="124"/>
      <c r="H154" s="124"/>
      <c r="I154" s="124"/>
      <c r="J154" s="124"/>
      <c r="K154" s="124"/>
      <c r="L154" s="124"/>
      <c r="M154" s="10"/>
      <c r="N154" s="1" t="s">
        <v>659</v>
      </c>
      <c r="O154" s="1" t="s">
        <v>51</v>
      </c>
      <c r="P154" s="1" t="s">
        <v>51</v>
      </c>
      <c r="Q154" s="1" t="s">
        <v>501</v>
      </c>
      <c r="R154" s="1" t="s">
        <v>59</v>
      </c>
      <c r="S154" s="1" t="s">
        <v>59</v>
      </c>
      <c r="T154" s="1" t="s">
        <v>58</v>
      </c>
      <c r="X154">
        <v>1</v>
      </c>
      <c r="AR154" s="1" t="s">
        <v>51</v>
      </c>
      <c r="AS154" s="1" t="s">
        <v>51</v>
      </c>
      <c r="AU154" s="1" t="s">
        <v>805</v>
      </c>
      <c r="AV154">
        <v>97</v>
      </c>
    </row>
    <row r="155" spans="1:48" ht="30" customHeight="1">
      <c r="A155" s="10" t="s">
        <v>380</v>
      </c>
      <c r="B155" s="10" t="s">
        <v>383</v>
      </c>
      <c r="C155" s="10" t="s">
        <v>206</v>
      </c>
      <c r="D155" s="9">
        <v>1</v>
      </c>
      <c r="E155" s="124"/>
      <c r="F155" s="124"/>
      <c r="G155" s="124"/>
      <c r="H155" s="124"/>
      <c r="I155" s="124"/>
      <c r="J155" s="124"/>
      <c r="K155" s="124"/>
      <c r="L155" s="124"/>
      <c r="M155" s="10"/>
      <c r="N155" s="1" t="s">
        <v>657</v>
      </c>
      <c r="O155" s="1" t="s">
        <v>51</v>
      </c>
      <c r="P155" s="1" t="s">
        <v>51</v>
      </c>
      <c r="Q155" s="1" t="s">
        <v>501</v>
      </c>
      <c r="R155" s="1" t="s">
        <v>59</v>
      </c>
      <c r="S155" s="1" t="s">
        <v>59</v>
      </c>
      <c r="T155" s="1" t="s">
        <v>59</v>
      </c>
      <c r="U155">
        <v>1</v>
      </c>
      <c r="V155">
        <v>0</v>
      </c>
      <c r="W155">
        <v>0.03</v>
      </c>
      <c r="AR155" s="1" t="s">
        <v>51</v>
      </c>
      <c r="AS155" s="1" t="s">
        <v>51</v>
      </c>
      <c r="AU155" s="1" t="s">
        <v>804</v>
      </c>
      <c r="AV155">
        <v>282</v>
      </c>
    </row>
    <row r="156" spans="1:48" ht="30" customHeight="1">
      <c r="A156" s="9"/>
      <c r="B156" s="9"/>
      <c r="C156" s="9"/>
      <c r="D156" s="9"/>
      <c r="E156" s="124"/>
      <c r="F156" s="124"/>
      <c r="G156" s="124"/>
      <c r="H156" s="124"/>
      <c r="I156" s="124"/>
      <c r="J156" s="124"/>
      <c r="K156" s="124"/>
      <c r="L156" s="124"/>
      <c r="M156" s="9"/>
      <c r="Q156" s="1" t="s">
        <v>501</v>
      </c>
    </row>
    <row r="157" spans="1:48" ht="30" customHeight="1">
      <c r="A157" s="9"/>
      <c r="B157" s="9"/>
      <c r="C157" s="9"/>
      <c r="D157" s="9"/>
      <c r="E157" s="124"/>
      <c r="F157" s="124"/>
      <c r="G157" s="124"/>
      <c r="H157" s="124"/>
      <c r="I157" s="124"/>
      <c r="J157" s="124"/>
      <c r="K157" s="124"/>
      <c r="L157" s="124"/>
      <c r="M157" s="9"/>
      <c r="Q157" s="1" t="s">
        <v>501</v>
      </c>
    </row>
    <row r="158" spans="1:48" ht="30" customHeight="1">
      <c r="A158" s="9"/>
      <c r="B158" s="9"/>
      <c r="C158" s="9"/>
      <c r="D158" s="9"/>
      <c r="E158" s="124"/>
      <c r="F158" s="124"/>
      <c r="G158" s="124"/>
      <c r="H158" s="124"/>
      <c r="I158" s="124"/>
      <c r="J158" s="124"/>
      <c r="K158" s="124"/>
      <c r="L158" s="124"/>
      <c r="M158" s="9"/>
      <c r="Q158" s="1" t="s">
        <v>501</v>
      </c>
    </row>
    <row r="159" spans="1:48" ht="30" customHeight="1">
      <c r="A159" s="9"/>
      <c r="B159" s="9"/>
      <c r="C159" s="9"/>
      <c r="D159" s="9"/>
      <c r="E159" s="124"/>
      <c r="F159" s="124"/>
      <c r="G159" s="124"/>
      <c r="H159" s="124"/>
      <c r="I159" s="124"/>
      <c r="J159" s="124"/>
      <c r="K159" s="124"/>
      <c r="L159" s="124"/>
      <c r="M159" s="9"/>
      <c r="Q159" s="1" t="s">
        <v>501</v>
      </c>
    </row>
    <row r="160" spans="1:48" ht="30" customHeight="1">
      <c r="A160" s="9"/>
      <c r="B160" s="9"/>
      <c r="C160" s="9"/>
      <c r="D160" s="9"/>
      <c r="E160" s="124"/>
      <c r="F160" s="124"/>
      <c r="G160" s="124"/>
      <c r="H160" s="124"/>
      <c r="I160" s="124"/>
      <c r="J160" s="124"/>
      <c r="K160" s="124"/>
      <c r="L160" s="124"/>
      <c r="M160" s="9"/>
      <c r="Q160" s="1" t="s">
        <v>501</v>
      </c>
    </row>
    <row r="161" spans="1:48" ht="30" customHeight="1">
      <c r="A161" s="9"/>
      <c r="B161" s="9"/>
      <c r="C161" s="9"/>
      <c r="D161" s="9"/>
      <c r="E161" s="124"/>
      <c r="F161" s="124"/>
      <c r="G161" s="124"/>
      <c r="H161" s="124"/>
      <c r="I161" s="124"/>
      <c r="J161" s="124"/>
      <c r="K161" s="124"/>
      <c r="L161" s="124"/>
      <c r="M161" s="9"/>
      <c r="Q161" s="1" t="s">
        <v>501</v>
      </c>
    </row>
    <row r="162" spans="1:48" ht="30" customHeight="1">
      <c r="A162" s="9"/>
      <c r="B162" s="9"/>
      <c r="C162" s="9"/>
      <c r="D162" s="9"/>
      <c r="E162" s="124"/>
      <c r="F162" s="124"/>
      <c r="G162" s="124"/>
      <c r="H162" s="124"/>
      <c r="I162" s="124"/>
      <c r="J162" s="124"/>
      <c r="K162" s="124"/>
      <c r="L162" s="124"/>
      <c r="M162" s="9"/>
      <c r="Q162" s="1" t="s">
        <v>501</v>
      </c>
    </row>
    <row r="163" spans="1:48" ht="30" customHeight="1">
      <c r="A163" s="9"/>
      <c r="B163" s="9"/>
      <c r="C163" s="9"/>
      <c r="D163" s="9"/>
      <c r="E163" s="124"/>
      <c r="F163" s="124"/>
      <c r="G163" s="124"/>
      <c r="H163" s="124"/>
      <c r="I163" s="124"/>
      <c r="J163" s="124"/>
      <c r="K163" s="124"/>
      <c r="L163" s="124"/>
      <c r="M163" s="9"/>
      <c r="Q163" s="1" t="s">
        <v>501</v>
      </c>
    </row>
    <row r="164" spans="1:48" ht="30" customHeight="1">
      <c r="A164" s="9"/>
      <c r="B164" s="9"/>
      <c r="C164" s="9"/>
      <c r="D164" s="9"/>
      <c r="E164" s="124"/>
      <c r="F164" s="124"/>
      <c r="G164" s="124"/>
      <c r="H164" s="124"/>
      <c r="I164" s="124"/>
      <c r="J164" s="124"/>
      <c r="K164" s="124"/>
      <c r="L164" s="124"/>
      <c r="M164" s="9"/>
      <c r="Q164" s="1" t="s">
        <v>501</v>
      </c>
    </row>
    <row r="165" spans="1:48" ht="30" customHeight="1">
      <c r="A165" s="9"/>
      <c r="B165" s="9"/>
      <c r="C165" s="9"/>
      <c r="D165" s="9"/>
      <c r="E165" s="124"/>
      <c r="F165" s="124"/>
      <c r="G165" s="124"/>
      <c r="H165" s="124"/>
      <c r="I165" s="124"/>
      <c r="J165" s="124"/>
      <c r="K165" s="124"/>
      <c r="L165" s="124"/>
      <c r="M165" s="9"/>
      <c r="Q165" s="1" t="s">
        <v>501</v>
      </c>
    </row>
    <row r="166" spans="1:48" ht="30" customHeight="1">
      <c r="A166" s="9"/>
      <c r="B166" s="9"/>
      <c r="C166" s="9"/>
      <c r="D166" s="9"/>
      <c r="E166" s="124"/>
      <c r="F166" s="124"/>
      <c r="G166" s="124"/>
      <c r="H166" s="124"/>
      <c r="I166" s="124"/>
      <c r="J166" s="124"/>
      <c r="K166" s="124"/>
      <c r="L166" s="124"/>
      <c r="M166" s="9"/>
      <c r="Q166" s="1" t="s">
        <v>501</v>
      </c>
    </row>
    <row r="167" spans="1:48" ht="30" customHeight="1">
      <c r="A167" s="9"/>
      <c r="B167" s="9"/>
      <c r="C167" s="9"/>
      <c r="D167" s="9"/>
      <c r="E167" s="124"/>
      <c r="F167" s="124"/>
      <c r="G167" s="124"/>
      <c r="H167" s="124"/>
      <c r="I167" s="124"/>
      <c r="J167" s="124"/>
      <c r="K167" s="124"/>
      <c r="L167" s="124"/>
      <c r="M167" s="9"/>
      <c r="Q167" s="1" t="s">
        <v>501</v>
      </c>
    </row>
    <row r="168" spans="1:48" ht="30" customHeight="1">
      <c r="A168" s="9"/>
      <c r="B168" s="9"/>
      <c r="C168" s="9"/>
      <c r="D168" s="9"/>
      <c r="E168" s="124"/>
      <c r="F168" s="124"/>
      <c r="G168" s="124"/>
      <c r="H168" s="124"/>
      <c r="I168" s="124"/>
      <c r="J168" s="124"/>
      <c r="K168" s="124"/>
      <c r="L168" s="124"/>
      <c r="M168" s="9"/>
      <c r="Q168" s="1" t="s">
        <v>501</v>
      </c>
    </row>
    <row r="169" spans="1:48" ht="30" customHeight="1">
      <c r="A169" s="9"/>
      <c r="B169" s="9"/>
      <c r="C169" s="9"/>
      <c r="D169" s="9"/>
      <c r="E169" s="124"/>
      <c r="F169" s="124"/>
      <c r="G169" s="124"/>
      <c r="H169" s="124"/>
      <c r="I169" s="124"/>
      <c r="J169" s="124"/>
      <c r="K169" s="124"/>
      <c r="L169" s="124"/>
      <c r="M169" s="9"/>
      <c r="Q169" s="1" t="s">
        <v>501</v>
      </c>
    </row>
    <row r="170" spans="1:48" ht="30" customHeight="1">
      <c r="A170" s="9"/>
      <c r="B170" s="9"/>
      <c r="C170" s="9"/>
      <c r="D170" s="9"/>
      <c r="E170" s="124"/>
      <c r="F170" s="124"/>
      <c r="G170" s="124"/>
      <c r="H170" s="124"/>
      <c r="I170" s="124"/>
      <c r="J170" s="124"/>
      <c r="K170" s="124"/>
      <c r="L170" s="124"/>
      <c r="M170" s="9"/>
      <c r="Q170" s="1" t="s">
        <v>501</v>
      </c>
    </row>
    <row r="171" spans="1:48" ht="30" customHeight="1">
      <c r="A171" s="10" t="s">
        <v>64</v>
      </c>
      <c r="B171" s="9"/>
      <c r="C171" s="9"/>
      <c r="D171" s="9"/>
      <c r="E171" s="124"/>
      <c r="F171" s="124"/>
      <c r="G171" s="124"/>
      <c r="H171" s="124"/>
      <c r="I171" s="124"/>
      <c r="J171" s="124"/>
      <c r="K171" s="124"/>
      <c r="L171" s="124"/>
      <c r="M171" s="9"/>
      <c r="N171" t="s">
        <v>65</v>
      </c>
    </row>
    <row r="172" spans="1:48" ht="30" customHeight="1">
      <c r="A172" s="10" t="s">
        <v>500</v>
      </c>
      <c r="B172" s="10" t="s">
        <v>51</v>
      </c>
      <c r="C172" s="9"/>
      <c r="D172" s="9"/>
      <c r="E172" s="124"/>
      <c r="F172" s="124"/>
      <c r="G172" s="124"/>
      <c r="H172" s="124"/>
      <c r="I172" s="124"/>
      <c r="J172" s="124"/>
      <c r="K172" s="124"/>
      <c r="L172" s="124"/>
      <c r="M172" s="9"/>
      <c r="Q172" s="1" t="s">
        <v>499</v>
      </c>
    </row>
    <row r="173" spans="1:48" ht="30" customHeight="1">
      <c r="A173" s="10" t="s">
        <v>651</v>
      </c>
      <c r="B173" s="10" t="s">
        <v>803</v>
      </c>
      <c r="C173" s="10" t="s">
        <v>115</v>
      </c>
      <c r="D173" s="9">
        <v>1</v>
      </c>
      <c r="E173" s="124"/>
      <c r="F173" s="124"/>
      <c r="G173" s="124"/>
      <c r="H173" s="124"/>
      <c r="I173" s="124"/>
      <c r="J173" s="124"/>
      <c r="K173" s="124"/>
      <c r="L173" s="124"/>
      <c r="M173" s="10"/>
      <c r="N173" s="1" t="s">
        <v>802</v>
      </c>
      <c r="O173" s="1" t="s">
        <v>51</v>
      </c>
      <c r="P173" s="1" t="s">
        <v>51</v>
      </c>
      <c r="Q173" s="1" t="s">
        <v>499</v>
      </c>
      <c r="R173" s="1" t="s">
        <v>59</v>
      </c>
      <c r="S173" s="1" t="s">
        <v>59</v>
      </c>
      <c r="T173" s="1" t="s">
        <v>58</v>
      </c>
      <c r="AR173" s="1" t="s">
        <v>51</v>
      </c>
      <c r="AS173" s="1" t="s">
        <v>51</v>
      </c>
      <c r="AU173" s="1" t="s">
        <v>801</v>
      </c>
      <c r="AV173">
        <v>238</v>
      </c>
    </row>
    <row r="174" spans="1:48" ht="30" customHeight="1">
      <c r="A174" s="10" t="s">
        <v>611</v>
      </c>
      <c r="B174" s="10" t="s">
        <v>610</v>
      </c>
      <c r="C174" s="10" t="s">
        <v>276</v>
      </c>
      <c r="D174" s="9">
        <v>1</v>
      </c>
      <c r="E174" s="124"/>
      <c r="F174" s="124"/>
      <c r="G174" s="124"/>
      <c r="H174" s="124"/>
      <c r="I174" s="124"/>
      <c r="J174" s="124"/>
      <c r="K174" s="124"/>
      <c r="L174" s="124"/>
      <c r="M174" s="10"/>
      <c r="N174" s="1" t="s">
        <v>800</v>
      </c>
      <c r="O174" s="1" t="s">
        <v>51</v>
      </c>
      <c r="P174" s="1" t="s">
        <v>51</v>
      </c>
      <c r="Q174" s="1" t="s">
        <v>499</v>
      </c>
      <c r="R174" s="1" t="s">
        <v>59</v>
      </c>
      <c r="S174" s="1" t="s">
        <v>59</v>
      </c>
      <c r="T174" s="1" t="s">
        <v>58</v>
      </c>
      <c r="AR174" s="1" t="s">
        <v>51</v>
      </c>
      <c r="AS174" s="1" t="s">
        <v>51</v>
      </c>
      <c r="AU174" s="1" t="s">
        <v>799</v>
      </c>
      <c r="AV174">
        <v>239</v>
      </c>
    </row>
    <row r="175" spans="1:48" ht="30" customHeight="1">
      <c r="A175" s="10" t="s">
        <v>595</v>
      </c>
      <c r="B175" s="10" t="s">
        <v>594</v>
      </c>
      <c r="C175" s="10" t="s">
        <v>387</v>
      </c>
      <c r="D175" s="9">
        <v>1</v>
      </c>
      <c r="E175" s="124"/>
      <c r="F175" s="124"/>
      <c r="G175" s="124"/>
      <c r="H175" s="124"/>
      <c r="I175" s="124"/>
      <c r="J175" s="124"/>
      <c r="K175" s="124"/>
      <c r="L175" s="124"/>
      <c r="M175" s="10"/>
      <c r="N175" s="1" t="s">
        <v>798</v>
      </c>
      <c r="O175" s="1" t="s">
        <v>51</v>
      </c>
      <c r="P175" s="1" t="s">
        <v>51</v>
      </c>
      <c r="Q175" s="1" t="s">
        <v>499</v>
      </c>
      <c r="R175" s="1" t="s">
        <v>59</v>
      </c>
      <c r="S175" s="1" t="s">
        <v>59</v>
      </c>
      <c r="T175" s="1" t="s">
        <v>58</v>
      </c>
      <c r="AR175" s="1" t="s">
        <v>51</v>
      </c>
      <c r="AS175" s="1" t="s">
        <v>51</v>
      </c>
      <c r="AU175" s="1" t="s">
        <v>797</v>
      </c>
      <c r="AV175">
        <v>240</v>
      </c>
    </row>
    <row r="176" spans="1:48" ht="30" customHeight="1">
      <c r="A176" s="10" t="s">
        <v>590</v>
      </c>
      <c r="B176" s="10" t="s">
        <v>589</v>
      </c>
      <c r="C176" s="10" t="s">
        <v>115</v>
      </c>
      <c r="D176" s="9">
        <v>1</v>
      </c>
      <c r="E176" s="124"/>
      <c r="F176" s="124"/>
      <c r="G176" s="124"/>
      <c r="H176" s="124"/>
      <c r="I176" s="124"/>
      <c r="J176" s="124"/>
      <c r="K176" s="124"/>
      <c r="L176" s="124"/>
      <c r="M176" s="10"/>
      <c r="N176" s="1" t="s">
        <v>796</v>
      </c>
      <c r="O176" s="1" t="s">
        <v>51</v>
      </c>
      <c r="P176" s="1" t="s">
        <v>51</v>
      </c>
      <c r="Q176" s="1" t="s">
        <v>499</v>
      </c>
      <c r="R176" s="1" t="s">
        <v>59</v>
      </c>
      <c r="S176" s="1" t="s">
        <v>59</v>
      </c>
      <c r="T176" s="1" t="s">
        <v>58</v>
      </c>
      <c r="AR176" s="1" t="s">
        <v>51</v>
      </c>
      <c r="AS176" s="1" t="s">
        <v>51</v>
      </c>
      <c r="AU176" s="1" t="s">
        <v>795</v>
      </c>
      <c r="AV176">
        <v>252</v>
      </c>
    </row>
    <row r="177" spans="1:48" ht="30" customHeight="1">
      <c r="A177" s="10" t="s">
        <v>565</v>
      </c>
      <c r="B177" s="10" t="s">
        <v>794</v>
      </c>
      <c r="C177" s="10" t="s">
        <v>543</v>
      </c>
      <c r="D177" s="9">
        <v>25</v>
      </c>
      <c r="E177" s="124"/>
      <c r="F177" s="124"/>
      <c r="G177" s="124"/>
      <c r="H177" s="124"/>
      <c r="I177" s="124"/>
      <c r="J177" s="124"/>
      <c r="K177" s="124"/>
      <c r="L177" s="124"/>
      <c r="M177" s="10"/>
      <c r="N177" s="1" t="s">
        <v>793</v>
      </c>
      <c r="O177" s="1" t="s">
        <v>51</v>
      </c>
      <c r="P177" s="1" t="s">
        <v>51</v>
      </c>
      <c r="Q177" s="1" t="s">
        <v>499</v>
      </c>
      <c r="R177" s="1" t="s">
        <v>59</v>
      </c>
      <c r="S177" s="1" t="s">
        <v>59</v>
      </c>
      <c r="T177" s="1" t="s">
        <v>58</v>
      </c>
      <c r="AR177" s="1" t="s">
        <v>51</v>
      </c>
      <c r="AS177" s="1" t="s">
        <v>51</v>
      </c>
      <c r="AU177" s="1" t="s">
        <v>792</v>
      </c>
      <c r="AV177">
        <v>242</v>
      </c>
    </row>
    <row r="178" spans="1:48" ht="30" customHeight="1">
      <c r="A178" s="10" t="s">
        <v>565</v>
      </c>
      <c r="B178" s="10" t="s">
        <v>791</v>
      </c>
      <c r="C178" s="10" t="s">
        <v>543</v>
      </c>
      <c r="D178" s="9">
        <v>25</v>
      </c>
      <c r="E178" s="124"/>
      <c r="F178" s="124"/>
      <c r="G178" s="124"/>
      <c r="H178" s="124"/>
      <c r="I178" s="124"/>
      <c r="J178" s="124"/>
      <c r="K178" s="124"/>
      <c r="L178" s="124"/>
      <c r="M178" s="10"/>
      <c r="N178" s="1" t="s">
        <v>790</v>
      </c>
      <c r="O178" s="1" t="s">
        <v>51</v>
      </c>
      <c r="P178" s="1" t="s">
        <v>51</v>
      </c>
      <c r="Q178" s="1" t="s">
        <v>499</v>
      </c>
      <c r="R178" s="1" t="s">
        <v>59</v>
      </c>
      <c r="S178" s="1" t="s">
        <v>59</v>
      </c>
      <c r="T178" s="1" t="s">
        <v>58</v>
      </c>
      <c r="AR178" s="1" t="s">
        <v>51</v>
      </c>
      <c r="AS178" s="1" t="s">
        <v>51</v>
      </c>
      <c r="AU178" s="1" t="s">
        <v>789</v>
      </c>
      <c r="AV178">
        <v>243</v>
      </c>
    </row>
    <row r="179" spans="1:48" ht="30" customHeight="1">
      <c r="A179" s="10" t="s">
        <v>555</v>
      </c>
      <c r="B179" s="10" t="s">
        <v>788</v>
      </c>
      <c r="C179" s="10" t="s">
        <v>543</v>
      </c>
      <c r="D179" s="9">
        <v>27</v>
      </c>
      <c r="E179" s="124"/>
      <c r="F179" s="124"/>
      <c r="G179" s="124"/>
      <c r="H179" s="124"/>
      <c r="I179" s="124"/>
      <c r="J179" s="124"/>
      <c r="K179" s="124"/>
      <c r="L179" s="124"/>
      <c r="M179" s="10"/>
      <c r="N179" s="1" t="s">
        <v>787</v>
      </c>
      <c r="O179" s="1" t="s">
        <v>51</v>
      </c>
      <c r="P179" s="1" t="s">
        <v>51</v>
      </c>
      <c r="Q179" s="1" t="s">
        <v>499</v>
      </c>
      <c r="R179" s="1" t="s">
        <v>59</v>
      </c>
      <c r="S179" s="1" t="s">
        <v>59</v>
      </c>
      <c r="T179" s="1" t="s">
        <v>58</v>
      </c>
      <c r="AR179" s="1" t="s">
        <v>51</v>
      </c>
      <c r="AS179" s="1" t="s">
        <v>51</v>
      </c>
      <c r="AU179" s="1" t="s">
        <v>786</v>
      </c>
      <c r="AV179">
        <v>244</v>
      </c>
    </row>
    <row r="180" spans="1:48" ht="30" customHeight="1">
      <c r="A180" s="10" t="s">
        <v>545</v>
      </c>
      <c r="B180" s="10" t="s">
        <v>544</v>
      </c>
      <c r="C180" s="10" t="s">
        <v>543</v>
      </c>
      <c r="D180" s="9">
        <v>10</v>
      </c>
      <c r="E180" s="124"/>
      <c r="F180" s="124"/>
      <c r="G180" s="124"/>
      <c r="H180" s="124"/>
      <c r="I180" s="124"/>
      <c r="J180" s="124"/>
      <c r="K180" s="124"/>
      <c r="L180" s="124"/>
      <c r="M180" s="10"/>
      <c r="N180" s="1" t="s">
        <v>785</v>
      </c>
      <c r="O180" s="1" t="s">
        <v>51</v>
      </c>
      <c r="P180" s="1" t="s">
        <v>51</v>
      </c>
      <c r="Q180" s="1" t="s">
        <v>499</v>
      </c>
      <c r="R180" s="1" t="s">
        <v>59</v>
      </c>
      <c r="S180" s="1" t="s">
        <v>59</v>
      </c>
      <c r="T180" s="1" t="s">
        <v>58</v>
      </c>
      <c r="AR180" s="1" t="s">
        <v>51</v>
      </c>
      <c r="AS180" s="1" t="s">
        <v>51</v>
      </c>
      <c r="AU180" s="1" t="s">
        <v>784</v>
      </c>
      <c r="AV180">
        <v>245</v>
      </c>
    </row>
    <row r="181" spans="1:48" ht="30" customHeight="1">
      <c r="A181" s="10" t="s">
        <v>531</v>
      </c>
      <c r="B181" s="10" t="s">
        <v>530</v>
      </c>
      <c r="C181" s="10" t="s">
        <v>384</v>
      </c>
      <c r="D181" s="9">
        <v>5</v>
      </c>
      <c r="E181" s="124"/>
      <c r="F181" s="124"/>
      <c r="G181" s="124"/>
      <c r="H181" s="124"/>
      <c r="I181" s="124"/>
      <c r="J181" s="124"/>
      <c r="K181" s="124"/>
      <c r="L181" s="124"/>
      <c r="M181" s="10"/>
      <c r="N181" s="1" t="s">
        <v>783</v>
      </c>
      <c r="O181" s="1" t="s">
        <v>51</v>
      </c>
      <c r="P181" s="1" t="s">
        <v>51</v>
      </c>
      <c r="Q181" s="1" t="s">
        <v>499</v>
      </c>
      <c r="R181" s="1" t="s">
        <v>59</v>
      </c>
      <c r="S181" s="1" t="s">
        <v>59</v>
      </c>
      <c r="T181" s="1" t="s">
        <v>58</v>
      </c>
      <c r="AR181" s="1" t="s">
        <v>51</v>
      </c>
      <c r="AS181" s="1" t="s">
        <v>51</v>
      </c>
      <c r="AU181" s="1" t="s">
        <v>782</v>
      </c>
      <c r="AV181">
        <v>246</v>
      </c>
    </row>
    <row r="182" spans="1:48" ht="30" customHeight="1">
      <c r="A182" s="10" t="s">
        <v>521</v>
      </c>
      <c r="B182" s="10" t="s">
        <v>51</v>
      </c>
      <c r="C182" s="10" t="s">
        <v>206</v>
      </c>
      <c r="D182" s="9">
        <v>1</v>
      </c>
      <c r="E182" s="124"/>
      <c r="F182" s="124"/>
      <c r="G182" s="124"/>
      <c r="H182" s="124"/>
      <c r="I182" s="124"/>
      <c r="J182" s="124"/>
      <c r="K182" s="124"/>
      <c r="L182" s="124"/>
      <c r="M182" s="10"/>
      <c r="N182" s="1" t="s">
        <v>781</v>
      </c>
      <c r="O182" s="1" t="s">
        <v>51</v>
      </c>
      <c r="P182" s="1" t="s">
        <v>51</v>
      </c>
      <c r="Q182" s="1" t="s">
        <v>499</v>
      </c>
      <c r="R182" s="1" t="s">
        <v>59</v>
      </c>
      <c r="S182" s="1" t="s">
        <v>59</v>
      </c>
      <c r="T182" s="1" t="s">
        <v>58</v>
      </c>
      <c r="AR182" s="1" t="s">
        <v>51</v>
      </c>
      <c r="AS182" s="1" t="s">
        <v>51</v>
      </c>
      <c r="AU182" s="1" t="s">
        <v>780</v>
      </c>
      <c r="AV182">
        <v>247</v>
      </c>
    </row>
    <row r="183" spans="1:48" ht="30" customHeight="1">
      <c r="A183" s="10" t="s">
        <v>779</v>
      </c>
      <c r="B183" s="10" t="s">
        <v>778</v>
      </c>
      <c r="C183" s="10" t="s">
        <v>206</v>
      </c>
      <c r="D183" s="9">
        <v>1</v>
      </c>
      <c r="E183" s="124"/>
      <c r="F183" s="124"/>
      <c r="G183" s="124"/>
      <c r="H183" s="124"/>
      <c r="I183" s="124"/>
      <c r="J183" s="124"/>
      <c r="K183" s="124"/>
      <c r="L183" s="124"/>
      <c r="M183" s="10"/>
      <c r="N183" s="1" t="s">
        <v>777</v>
      </c>
      <c r="O183" s="1" t="s">
        <v>51</v>
      </c>
      <c r="P183" s="1" t="s">
        <v>51</v>
      </c>
      <c r="Q183" s="1" t="s">
        <v>499</v>
      </c>
      <c r="R183" s="1" t="s">
        <v>59</v>
      </c>
      <c r="S183" s="1" t="s">
        <v>59</v>
      </c>
      <c r="T183" s="1" t="s">
        <v>58</v>
      </c>
      <c r="AR183" s="1" t="s">
        <v>51</v>
      </c>
      <c r="AS183" s="1" t="s">
        <v>51</v>
      </c>
      <c r="AU183" s="1" t="s">
        <v>776</v>
      </c>
      <c r="AV183">
        <v>250</v>
      </c>
    </row>
    <row r="184" spans="1:48" ht="30" customHeight="1">
      <c r="A184" s="10" t="s">
        <v>775</v>
      </c>
      <c r="B184" s="10" t="s">
        <v>698</v>
      </c>
      <c r="C184" s="10" t="s">
        <v>384</v>
      </c>
      <c r="D184" s="9">
        <v>35</v>
      </c>
      <c r="E184" s="124"/>
      <c r="F184" s="124"/>
      <c r="G184" s="124"/>
      <c r="H184" s="124"/>
      <c r="I184" s="124"/>
      <c r="J184" s="124"/>
      <c r="K184" s="124"/>
      <c r="L184" s="124"/>
      <c r="M184" s="10"/>
      <c r="N184" s="1" t="s">
        <v>774</v>
      </c>
      <c r="O184" s="1" t="s">
        <v>51</v>
      </c>
      <c r="P184" s="1" t="s">
        <v>51</v>
      </c>
      <c r="Q184" s="1" t="s">
        <v>499</v>
      </c>
      <c r="R184" s="1" t="s">
        <v>59</v>
      </c>
      <c r="S184" s="1" t="s">
        <v>59</v>
      </c>
      <c r="T184" s="1" t="s">
        <v>58</v>
      </c>
      <c r="AR184" s="1" t="s">
        <v>51</v>
      </c>
      <c r="AS184" s="1" t="s">
        <v>51</v>
      </c>
      <c r="AU184" s="1" t="s">
        <v>773</v>
      </c>
      <c r="AV184">
        <v>251</v>
      </c>
    </row>
    <row r="185" spans="1:48" ht="30" customHeight="1">
      <c r="A185" s="10" t="s">
        <v>386</v>
      </c>
      <c r="B185" s="10" t="s">
        <v>378</v>
      </c>
      <c r="C185" s="10" t="s">
        <v>233</v>
      </c>
      <c r="D185" s="9">
        <v>1</v>
      </c>
      <c r="E185" s="124"/>
      <c r="F185" s="124"/>
      <c r="G185" s="124"/>
      <c r="H185" s="124"/>
      <c r="I185" s="124"/>
      <c r="J185" s="124"/>
      <c r="K185" s="124"/>
      <c r="L185" s="124"/>
      <c r="M185" s="10"/>
      <c r="N185" s="1" t="s">
        <v>772</v>
      </c>
      <c r="O185" s="1" t="s">
        <v>51</v>
      </c>
      <c r="P185" s="1" t="s">
        <v>51</v>
      </c>
      <c r="Q185" s="1" t="s">
        <v>499</v>
      </c>
      <c r="R185" s="1" t="s">
        <v>59</v>
      </c>
      <c r="S185" s="1" t="s">
        <v>59</v>
      </c>
      <c r="T185" s="1" t="s">
        <v>58</v>
      </c>
      <c r="X185">
        <v>1</v>
      </c>
      <c r="AR185" s="1" t="s">
        <v>51</v>
      </c>
      <c r="AS185" s="1" t="s">
        <v>51</v>
      </c>
      <c r="AU185" s="1" t="s">
        <v>771</v>
      </c>
      <c r="AV185">
        <v>253</v>
      </c>
    </row>
    <row r="186" spans="1:48" ht="30" customHeight="1">
      <c r="A186" s="10" t="s">
        <v>770</v>
      </c>
      <c r="B186" s="10" t="s">
        <v>378</v>
      </c>
      <c r="C186" s="10" t="s">
        <v>233</v>
      </c>
      <c r="D186" s="9">
        <v>1</v>
      </c>
      <c r="E186" s="124"/>
      <c r="F186" s="124"/>
      <c r="G186" s="124"/>
      <c r="H186" s="124"/>
      <c r="I186" s="124"/>
      <c r="J186" s="124"/>
      <c r="K186" s="124"/>
      <c r="L186" s="124"/>
      <c r="M186" s="10"/>
      <c r="N186" s="1" t="s">
        <v>769</v>
      </c>
      <c r="O186" s="1" t="s">
        <v>51</v>
      </c>
      <c r="P186" s="1" t="s">
        <v>51</v>
      </c>
      <c r="Q186" s="1" t="s">
        <v>499</v>
      </c>
      <c r="R186" s="1" t="s">
        <v>59</v>
      </c>
      <c r="S186" s="1" t="s">
        <v>59</v>
      </c>
      <c r="T186" s="1" t="s">
        <v>58</v>
      </c>
      <c r="X186">
        <v>1</v>
      </c>
      <c r="AR186" s="1" t="s">
        <v>51</v>
      </c>
      <c r="AS186" s="1" t="s">
        <v>51</v>
      </c>
      <c r="AU186" s="1" t="s">
        <v>768</v>
      </c>
      <c r="AV186">
        <v>254</v>
      </c>
    </row>
    <row r="187" spans="1:48" ht="30" customHeight="1">
      <c r="A187" s="10" t="s">
        <v>380</v>
      </c>
      <c r="B187" s="10" t="s">
        <v>383</v>
      </c>
      <c r="C187" s="10" t="s">
        <v>206</v>
      </c>
      <c r="D187" s="9">
        <v>1</v>
      </c>
      <c r="E187" s="124"/>
      <c r="F187" s="124"/>
      <c r="G187" s="124"/>
      <c r="H187" s="124"/>
      <c r="I187" s="124"/>
      <c r="J187" s="124"/>
      <c r="K187" s="124"/>
      <c r="L187" s="124"/>
      <c r="M187" s="10"/>
      <c r="N187" s="1" t="s">
        <v>657</v>
      </c>
      <c r="O187" s="1" t="s">
        <v>51</v>
      </c>
      <c r="P187" s="1" t="s">
        <v>51</v>
      </c>
      <c r="Q187" s="1" t="s">
        <v>499</v>
      </c>
      <c r="R187" s="1" t="s">
        <v>59</v>
      </c>
      <c r="S187" s="1" t="s">
        <v>59</v>
      </c>
      <c r="T187" s="1" t="s">
        <v>59</v>
      </c>
      <c r="U187">
        <v>1</v>
      </c>
      <c r="V187">
        <v>0</v>
      </c>
      <c r="W187">
        <v>0.03</v>
      </c>
      <c r="AR187" s="1" t="s">
        <v>51</v>
      </c>
      <c r="AS187" s="1" t="s">
        <v>51</v>
      </c>
      <c r="AU187" s="1" t="s">
        <v>767</v>
      </c>
      <c r="AV187">
        <v>283</v>
      </c>
    </row>
    <row r="188" spans="1:48" ht="30" customHeight="1">
      <c r="A188" s="9"/>
      <c r="B188" s="9"/>
      <c r="C188" s="9"/>
      <c r="D188" s="9"/>
      <c r="E188" s="124"/>
      <c r="F188" s="124"/>
      <c r="G188" s="124"/>
      <c r="H188" s="124"/>
      <c r="I188" s="124"/>
      <c r="J188" s="124"/>
      <c r="K188" s="124"/>
      <c r="L188" s="124"/>
      <c r="M188" s="9"/>
      <c r="Q188" s="1" t="s">
        <v>499</v>
      </c>
    </row>
    <row r="189" spans="1:48" ht="30" customHeight="1">
      <c r="A189" s="9"/>
      <c r="B189" s="9"/>
      <c r="C189" s="9"/>
      <c r="D189" s="9"/>
      <c r="E189" s="124"/>
      <c r="F189" s="124"/>
      <c r="G189" s="124"/>
      <c r="H189" s="124"/>
      <c r="I189" s="124"/>
      <c r="J189" s="124"/>
      <c r="K189" s="124"/>
      <c r="L189" s="124"/>
      <c r="M189" s="9"/>
      <c r="Q189" s="1" t="s">
        <v>499</v>
      </c>
    </row>
    <row r="190" spans="1:48" ht="30" customHeight="1">
      <c r="A190" s="9"/>
      <c r="B190" s="9"/>
      <c r="C190" s="9"/>
      <c r="D190" s="9"/>
      <c r="E190" s="124"/>
      <c r="F190" s="124"/>
      <c r="G190" s="124"/>
      <c r="H190" s="124"/>
      <c r="I190" s="124"/>
      <c r="J190" s="124"/>
      <c r="K190" s="124"/>
      <c r="L190" s="124"/>
      <c r="M190" s="9"/>
      <c r="Q190" s="1" t="s">
        <v>499</v>
      </c>
    </row>
    <row r="191" spans="1:48" ht="30" customHeight="1">
      <c r="A191" s="9"/>
      <c r="B191" s="9"/>
      <c r="C191" s="9"/>
      <c r="D191" s="9"/>
      <c r="E191" s="124"/>
      <c r="F191" s="124"/>
      <c r="G191" s="124"/>
      <c r="H191" s="124"/>
      <c r="I191" s="124"/>
      <c r="J191" s="124"/>
      <c r="K191" s="124"/>
      <c r="L191" s="124"/>
      <c r="M191" s="9"/>
      <c r="Q191" s="1" t="s">
        <v>499</v>
      </c>
    </row>
    <row r="192" spans="1:48" ht="30" customHeight="1">
      <c r="A192" s="9"/>
      <c r="B192" s="9"/>
      <c r="C192" s="9"/>
      <c r="D192" s="9"/>
      <c r="E192" s="124"/>
      <c r="F192" s="124"/>
      <c r="G192" s="124"/>
      <c r="H192" s="124"/>
      <c r="I192" s="124"/>
      <c r="J192" s="124"/>
      <c r="K192" s="124"/>
      <c r="L192" s="124"/>
      <c r="M192" s="9"/>
      <c r="Q192" s="1" t="s">
        <v>499</v>
      </c>
    </row>
    <row r="193" spans="1:48" ht="30" customHeight="1">
      <c r="A193" s="9"/>
      <c r="B193" s="9"/>
      <c r="C193" s="9"/>
      <c r="D193" s="9"/>
      <c r="E193" s="124"/>
      <c r="F193" s="124"/>
      <c r="G193" s="124"/>
      <c r="H193" s="124"/>
      <c r="I193" s="124"/>
      <c r="J193" s="124"/>
      <c r="K193" s="124"/>
      <c r="L193" s="124"/>
      <c r="M193" s="9"/>
      <c r="Q193" s="1" t="s">
        <v>499</v>
      </c>
    </row>
    <row r="194" spans="1:48" ht="30" customHeight="1">
      <c r="A194" s="9"/>
      <c r="B194" s="9"/>
      <c r="C194" s="9"/>
      <c r="D194" s="9"/>
      <c r="E194" s="124"/>
      <c r="F194" s="124"/>
      <c r="G194" s="124"/>
      <c r="H194" s="124"/>
      <c r="I194" s="124"/>
      <c r="J194" s="124"/>
      <c r="K194" s="124"/>
      <c r="L194" s="124"/>
      <c r="M194" s="9"/>
      <c r="Q194" s="1" t="s">
        <v>499</v>
      </c>
    </row>
    <row r="195" spans="1:48" ht="30" customHeight="1">
      <c r="A195" s="10" t="s">
        <v>64</v>
      </c>
      <c r="B195" s="9"/>
      <c r="C195" s="9"/>
      <c r="D195" s="9"/>
      <c r="E195" s="124"/>
      <c r="F195" s="124"/>
      <c r="G195" s="124"/>
      <c r="H195" s="124"/>
      <c r="I195" s="124"/>
      <c r="J195" s="124"/>
      <c r="K195" s="124"/>
      <c r="L195" s="124"/>
      <c r="M195" s="9"/>
      <c r="N195" t="s">
        <v>65</v>
      </c>
    </row>
    <row r="196" spans="1:48" ht="30" customHeight="1">
      <c r="A196" s="10" t="s">
        <v>498</v>
      </c>
      <c r="B196" s="10" t="s">
        <v>51</v>
      </c>
      <c r="C196" s="9"/>
      <c r="D196" s="9"/>
      <c r="E196" s="124"/>
      <c r="F196" s="124"/>
      <c r="G196" s="124"/>
      <c r="H196" s="124"/>
      <c r="I196" s="124"/>
      <c r="J196" s="124"/>
      <c r="K196" s="124"/>
      <c r="L196" s="124"/>
      <c r="M196" s="9"/>
      <c r="Q196" s="1" t="s">
        <v>497</v>
      </c>
    </row>
    <row r="197" spans="1:48" ht="30" customHeight="1">
      <c r="A197" s="10" t="s">
        <v>766</v>
      </c>
      <c r="B197" s="10" t="s">
        <v>765</v>
      </c>
      <c r="C197" s="10" t="s">
        <v>115</v>
      </c>
      <c r="D197" s="9">
        <v>2</v>
      </c>
      <c r="E197" s="124"/>
      <c r="F197" s="124"/>
      <c r="G197" s="124"/>
      <c r="H197" s="124"/>
      <c r="I197" s="124"/>
      <c r="J197" s="124"/>
      <c r="K197" s="124"/>
      <c r="L197" s="124"/>
      <c r="M197" s="10"/>
      <c r="N197" s="1" t="s">
        <v>764</v>
      </c>
      <c r="O197" s="1" t="s">
        <v>51</v>
      </c>
      <c r="P197" s="1" t="s">
        <v>51</v>
      </c>
      <c r="Q197" s="1" t="s">
        <v>497</v>
      </c>
      <c r="R197" s="1" t="s">
        <v>59</v>
      </c>
      <c r="S197" s="1" t="s">
        <v>59</v>
      </c>
      <c r="T197" s="1" t="s">
        <v>58</v>
      </c>
      <c r="AR197" s="1" t="s">
        <v>51</v>
      </c>
      <c r="AS197" s="1" t="s">
        <v>51</v>
      </c>
      <c r="AU197" s="1" t="s">
        <v>763</v>
      </c>
      <c r="AV197">
        <v>178</v>
      </c>
    </row>
    <row r="198" spans="1:48" ht="30" customHeight="1">
      <c r="A198" s="10" t="s">
        <v>611</v>
      </c>
      <c r="B198" s="10" t="s">
        <v>762</v>
      </c>
      <c r="C198" s="10" t="s">
        <v>276</v>
      </c>
      <c r="D198" s="9">
        <v>2</v>
      </c>
      <c r="E198" s="124"/>
      <c r="F198" s="124"/>
      <c r="G198" s="124"/>
      <c r="H198" s="124"/>
      <c r="I198" s="124"/>
      <c r="J198" s="124"/>
      <c r="K198" s="124"/>
      <c r="L198" s="124"/>
      <c r="M198" s="10"/>
      <c r="N198" s="1" t="s">
        <v>761</v>
      </c>
      <c r="O198" s="1" t="s">
        <v>51</v>
      </c>
      <c r="P198" s="1" t="s">
        <v>51</v>
      </c>
      <c r="Q198" s="1" t="s">
        <v>497</v>
      </c>
      <c r="R198" s="1" t="s">
        <v>59</v>
      </c>
      <c r="S198" s="1" t="s">
        <v>59</v>
      </c>
      <c r="T198" s="1" t="s">
        <v>58</v>
      </c>
      <c r="AR198" s="1" t="s">
        <v>51</v>
      </c>
      <c r="AS198" s="1" t="s">
        <v>51</v>
      </c>
      <c r="AU198" s="1" t="s">
        <v>760</v>
      </c>
      <c r="AV198">
        <v>179</v>
      </c>
    </row>
    <row r="199" spans="1:48" ht="30" customHeight="1">
      <c r="A199" s="10" t="s">
        <v>560</v>
      </c>
      <c r="B199" s="10" t="s">
        <v>759</v>
      </c>
      <c r="C199" s="10" t="s">
        <v>543</v>
      </c>
      <c r="D199" s="9">
        <v>25</v>
      </c>
      <c r="E199" s="124"/>
      <c r="F199" s="124"/>
      <c r="G199" s="124"/>
      <c r="H199" s="124"/>
      <c r="I199" s="124"/>
      <c r="J199" s="124"/>
      <c r="K199" s="124"/>
      <c r="L199" s="124"/>
      <c r="M199" s="10"/>
      <c r="N199" s="1" t="s">
        <v>758</v>
      </c>
      <c r="O199" s="1" t="s">
        <v>51</v>
      </c>
      <c r="P199" s="1" t="s">
        <v>51</v>
      </c>
      <c r="Q199" s="1" t="s">
        <v>497</v>
      </c>
      <c r="R199" s="1" t="s">
        <v>59</v>
      </c>
      <c r="S199" s="1" t="s">
        <v>59</v>
      </c>
      <c r="T199" s="1" t="s">
        <v>58</v>
      </c>
      <c r="AR199" s="1" t="s">
        <v>51</v>
      </c>
      <c r="AS199" s="1" t="s">
        <v>51</v>
      </c>
      <c r="AU199" s="1" t="s">
        <v>757</v>
      </c>
      <c r="AV199">
        <v>180</v>
      </c>
    </row>
    <row r="200" spans="1:48" ht="30" customHeight="1">
      <c r="A200" s="10" t="s">
        <v>756</v>
      </c>
      <c r="B200" s="10" t="s">
        <v>755</v>
      </c>
      <c r="C200" s="10" t="s">
        <v>115</v>
      </c>
      <c r="D200" s="9">
        <v>2</v>
      </c>
      <c r="E200" s="124"/>
      <c r="F200" s="124"/>
      <c r="G200" s="124"/>
      <c r="H200" s="124"/>
      <c r="I200" s="124"/>
      <c r="J200" s="124"/>
      <c r="K200" s="124"/>
      <c r="L200" s="124"/>
      <c r="M200" s="10"/>
      <c r="N200" s="1" t="s">
        <v>754</v>
      </c>
      <c r="O200" s="1" t="s">
        <v>51</v>
      </c>
      <c r="P200" s="1" t="s">
        <v>51</v>
      </c>
      <c r="Q200" s="1" t="s">
        <v>497</v>
      </c>
      <c r="R200" s="1" t="s">
        <v>59</v>
      </c>
      <c r="S200" s="1" t="s">
        <v>59</v>
      </c>
      <c r="T200" s="1" t="s">
        <v>58</v>
      </c>
      <c r="AR200" s="1" t="s">
        <v>51</v>
      </c>
      <c r="AS200" s="1" t="s">
        <v>51</v>
      </c>
      <c r="AU200" s="1" t="s">
        <v>753</v>
      </c>
      <c r="AV200">
        <v>202</v>
      </c>
    </row>
    <row r="201" spans="1:48" ht="30" customHeight="1">
      <c r="A201" s="10" t="s">
        <v>752</v>
      </c>
      <c r="B201" s="10" t="s">
        <v>751</v>
      </c>
      <c r="C201" s="10" t="s">
        <v>276</v>
      </c>
      <c r="D201" s="9">
        <v>24</v>
      </c>
      <c r="E201" s="124"/>
      <c r="F201" s="124"/>
      <c r="G201" s="124"/>
      <c r="H201" s="124"/>
      <c r="I201" s="124"/>
      <c r="J201" s="124"/>
      <c r="K201" s="124"/>
      <c r="L201" s="124"/>
      <c r="M201" s="10"/>
      <c r="N201" s="1" t="s">
        <v>750</v>
      </c>
      <c r="O201" s="1" t="s">
        <v>51</v>
      </c>
      <c r="P201" s="1" t="s">
        <v>51</v>
      </c>
      <c r="Q201" s="1" t="s">
        <v>497</v>
      </c>
      <c r="R201" s="1" t="s">
        <v>59</v>
      </c>
      <c r="S201" s="1" t="s">
        <v>59</v>
      </c>
      <c r="T201" s="1" t="s">
        <v>58</v>
      </c>
      <c r="AR201" s="1" t="s">
        <v>51</v>
      </c>
      <c r="AS201" s="1" t="s">
        <v>51</v>
      </c>
      <c r="AU201" s="1" t="s">
        <v>749</v>
      </c>
      <c r="AV201">
        <v>182</v>
      </c>
    </row>
    <row r="202" spans="1:48" ht="30" customHeight="1">
      <c r="A202" s="10" t="s">
        <v>748</v>
      </c>
      <c r="B202" s="10" t="s">
        <v>747</v>
      </c>
      <c r="C202" s="10" t="s">
        <v>387</v>
      </c>
      <c r="D202" s="9">
        <v>4</v>
      </c>
      <c r="E202" s="124"/>
      <c r="F202" s="124"/>
      <c r="G202" s="124"/>
      <c r="H202" s="124"/>
      <c r="I202" s="124"/>
      <c r="J202" s="124"/>
      <c r="K202" s="124"/>
      <c r="L202" s="124"/>
      <c r="M202" s="10"/>
      <c r="N202" s="1" t="s">
        <v>746</v>
      </c>
      <c r="O202" s="1" t="s">
        <v>51</v>
      </c>
      <c r="P202" s="1" t="s">
        <v>51</v>
      </c>
      <c r="Q202" s="1" t="s">
        <v>497</v>
      </c>
      <c r="R202" s="1" t="s">
        <v>59</v>
      </c>
      <c r="S202" s="1" t="s">
        <v>59</v>
      </c>
      <c r="T202" s="1" t="s">
        <v>58</v>
      </c>
      <c r="AR202" s="1" t="s">
        <v>51</v>
      </c>
      <c r="AS202" s="1" t="s">
        <v>51</v>
      </c>
      <c r="AU202" s="1" t="s">
        <v>745</v>
      </c>
      <c r="AV202">
        <v>183</v>
      </c>
    </row>
    <row r="203" spans="1:48" ht="30" customHeight="1">
      <c r="A203" s="10" t="s">
        <v>744</v>
      </c>
      <c r="B203" s="10" t="s">
        <v>743</v>
      </c>
      <c r="C203" s="10" t="s">
        <v>738</v>
      </c>
      <c r="D203" s="9">
        <v>12</v>
      </c>
      <c r="E203" s="124"/>
      <c r="F203" s="124"/>
      <c r="G203" s="124"/>
      <c r="H203" s="124"/>
      <c r="I203" s="124"/>
      <c r="J203" s="124"/>
      <c r="K203" s="124"/>
      <c r="L203" s="124"/>
      <c r="M203" s="10"/>
      <c r="N203" s="1" t="s">
        <v>742</v>
      </c>
      <c r="O203" s="1" t="s">
        <v>51</v>
      </c>
      <c r="P203" s="1" t="s">
        <v>51</v>
      </c>
      <c r="Q203" s="1" t="s">
        <v>497</v>
      </c>
      <c r="R203" s="1" t="s">
        <v>59</v>
      </c>
      <c r="S203" s="1" t="s">
        <v>59</v>
      </c>
      <c r="T203" s="1" t="s">
        <v>58</v>
      </c>
      <c r="AR203" s="1" t="s">
        <v>51</v>
      </c>
      <c r="AS203" s="1" t="s">
        <v>51</v>
      </c>
      <c r="AU203" s="1" t="s">
        <v>741</v>
      </c>
      <c r="AV203">
        <v>184</v>
      </c>
    </row>
    <row r="204" spans="1:48" ht="30" customHeight="1">
      <c r="A204" s="10" t="s">
        <v>740</v>
      </c>
      <c r="B204" s="10" t="s">
        <v>739</v>
      </c>
      <c r="C204" s="10" t="s">
        <v>738</v>
      </c>
      <c r="D204" s="9">
        <v>9</v>
      </c>
      <c r="E204" s="124"/>
      <c r="F204" s="124"/>
      <c r="G204" s="124"/>
      <c r="H204" s="124"/>
      <c r="I204" s="124"/>
      <c r="J204" s="124"/>
      <c r="K204" s="124"/>
      <c r="L204" s="124"/>
      <c r="M204" s="10"/>
      <c r="N204" s="1" t="s">
        <v>737</v>
      </c>
      <c r="O204" s="1" t="s">
        <v>51</v>
      </c>
      <c r="P204" s="1" t="s">
        <v>51</v>
      </c>
      <c r="Q204" s="1" t="s">
        <v>497</v>
      </c>
      <c r="R204" s="1" t="s">
        <v>59</v>
      </c>
      <c r="S204" s="1" t="s">
        <v>59</v>
      </c>
      <c r="T204" s="1" t="s">
        <v>58</v>
      </c>
      <c r="AR204" s="1" t="s">
        <v>51</v>
      </c>
      <c r="AS204" s="1" t="s">
        <v>51</v>
      </c>
      <c r="AU204" s="1" t="s">
        <v>736</v>
      </c>
      <c r="AV204">
        <v>185</v>
      </c>
    </row>
    <row r="205" spans="1:48" ht="30" customHeight="1">
      <c r="A205" s="10" t="s">
        <v>735</v>
      </c>
      <c r="B205" s="10" t="s">
        <v>712</v>
      </c>
      <c r="C205" s="10" t="s">
        <v>206</v>
      </c>
      <c r="D205" s="9">
        <v>1</v>
      </c>
      <c r="E205" s="124"/>
      <c r="F205" s="124"/>
      <c r="G205" s="124"/>
      <c r="H205" s="124"/>
      <c r="I205" s="124"/>
      <c r="J205" s="124"/>
      <c r="K205" s="124"/>
      <c r="L205" s="124"/>
      <c r="M205" s="10"/>
      <c r="N205" s="1" t="s">
        <v>734</v>
      </c>
      <c r="O205" s="1" t="s">
        <v>51</v>
      </c>
      <c r="P205" s="1" t="s">
        <v>51</v>
      </c>
      <c r="Q205" s="1" t="s">
        <v>497</v>
      </c>
      <c r="R205" s="1" t="s">
        <v>59</v>
      </c>
      <c r="S205" s="1" t="s">
        <v>59</v>
      </c>
      <c r="T205" s="1" t="s">
        <v>58</v>
      </c>
      <c r="AR205" s="1" t="s">
        <v>51</v>
      </c>
      <c r="AS205" s="1" t="s">
        <v>51</v>
      </c>
      <c r="AU205" s="1" t="s">
        <v>733</v>
      </c>
      <c r="AV205">
        <v>186</v>
      </c>
    </row>
    <row r="206" spans="1:48" ht="30" customHeight="1">
      <c r="A206" s="10" t="s">
        <v>730</v>
      </c>
      <c r="B206" s="10" t="s">
        <v>723</v>
      </c>
      <c r="C206" s="10" t="s">
        <v>729</v>
      </c>
      <c r="D206" s="9">
        <v>3</v>
      </c>
      <c r="E206" s="124"/>
      <c r="F206" s="124"/>
      <c r="G206" s="124"/>
      <c r="H206" s="124"/>
      <c r="I206" s="124"/>
      <c r="J206" s="124"/>
      <c r="K206" s="124"/>
      <c r="L206" s="124"/>
      <c r="M206" s="10"/>
      <c r="N206" s="1" t="s">
        <v>732</v>
      </c>
      <c r="O206" s="1" t="s">
        <v>51</v>
      </c>
      <c r="P206" s="1" t="s">
        <v>51</v>
      </c>
      <c r="Q206" s="1" t="s">
        <v>497</v>
      </c>
      <c r="R206" s="1" t="s">
        <v>59</v>
      </c>
      <c r="S206" s="1" t="s">
        <v>59</v>
      </c>
      <c r="T206" s="1" t="s">
        <v>58</v>
      </c>
      <c r="AR206" s="1" t="s">
        <v>51</v>
      </c>
      <c r="AS206" s="1" t="s">
        <v>51</v>
      </c>
      <c r="AU206" s="1" t="s">
        <v>731</v>
      </c>
      <c r="AV206">
        <v>187</v>
      </c>
    </row>
    <row r="207" spans="1:48" ht="30" customHeight="1">
      <c r="A207" s="10" t="s">
        <v>730</v>
      </c>
      <c r="B207" s="10" t="s">
        <v>719</v>
      </c>
      <c r="C207" s="10" t="s">
        <v>729</v>
      </c>
      <c r="D207" s="9">
        <v>6</v>
      </c>
      <c r="E207" s="124"/>
      <c r="F207" s="124"/>
      <c r="G207" s="124"/>
      <c r="H207" s="124"/>
      <c r="I207" s="124"/>
      <c r="J207" s="124"/>
      <c r="K207" s="124"/>
      <c r="L207" s="124"/>
      <c r="M207" s="10"/>
      <c r="N207" s="1" t="s">
        <v>728</v>
      </c>
      <c r="O207" s="1" t="s">
        <v>51</v>
      </c>
      <c r="P207" s="1" t="s">
        <v>51</v>
      </c>
      <c r="Q207" s="1" t="s">
        <v>497</v>
      </c>
      <c r="R207" s="1" t="s">
        <v>59</v>
      </c>
      <c r="S207" s="1" t="s">
        <v>59</v>
      </c>
      <c r="T207" s="1" t="s">
        <v>58</v>
      </c>
      <c r="AR207" s="1" t="s">
        <v>51</v>
      </c>
      <c r="AS207" s="1" t="s">
        <v>51</v>
      </c>
      <c r="AU207" s="1" t="s">
        <v>727</v>
      </c>
      <c r="AV207">
        <v>188</v>
      </c>
    </row>
    <row r="208" spans="1:48" ht="30" customHeight="1">
      <c r="A208" s="10" t="s">
        <v>726</v>
      </c>
      <c r="B208" s="10" t="s">
        <v>723</v>
      </c>
      <c r="C208" s="10" t="s">
        <v>387</v>
      </c>
      <c r="D208" s="9">
        <v>2</v>
      </c>
      <c r="E208" s="124"/>
      <c r="F208" s="124"/>
      <c r="G208" s="124"/>
      <c r="H208" s="124"/>
      <c r="I208" s="124"/>
      <c r="J208" s="124"/>
      <c r="K208" s="124"/>
      <c r="L208" s="124"/>
      <c r="M208" s="10"/>
      <c r="N208" s="1" t="s">
        <v>725</v>
      </c>
      <c r="O208" s="1" t="s">
        <v>51</v>
      </c>
      <c r="P208" s="1" t="s">
        <v>51</v>
      </c>
      <c r="Q208" s="1" t="s">
        <v>497</v>
      </c>
      <c r="R208" s="1" t="s">
        <v>59</v>
      </c>
      <c r="S208" s="1" t="s">
        <v>59</v>
      </c>
      <c r="T208" s="1" t="s">
        <v>58</v>
      </c>
      <c r="AR208" s="1" t="s">
        <v>51</v>
      </c>
      <c r="AS208" s="1" t="s">
        <v>51</v>
      </c>
      <c r="AU208" s="1" t="s">
        <v>724</v>
      </c>
      <c r="AV208">
        <v>189</v>
      </c>
    </row>
    <row r="209" spans="1:48" ht="30" customHeight="1">
      <c r="A209" s="10" t="s">
        <v>720</v>
      </c>
      <c r="B209" s="10" t="s">
        <v>723</v>
      </c>
      <c r="C209" s="10" t="s">
        <v>387</v>
      </c>
      <c r="D209" s="9">
        <v>2</v>
      </c>
      <c r="E209" s="124"/>
      <c r="F209" s="124"/>
      <c r="G209" s="124"/>
      <c r="H209" s="124"/>
      <c r="I209" s="124"/>
      <c r="J209" s="124"/>
      <c r="K209" s="124"/>
      <c r="L209" s="124"/>
      <c r="M209" s="10"/>
      <c r="N209" s="1" t="s">
        <v>722</v>
      </c>
      <c r="O209" s="1" t="s">
        <v>51</v>
      </c>
      <c r="P209" s="1" t="s">
        <v>51</v>
      </c>
      <c r="Q209" s="1" t="s">
        <v>497</v>
      </c>
      <c r="R209" s="1" t="s">
        <v>59</v>
      </c>
      <c r="S209" s="1" t="s">
        <v>59</v>
      </c>
      <c r="T209" s="1" t="s">
        <v>58</v>
      </c>
      <c r="AR209" s="1" t="s">
        <v>51</v>
      </c>
      <c r="AS209" s="1" t="s">
        <v>51</v>
      </c>
      <c r="AU209" s="1" t="s">
        <v>721</v>
      </c>
      <c r="AV209">
        <v>190</v>
      </c>
    </row>
    <row r="210" spans="1:48" ht="30" customHeight="1">
      <c r="A210" s="10" t="s">
        <v>720</v>
      </c>
      <c r="B210" s="10" t="s">
        <v>719</v>
      </c>
      <c r="C210" s="10" t="s">
        <v>387</v>
      </c>
      <c r="D210" s="9">
        <v>3</v>
      </c>
      <c r="E210" s="124"/>
      <c r="F210" s="124"/>
      <c r="G210" s="124"/>
      <c r="H210" s="124"/>
      <c r="I210" s="124"/>
      <c r="J210" s="124"/>
      <c r="K210" s="124"/>
      <c r="L210" s="124"/>
      <c r="M210" s="10"/>
      <c r="N210" s="1" t="s">
        <v>718</v>
      </c>
      <c r="O210" s="1" t="s">
        <v>51</v>
      </c>
      <c r="P210" s="1" t="s">
        <v>51</v>
      </c>
      <c r="Q210" s="1" t="s">
        <v>497</v>
      </c>
      <c r="R210" s="1" t="s">
        <v>59</v>
      </c>
      <c r="S210" s="1" t="s">
        <v>59</v>
      </c>
      <c r="T210" s="1" t="s">
        <v>58</v>
      </c>
      <c r="AR210" s="1" t="s">
        <v>51</v>
      </c>
      <c r="AS210" s="1" t="s">
        <v>51</v>
      </c>
      <c r="AU210" s="1" t="s">
        <v>717</v>
      </c>
      <c r="AV210">
        <v>191</v>
      </c>
    </row>
    <row r="211" spans="1:48" ht="30" customHeight="1">
      <c r="A211" s="10" t="s">
        <v>716</v>
      </c>
      <c r="B211" s="10" t="s">
        <v>712</v>
      </c>
      <c r="C211" s="10" t="s">
        <v>276</v>
      </c>
      <c r="D211" s="9">
        <v>20</v>
      </c>
      <c r="E211" s="124"/>
      <c r="F211" s="124"/>
      <c r="G211" s="124"/>
      <c r="H211" s="124"/>
      <c r="I211" s="124"/>
      <c r="J211" s="124"/>
      <c r="K211" s="124"/>
      <c r="L211" s="124"/>
      <c r="M211" s="10"/>
      <c r="N211" s="1" t="s">
        <v>715</v>
      </c>
      <c r="O211" s="1" t="s">
        <v>51</v>
      </c>
      <c r="P211" s="1" t="s">
        <v>51</v>
      </c>
      <c r="Q211" s="1" t="s">
        <v>497</v>
      </c>
      <c r="R211" s="1" t="s">
        <v>59</v>
      </c>
      <c r="S211" s="1" t="s">
        <v>59</v>
      </c>
      <c r="T211" s="1" t="s">
        <v>58</v>
      </c>
      <c r="AR211" s="1" t="s">
        <v>51</v>
      </c>
      <c r="AS211" s="1" t="s">
        <v>51</v>
      </c>
      <c r="AU211" s="1" t="s">
        <v>714</v>
      </c>
      <c r="AV211">
        <v>192</v>
      </c>
    </row>
    <row r="212" spans="1:48" ht="30" customHeight="1">
      <c r="A212" s="10" t="s">
        <v>713</v>
      </c>
      <c r="B212" s="10" t="s">
        <v>712</v>
      </c>
      <c r="C212" s="10" t="s">
        <v>206</v>
      </c>
      <c r="D212" s="9">
        <v>1</v>
      </c>
      <c r="E212" s="124"/>
      <c r="F212" s="124"/>
      <c r="G212" s="124"/>
      <c r="H212" s="124"/>
      <c r="I212" s="124"/>
      <c r="J212" s="124"/>
      <c r="K212" s="124"/>
      <c r="L212" s="124"/>
      <c r="M212" s="10"/>
      <c r="N212" s="1" t="s">
        <v>711</v>
      </c>
      <c r="O212" s="1" t="s">
        <v>51</v>
      </c>
      <c r="P212" s="1" t="s">
        <v>51</v>
      </c>
      <c r="Q212" s="1" t="s">
        <v>497</v>
      </c>
      <c r="R212" s="1" t="s">
        <v>59</v>
      </c>
      <c r="S212" s="1" t="s">
        <v>59</v>
      </c>
      <c r="T212" s="1" t="s">
        <v>58</v>
      </c>
      <c r="AR212" s="1" t="s">
        <v>51</v>
      </c>
      <c r="AS212" s="1" t="s">
        <v>51</v>
      </c>
      <c r="AU212" s="1" t="s">
        <v>710</v>
      </c>
      <c r="AV212">
        <v>193</v>
      </c>
    </row>
    <row r="213" spans="1:48" ht="30" customHeight="1">
      <c r="A213" s="10" t="s">
        <v>709</v>
      </c>
      <c r="B213" s="10" t="s">
        <v>709</v>
      </c>
      <c r="C213" s="10" t="s">
        <v>206</v>
      </c>
      <c r="D213" s="9">
        <v>1</v>
      </c>
      <c r="E213" s="124"/>
      <c r="F213" s="124"/>
      <c r="G213" s="124"/>
      <c r="H213" s="124"/>
      <c r="I213" s="124"/>
      <c r="J213" s="124"/>
      <c r="K213" s="124"/>
      <c r="L213" s="124"/>
      <c r="M213" s="10"/>
      <c r="N213" s="1" t="s">
        <v>708</v>
      </c>
      <c r="O213" s="1" t="s">
        <v>51</v>
      </c>
      <c r="P213" s="1" t="s">
        <v>51</v>
      </c>
      <c r="Q213" s="1" t="s">
        <v>497</v>
      </c>
      <c r="R213" s="1" t="s">
        <v>59</v>
      </c>
      <c r="S213" s="1" t="s">
        <v>59</v>
      </c>
      <c r="T213" s="1" t="s">
        <v>58</v>
      </c>
      <c r="AR213" s="1" t="s">
        <v>51</v>
      </c>
      <c r="AS213" s="1" t="s">
        <v>51</v>
      </c>
      <c r="AU213" s="1" t="s">
        <v>707</v>
      </c>
      <c r="AV213">
        <v>194</v>
      </c>
    </row>
    <row r="214" spans="1:48" ht="30" customHeight="1">
      <c r="A214" s="10" t="s">
        <v>706</v>
      </c>
      <c r="B214" s="10" t="s">
        <v>705</v>
      </c>
      <c r="C214" s="10" t="s">
        <v>206</v>
      </c>
      <c r="D214" s="9">
        <v>1</v>
      </c>
      <c r="E214" s="124"/>
      <c r="F214" s="124"/>
      <c r="G214" s="124"/>
      <c r="H214" s="124"/>
      <c r="I214" s="124"/>
      <c r="J214" s="124"/>
      <c r="K214" s="124"/>
      <c r="L214" s="124"/>
      <c r="M214" s="10"/>
      <c r="N214" s="1" t="s">
        <v>704</v>
      </c>
      <c r="O214" s="1" t="s">
        <v>51</v>
      </c>
      <c r="P214" s="1" t="s">
        <v>51</v>
      </c>
      <c r="Q214" s="1" t="s">
        <v>497</v>
      </c>
      <c r="R214" s="1" t="s">
        <v>59</v>
      </c>
      <c r="S214" s="1" t="s">
        <v>59</v>
      </c>
      <c r="T214" s="1" t="s">
        <v>58</v>
      </c>
      <c r="AR214" s="1" t="s">
        <v>51</v>
      </c>
      <c r="AS214" s="1" t="s">
        <v>51</v>
      </c>
      <c r="AU214" s="1" t="s">
        <v>703</v>
      </c>
      <c r="AV214">
        <v>195</v>
      </c>
    </row>
    <row r="215" spans="1:48" ht="30" customHeight="1">
      <c r="A215" s="10" t="s">
        <v>702</v>
      </c>
      <c r="B215" s="10" t="s">
        <v>51</v>
      </c>
      <c r="C215" s="10" t="s">
        <v>206</v>
      </c>
      <c r="D215" s="9">
        <v>2</v>
      </c>
      <c r="E215" s="124"/>
      <c r="F215" s="124"/>
      <c r="G215" s="124"/>
      <c r="H215" s="124"/>
      <c r="I215" s="124"/>
      <c r="J215" s="124"/>
      <c r="K215" s="124"/>
      <c r="L215" s="124"/>
      <c r="M215" s="10"/>
      <c r="N215" s="1" t="s">
        <v>701</v>
      </c>
      <c r="O215" s="1" t="s">
        <v>51</v>
      </c>
      <c r="P215" s="1" t="s">
        <v>51</v>
      </c>
      <c r="Q215" s="1" t="s">
        <v>497</v>
      </c>
      <c r="R215" s="1" t="s">
        <v>59</v>
      </c>
      <c r="S215" s="1" t="s">
        <v>59</v>
      </c>
      <c r="T215" s="1" t="s">
        <v>58</v>
      </c>
      <c r="AR215" s="1" t="s">
        <v>51</v>
      </c>
      <c r="AS215" s="1" t="s">
        <v>51</v>
      </c>
      <c r="AU215" s="1" t="s">
        <v>700</v>
      </c>
      <c r="AV215">
        <v>203</v>
      </c>
    </row>
    <row r="216" spans="1:48" ht="30" customHeight="1">
      <c r="A216" s="10" t="s">
        <v>699</v>
      </c>
      <c r="B216" s="10" t="s">
        <v>698</v>
      </c>
      <c r="C216" s="10" t="s">
        <v>384</v>
      </c>
      <c r="D216" s="9">
        <v>50</v>
      </c>
      <c r="E216" s="124"/>
      <c r="F216" s="124"/>
      <c r="G216" s="124"/>
      <c r="H216" s="124"/>
      <c r="I216" s="124"/>
      <c r="J216" s="124"/>
      <c r="K216" s="124"/>
      <c r="L216" s="124"/>
      <c r="M216" s="10"/>
      <c r="N216" s="1" t="s">
        <v>697</v>
      </c>
      <c r="O216" s="1" t="s">
        <v>51</v>
      </c>
      <c r="P216" s="1" t="s">
        <v>51</v>
      </c>
      <c r="Q216" s="1" t="s">
        <v>497</v>
      </c>
      <c r="R216" s="1" t="s">
        <v>59</v>
      </c>
      <c r="S216" s="1" t="s">
        <v>59</v>
      </c>
      <c r="T216" s="1" t="s">
        <v>58</v>
      </c>
      <c r="AR216" s="1" t="s">
        <v>51</v>
      </c>
      <c r="AS216" s="1" t="s">
        <v>51</v>
      </c>
      <c r="AU216" s="1" t="s">
        <v>696</v>
      </c>
      <c r="AV216">
        <v>197</v>
      </c>
    </row>
    <row r="217" spans="1:48" ht="30" customHeight="1">
      <c r="A217" s="10" t="s">
        <v>695</v>
      </c>
      <c r="B217" s="10" t="s">
        <v>694</v>
      </c>
      <c r="C217" s="10" t="s">
        <v>206</v>
      </c>
      <c r="D217" s="9">
        <v>1</v>
      </c>
      <c r="E217" s="124"/>
      <c r="F217" s="124"/>
      <c r="G217" s="124"/>
      <c r="H217" s="124"/>
      <c r="I217" s="124"/>
      <c r="J217" s="124"/>
      <c r="K217" s="124"/>
      <c r="L217" s="124"/>
      <c r="M217" s="10"/>
      <c r="N217" s="1" t="s">
        <v>693</v>
      </c>
      <c r="O217" s="1" t="s">
        <v>51</v>
      </c>
      <c r="P217" s="1" t="s">
        <v>51</v>
      </c>
      <c r="Q217" s="1" t="s">
        <v>497</v>
      </c>
      <c r="R217" s="1" t="s">
        <v>59</v>
      </c>
      <c r="S217" s="1" t="s">
        <v>59</v>
      </c>
      <c r="T217" s="1" t="s">
        <v>58</v>
      </c>
      <c r="AR217" s="1" t="s">
        <v>51</v>
      </c>
      <c r="AS217" s="1" t="s">
        <v>51</v>
      </c>
      <c r="AU217" s="1" t="s">
        <v>692</v>
      </c>
      <c r="AV217">
        <v>255</v>
      </c>
    </row>
    <row r="218" spans="1:48" ht="30" customHeight="1">
      <c r="A218" s="10" t="s">
        <v>521</v>
      </c>
      <c r="B218" s="10" t="s">
        <v>51</v>
      </c>
      <c r="C218" s="10" t="s">
        <v>276</v>
      </c>
      <c r="D218" s="9">
        <v>2</v>
      </c>
      <c r="E218" s="124"/>
      <c r="F218" s="124"/>
      <c r="G218" s="124"/>
      <c r="H218" s="124"/>
      <c r="I218" s="124"/>
      <c r="J218" s="124"/>
      <c r="K218" s="124"/>
      <c r="L218" s="124"/>
      <c r="M218" s="10"/>
      <c r="N218" s="1" t="s">
        <v>691</v>
      </c>
      <c r="O218" s="1" t="s">
        <v>51</v>
      </c>
      <c r="P218" s="1" t="s">
        <v>51</v>
      </c>
      <c r="Q218" s="1" t="s">
        <v>497</v>
      </c>
      <c r="R218" s="1" t="s">
        <v>59</v>
      </c>
      <c r="S218" s="1" t="s">
        <v>59</v>
      </c>
      <c r="T218" s="1" t="s">
        <v>58</v>
      </c>
      <c r="AR218" s="1" t="s">
        <v>51</v>
      </c>
      <c r="AS218" s="1" t="s">
        <v>51</v>
      </c>
      <c r="AU218" s="1" t="s">
        <v>690</v>
      </c>
      <c r="AV218">
        <v>201</v>
      </c>
    </row>
    <row r="219" spans="1:48" ht="30" customHeight="1">
      <c r="A219" s="10" t="s">
        <v>689</v>
      </c>
      <c r="B219" s="10" t="s">
        <v>688</v>
      </c>
      <c r="C219" s="10" t="s">
        <v>57</v>
      </c>
      <c r="D219" s="9">
        <v>4</v>
      </c>
      <c r="E219" s="124"/>
      <c r="F219" s="124"/>
      <c r="G219" s="124"/>
      <c r="H219" s="124"/>
      <c r="I219" s="124"/>
      <c r="J219" s="124"/>
      <c r="K219" s="124"/>
      <c r="L219" s="124"/>
      <c r="M219" s="10"/>
      <c r="N219" s="1" t="s">
        <v>687</v>
      </c>
      <c r="O219" s="1" t="s">
        <v>51</v>
      </c>
      <c r="P219" s="1" t="s">
        <v>51</v>
      </c>
      <c r="Q219" s="1" t="s">
        <v>497</v>
      </c>
      <c r="R219" s="1" t="s">
        <v>58</v>
      </c>
      <c r="S219" s="1" t="s">
        <v>59</v>
      </c>
      <c r="T219" s="1" t="s">
        <v>59</v>
      </c>
      <c r="AR219" s="1" t="s">
        <v>51</v>
      </c>
      <c r="AS219" s="1" t="s">
        <v>51</v>
      </c>
      <c r="AU219" s="1" t="s">
        <v>686</v>
      </c>
      <c r="AV219">
        <v>99</v>
      </c>
    </row>
    <row r="220" spans="1:48" ht="30" customHeight="1">
      <c r="A220" s="9"/>
      <c r="B220" s="9"/>
      <c r="C220" s="9"/>
      <c r="D220" s="9"/>
      <c r="E220" s="124"/>
      <c r="F220" s="124"/>
      <c r="G220" s="124"/>
      <c r="H220" s="124"/>
      <c r="I220" s="124"/>
      <c r="J220" s="124"/>
      <c r="K220" s="124"/>
      <c r="L220" s="124"/>
      <c r="M220" s="9"/>
      <c r="Q220" s="1" t="s">
        <v>497</v>
      </c>
    </row>
    <row r="221" spans="1:48" ht="30" customHeight="1">
      <c r="A221" s="9"/>
      <c r="B221" s="9"/>
      <c r="C221" s="9"/>
      <c r="D221" s="9"/>
      <c r="E221" s="124"/>
      <c r="F221" s="124"/>
      <c r="G221" s="124"/>
      <c r="H221" s="124"/>
      <c r="I221" s="124"/>
      <c r="J221" s="124"/>
      <c r="K221" s="124"/>
      <c r="L221" s="124"/>
      <c r="M221" s="9"/>
      <c r="Q221" s="1" t="s">
        <v>497</v>
      </c>
    </row>
    <row r="222" spans="1:48" ht="30" customHeight="1">
      <c r="A222" s="9"/>
      <c r="B222" s="9"/>
      <c r="C222" s="9"/>
      <c r="D222" s="9"/>
      <c r="E222" s="124"/>
      <c r="F222" s="124"/>
      <c r="G222" s="124"/>
      <c r="H222" s="124"/>
      <c r="I222" s="124"/>
      <c r="J222" s="124"/>
      <c r="K222" s="124"/>
      <c r="L222" s="124"/>
      <c r="M222" s="9"/>
      <c r="Q222" s="1" t="s">
        <v>497</v>
      </c>
    </row>
    <row r="223" spans="1:48" ht="30" customHeight="1">
      <c r="A223" s="9"/>
      <c r="B223" s="9"/>
      <c r="C223" s="9"/>
      <c r="D223" s="9"/>
      <c r="E223" s="124"/>
      <c r="F223" s="124"/>
      <c r="G223" s="124"/>
      <c r="H223" s="124"/>
      <c r="I223" s="124"/>
      <c r="J223" s="124"/>
      <c r="K223" s="124"/>
      <c r="L223" s="124"/>
      <c r="M223" s="9"/>
      <c r="Q223" s="1" t="s">
        <v>497</v>
      </c>
    </row>
    <row r="224" spans="1:48" ht="30" customHeight="1">
      <c r="A224" s="9"/>
      <c r="B224" s="9"/>
      <c r="C224" s="9"/>
      <c r="D224" s="9"/>
      <c r="E224" s="124"/>
      <c r="F224" s="124"/>
      <c r="G224" s="124"/>
      <c r="H224" s="124"/>
      <c r="I224" s="124"/>
      <c r="J224" s="124"/>
      <c r="K224" s="124"/>
      <c r="L224" s="124"/>
      <c r="M224" s="9"/>
      <c r="Q224" s="1" t="s">
        <v>497</v>
      </c>
    </row>
    <row r="225" spans="1:17" ht="30" customHeight="1">
      <c r="A225" s="9"/>
      <c r="B225" s="9"/>
      <c r="C225" s="9"/>
      <c r="D225" s="9"/>
      <c r="E225" s="124"/>
      <c r="F225" s="124"/>
      <c r="G225" s="124"/>
      <c r="H225" s="124"/>
      <c r="I225" s="124"/>
      <c r="J225" s="124"/>
      <c r="K225" s="124"/>
      <c r="L225" s="124"/>
      <c r="M225" s="9"/>
      <c r="Q225" s="1" t="s">
        <v>497</v>
      </c>
    </row>
    <row r="226" spans="1:17" ht="30" customHeight="1">
      <c r="A226" s="9"/>
      <c r="B226" s="9"/>
      <c r="C226" s="9"/>
      <c r="D226" s="9"/>
      <c r="E226" s="124"/>
      <c r="F226" s="124"/>
      <c r="G226" s="124"/>
      <c r="H226" s="124"/>
      <c r="I226" s="124"/>
      <c r="J226" s="124"/>
      <c r="K226" s="124"/>
      <c r="L226" s="124"/>
      <c r="M226" s="9"/>
      <c r="Q226" s="1" t="s">
        <v>497</v>
      </c>
    </row>
    <row r="227" spans="1:17" ht="30" customHeight="1">
      <c r="A227" s="9"/>
      <c r="B227" s="9"/>
      <c r="C227" s="9"/>
      <c r="D227" s="9"/>
      <c r="E227" s="124"/>
      <c r="F227" s="124"/>
      <c r="G227" s="124"/>
      <c r="H227" s="124"/>
      <c r="I227" s="124"/>
      <c r="J227" s="124"/>
      <c r="K227" s="124"/>
      <c r="L227" s="124"/>
      <c r="M227" s="9"/>
      <c r="Q227" s="1" t="s">
        <v>497</v>
      </c>
    </row>
    <row r="228" spans="1:17" ht="30" customHeight="1">
      <c r="A228" s="9"/>
      <c r="B228" s="9"/>
      <c r="C228" s="9"/>
      <c r="D228" s="9"/>
      <c r="E228" s="124"/>
      <c r="F228" s="124"/>
      <c r="G228" s="124"/>
      <c r="H228" s="124"/>
      <c r="I228" s="124"/>
      <c r="J228" s="124"/>
      <c r="K228" s="124"/>
      <c r="L228" s="124"/>
      <c r="M228" s="9"/>
      <c r="Q228" s="1" t="s">
        <v>497</v>
      </c>
    </row>
    <row r="229" spans="1:17" ht="30" customHeight="1">
      <c r="A229" s="9"/>
      <c r="B229" s="9"/>
      <c r="C229" s="9"/>
      <c r="D229" s="9"/>
      <c r="E229" s="124"/>
      <c r="F229" s="124"/>
      <c r="G229" s="124"/>
      <c r="H229" s="124"/>
      <c r="I229" s="124"/>
      <c r="J229" s="124"/>
      <c r="K229" s="124"/>
      <c r="L229" s="124"/>
      <c r="M229" s="9"/>
      <c r="Q229" s="1" t="s">
        <v>497</v>
      </c>
    </row>
    <row r="230" spans="1:17" ht="30" customHeight="1">
      <c r="A230" s="9"/>
      <c r="B230" s="9"/>
      <c r="C230" s="9"/>
      <c r="D230" s="9"/>
      <c r="E230" s="124"/>
      <c r="F230" s="124"/>
      <c r="G230" s="124"/>
      <c r="H230" s="124"/>
      <c r="I230" s="124"/>
      <c r="J230" s="124"/>
      <c r="K230" s="124"/>
      <c r="L230" s="124"/>
      <c r="M230" s="9"/>
      <c r="Q230" s="1" t="s">
        <v>497</v>
      </c>
    </row>
    <row r="231" spans="1:17" ht="30" customHeight="1">
      <c r="A231" s="9"/>
      <c r="B231" s="9"/>
      <c r="C231" s="9"/>
      <c r="D231" s="9"/>
      <c r="E231" s="124"/>
      <c r="F231" s="124"/>
      <c r="G231" s="124"/>
      <c r="H231" s="124"/>
      <c r="I231" s="124"/>
      <c r="J231" s="124"/>
      <c r="K231" s="124"/>
      <c r="L231" s="124"/>
      <c r="M231" s="9"/>
      <c r="Q231" s="1" t="s">
        <v>497</v>
      </c>
    </row>
    <row r="232" spans="1:17" ht="30" customHeight="1">
      <c r="A232" s="9"/>
      <c r="B232" s="9"/>
      <c r="C232" s="9"/>
      <c r="D232" s="9"/>
      <c r="E232" s="124"/>
      <c r="F232" s="124"/>
      <c r="G232" s="124"/>
      <c r="H232" s="124"/>
      <c r="I232" s="124"/>
      <c r="J232" s="124"/>
      <c r="K232" s="124"/>
      <c r="L232" s="124"/>
      <c r="M232" s="9"/>
      <c r="Q232" s="1" t="s">
        <v>497</v>
      </c>
    </row>
    <row r="233" spans="1:17" ht="30" customHeight="1">
      <c r="A233" s="9"/>
      <c r="B233" s="9"/>
      <c r="C233" s="9"/>
      <c r="D233" s="9"/>
      <c r="E233" s="124"/>
      <c r="F233" s="124"/>
      <c r="G233" s="124"/>
      <c r="H233" s="124"/>
      <c r="I233" s="124"/>
      <c r="J233" s="124"/>
      <c r="K233" s="124"/>
      <c r="L233" s="124"/>
      <c r="M233" s="9"/>
      <c r="Q233" s="1" t="s">
        <v>497</v>
      </c>
    </row>
    <row r="234" spans="1:17" ht="30" customHeight="1">
      <c r="A234" s="9"/>
      <c r="B234" s="9"/>
      <c r="C234" s="9"/>
      <c r="D234" s="9"/>
      <c r="E234" s="124"/>
      <c r="F234" s="124"/>
      <c r="G234" s="124"/>
      <c r="H234" s="124"/>
      <c r="I234" s="124"/>
      <c r="J234" s="124"/>
      <c r="K234" s="124"/>
      <c r="L234" s="124"/>
      <c r="M234" s="9"/>
      <c r="Q234" s="1" t="s">
        <v>497</v>
      </c>
    </row>
    <row r="235" spans="1:17" ht="30" customHeight="1">
      <c r="A235" s="9"/>
      <c r="B235" s="9"/>
      <c r="C235" s="9"/>
      <c r="D235" s="9"/>
      <c r="E235" s="124"/>
      <c r="F235" s="124"/>
      <c r="G235" s="124"/>
      <c r="H235" s="124"/>
      <c r="I235" s="124"/>
      <c r="J235" s="124"/>
      <c r="K235" s="124"/>
      <c r="L235" s="124"/>
      <c r="M235" s="9"/>
      <c r="Q235" s="1" t="s">
        <v>497</v>
      </c>
    </row>
    <row r="236" spans="1:17" ht="30" customHeight="1">
      <c r="A236" s="9"/>
      <c r="B236" s="9"/>
      <c r="C236" s="9"/>
      <c r="D236" s="9"/>
      <c r="E236" s="124"/>
      <c r="F236" s="124"/>
      <c r="G236" s="124"/>
      <c r="H236" s="124"/>
      <c r="I236" s="124"/>
      <c r="J236" s="124"/>
      <c r="K236" s="124"/>
      <c r="L236" s="124"/>
      <c r="M236" s="9"/>
      <c r="Q236" s="1" t="s">
        <v>497</v>
      </c>
    </row>
    <row r="237" spans="1:17" ht="30" customHeight="1">
      <c r="A237" s="9"/>
      <c r="B237" s="9"/>
      <c r="C237" s="9"/>
      <c r="D237" s="9"/>
      <c r="E237" s="124"/>
      <c r="F237" s="124"/>
      <c r="G237" s="124"/>
      <c r="H237" s="124"/>
      <c r="I237" s="124"/>
      <c r="J237" s="124"/>
      <c r="K237" s="124"/>
      <c r="L237" s="124"/>
      <c r="M237" s="9"/>
      <c r="Q237" s="1" t="s">
        <v>497</v>
      </c>
    </row>
    <row r="238" spans="1:17" ht="30" customHeight="1">
      <c r="A238" s="9"/>
      <c r="B238" s="9"/>
      <c r="C238" s="9"/>
      <c r="D238" s="9"/>
      <c r="E238" s="124"/>
      <c r="F238" s="124"/>
      <c r="G238" s="124"/>
      <c r="H238" s="124"/>
      <c r="I238" s="124"/>
      <c r="J238" s="124"/>
      <c r="K238" s="124"/>
      <c r="L238" s="124"/>
      <c r="M238" s="9"/>
      <c r="Q238" s="1" t="s">
        <v>497</v>
      </c>
    </row>
    <row r="239" spans="1:17" ht="30" customHeight="1">
      <c r="A239" s="9"/>
      <c r="B239" s="9"/>
      <c r="C239" s="9"/>
      <c r="D239" s="9"/>
      <c r="E239" s="124"/>
      <c r="F239" s="124"/>
      <c r="G239" s="124"/>
      <c r="H239" s="124"/>
      <c r="I239" s="124"/>
      <c r="J239" s="124"/>
      <c r="K239" s="124"/>
      <c r="L239" s="124"/>
      <c r="M239" s="9"/>
      <c r="Q239" s="1" t="s">
        <v>497</v>
      </c>
    </row>
    <row r="240" spans="1:17" ht="30" customHeight="1">
      <c r="A240" s="9"/>
      <c r="B240" s="9"/>
      <c r="C240" s="9"/>
      <c r="D240" s="9"/>
      <c r="E240" s="124"/>
      <c r="F240" s="124"/>
      <c r="G240" s="124"/>
      <c r="H240" s="124"/>
      <c r="I240" s="124"/>
      <c r="J240" s="124"/>
      <c r="K240" s="124"/>
      <c r="L240" s="124"/>
      <c r="M240" s="9"/>
      <c r="Q240" s="1" t="s">
        <v>497</v>
      </c>
    </row>
    <row r="241" spans="1:48" ht="30" customHeight="1">
      <c r="A241" s="9"/>
      <c r="B241" s="9"/>
      <c r="C241" s="9"/>
      <c r="D241" s="9"/>
      <c r="E241" s="124"/>
      <c r="F241" s="124"/>
      <c r="G241" s="124"/>
      <c r="H241" s="124"/>
      <c r="I241" s="124"/>
      <c r="J241" s="124"/>
      <c r="K241" s="124"/>
      <c r="L241" s="124"/>
      <c r="M241" s="9"/>
      <c r="Q241" s="1" t="s">
        <v>497</v>
      </c>
    </row>
    <row r="242" spans="1:48" ht="30" customHeight="1">
      <c r="A242" s="9"/>
      <c r="B242" s="9"/>
      <c r="C242" s="9"/>
      <c r="D242" s="9"/>
      <c r="E242" s="124"/>
      <c r="F242" s="124"/>
      <c r="G242" s="124"/>
      <c r="H242" s="124"/>
      <c r="I242" s="124"/>
      <c r="J242" s="124"/>
      <c r="K242" s="124"/>
      <c r="L242" s="124"/>
      <c r="M242" s="9"/>
      <c r="Q242" s="1" t="s">
        <v>497</v>
      </c>
    </row>
    <row r="243" spans="1:48" ht="30" customHeight="1">
      <c r="A243" s="10" t="s">
        <v>64</v>
      </c>
      <c r="B243" s="9"/>
      <c r="C243" s="9"/>
      <c r="D243" s="9"/>
      <c r="E243" s="124"/>
      <c r="F243" s="124"/>
      <c r="G243" s="124"/>
      <c r="H243" s="124"/>
      <c r="I243" s="124"/>
      <c r="J243" s="124"/>
      <c r="K243" s="124"/>
      <c r="L243" s="124"/>
      <c r="M243" s="9"/>
      <c r="N243" t="s">
        <v>65</v>
      </c>
    </row>
    <row r="244" spans="1:48" ht="30" customHeight="1">
      <c r="A244" s="10" t="s">
        <v>496</v>
      </c>
      <c r="B244" s="10" t="s">
        <v>51</v>
      </c>
      <c r="C244" s="9"/>
      <c r="D244" s="9"/>
      <c r="E244" s="124"/>
      <c r="F244" s="124"/>
      <c r="G244" s="124"/>
      <c r="H244" s="124"/>
      <c r="I244" s="124"/>
      <c r="J244" s="124"/>
      <c r="K244" s="124"/>
      <c r="L244" s="124"/>
      <c r="M244" s="9"/>
      <c r="Q244" s="1" t="s">
        <v>495</v>
      </c>
    </row>
    <row r="245" spans="1:48" ht="30" customHeight="1">
      <c r="A245" s="10" t="s">
        <v>685</v>
      </c>
      <c r="B245" s="10" t="s">
        <v>51</v>
      </c>
      <c r="C245" s="10" t="s">
        <v>684</v>
      </c>
      <c r="D245" s="9">
        <v>-59</v>
      </c>
      <c r="E245" s="124"/>
      <c r="F245" s="124"/>
      <c r="G245" s="124"/>
      <c r="H245" s="124"/>
      <c r="I245" s="124"/>
      <c r="J245" s="124"/>
      <c r="K245" s="124"/>
      <c r="L245" s="124"/>
      <c r="M245" s="10"/>
      <c r="N245" s="1" t="s">
        <v>683</v>
      </c>
      <c r="O245" s="1" t="s">
        <v>51</v>
      </c>
      <c r="P245" s="1" t="s">
        <v>51</v>
      </c>
      <c r="Q245" s="1" t="s">
        <v>495</v>
      </c>
      <c r="R245" s="1" t="s">
        <v>59</v>
      </c>
      <c r="S245" s="1" t="s">
        <v>59</v>
      </c>
      <c r="T245" s="1" t="s">
        <v>58</v>
      </c>
      <c r="AR245" s="1" t="s">
        <v>51</v>
      </c>
      <c r="AS245" s="1" t="s">
        <v>51</v>
      </c>
      <c r="AU245" s="1" t="s">
        <v>682</v>
      </c>
      <c r="AV245">
        <v>101</v>
      </c>
    </row>
    <row r="246" spans="1:48" ht="30" customHeight="1">
      <c r="A246" s="10" t="s">
        <v>681</v>
      </c>
      <c r="B246" s="10" t="s">
        <v>680</v>
      </c>
      <c r="C246" s="10" t="s">
        <v>364</v>
      </c>
      <c r="D246" s="9">
        <v>1</v>
      </c>
      <c r="E246" s="124"/>
      <c r="F246" s="124"/>
      <c r="G246" s="124"/>
      <c r="H246" s="124"/>
      <c r="I246" s="124"/>
      <c r="J246" s="124"/>
      <c r="K246" s="124"/>
      <c r="L246" s="124"/>
      <c r="M246" s="10"/>
      <c r="N246" s="1" t="s">
        <v>679</v>
      </c>
      <c r="O246" s="1" t="s">
        <v>51</v>
      </c>
      <c r="P246" s="1" t="s">
        <v>51</v>
      </c>
      <c r="Q246" s="1" t="s">
        <v>495</v>
      </c>
      <c r="R246" s="1" t="s">
        <v>59</v>
      </c>
      <c r="S246" s="1" t="s">
        <v>59</v>
      </c>
      <c r="T246" s="1" t="s">
        <v>58</v>
      </c>
      <c r="AR246" s="1" t="s">
        <v>51</v>
      </c>
      <c r="AS246" s="1" t="s">
        <v>51</v>
      </c>
      <c r="AU246" s="1" t="s">
        <v>678</v>
      </c>
      <c r="AV246">
        <v>102</v>
      </c>
    </row>
    <row r="247" spans="1:48" ht="30" customHeight="1">
      <c r="A247" s="10" t="s">
        <v>671</v>
      </c>
      <c r="B247" s="10" t="s">
        <v>677</v>
      </c>
      <c r="C247" s="10" t="s">
        <v>381</v>
      </c>
      <c r="D247" s="9">
        <v>117</v>
      </c>
      <c r="E247" s="124"/>
      <c r="F247" s="124"/>
      <c r="G247" s="124"/>
      <c r="H247" s="124"/>
      <c r="I247" s="124"/>
      <c r="J247" s="124"/>
      <c r="K247" s="124"/>
      <c r="L247" s="124"/>
      <c r="M247" s="10"/>
      <c r="N247" s="1" t="s">
        <v>676</v>
      </c>
      <c r="O247" s="1" t="s">
        <v>51</v>
      </c>
      <c r="P247" s="1" t="s">
        <v>51</v>
      </c>
      <c r="Q247" s="1" t="s">
        <v>495</v>
      </c>
      <c r="R247" s="1" t="s">
        <v>58</v>
      </c>
      <c r="S247" s="1" t="s">
        <v>59</v>
      </c>
      <c r="T247" s="1" t="s">
        <v>59</v>
      </c>
      <c r="AR247" s="1" t="s">
        <v>51</v>
      </c>
      <c r="AS247" s="1" t="s">
        <v>51</v>
      </c>
      <c r="AU247" s="1" t="s">
        <v>675</v>
      </c>
      <c r="AV247">
        <v>137</v>
      </c>
    </row>
    <row r="248" spans="1:48" ht="30" customHeight="1">
      <c r="A248" s="10" t="s">
        <v>671</v>
      </c>
      <c r="B248" s="10" t="s">
        <v>674</v>
      </c>
      <c r="C248" s="10" t="s">
        <v>381</v>
      </c>
      <c r="D248" s="9">
        <v>175</v>
      </c>
      <c r="E248" s="124"/>
      <c r="F248" s="124"/>
      <c r="G248" s="124"/>
      <c r="H248" s="124"/>
      <c r="I248" s="124"/>
      <c r="J248" s="124"/>
      <c r="K248" s="124"/>
      <c r="L248" s="124"/>
      <c r="M248" s="10"/>
      <c r="N248" s="1" t="s">
        <v>673</v>
      </c>
      <c r="O248" s="1" t="s">
        <v>51</v>
      </c>
      <c r="P248" s="1" t="s">
        <v>51</v>
      </c>
      <c r="Q248" s="1" t="s">
        <v>495</v>
      </c>
      <c r="R248" s="1" t="s">
        <v>58</v>
      </c>
      <c r="S248" s="1" t="s">
        <v>59</v>
      </c>
      <c r="T248" s="1" t="s">
        <v>59</v>
      </c>
      <c r="AR248" s="1" t="s">
        <v>51</v>
      </c>
      <c r="AS248" s="1" t="s">
        <v>51</v>
      </c>
      <c r="AU248" s="1" t="s">
        <v>672</v>
      </c>
      <c r="AV248">
        <v>275</v>
      </c>
    </row>
    <row r="249" spans="1:48" ht="30" customHeight="1">
      <c r="A249" s="10" t="s">
        <v>671</v>
      </c>
      <c r="B249" s="10" t="s">
        <v>670</v>
      </c>
      <c r="C249" s="10" t="s">
        <v>381</v>
      </c>
      <c r="D249" s="9">
        <v>48</v>
      </c>
      <c r="E249" s="124"/>
      <c r="F249" s="124"/>
      <c r="G249" s="124"/>
      <c r="H249" s="124"/>
      <c r="I249" s="124"/>
      <c r="J249" s="124"/>
      <c r="K249" s="124"/>
      <c r="L249" s="124"/>
      <c r="M249" s="10"/>
      <c r="N249" s="1" t="s">
        <v>669</v>
      </c>
      <c r="O249" s="1" t="s">
        <v>51</v>
      </c>
      <c r="P249" s="1" t="s">
        <v>51</v>
      </c>
      <c r="Q249" s="1" t="s">
        <v>495</v>
      </c>
      <c r="R249" s="1" t="s">
        <v>58</v>
      </c>
      <c r="S249" s="1" t="s">
        <v>59</v>
      </c>
      <c r="T249" s="1" t="s">
        <v>59</v>
      </c>
      <c r="AR249" s="1" t="s">
        <v>51</v>
      </c>
      <c r="AS249" s="1" t="s">
        <v>51</v>
      </c>
      <c r="AU249" s="1" t="s">
        <v>668</v>
      </c>
      <c r="AV249">
        <v>276</v>
      </c>
    </row>
    <row r="250" spans="1:48" ht="30" customHeight="1">
      <c r="A250" s="10" t="s">
        <v>379</v>
      </c>
      <c r="B250" s="10" t="s">
        <v>378</v>
      </c>
      <c r="C250" s="10" t="s">
        <v>233</v>
      </c>
      <c r="D250" s="9">
        <v>1</v>
      </c>
      <c r="E250" s="124"/>
      <c r="F250" s="124"/>
      <c r="G250" s="124"/>
      <c r="H250" s="124"/>
      <c r="I250" s="124"/>
      <c r="J250" s="124"/>
      <c r="K250" s="124"/>
      <c r="L250" s="124"/>
      <c r="M250" s="10"/>
      <c r="N250" s="1" t="s">
        <v>667</v>
      </c>
      <c r="O250" s="1" t="s">
        <v>51</v>
      </c>
      <c r="P250" s="1" t="s">
        <v>51</v>
      </c>
      <c r="Q250" s="1" t="s">
        <v>495</v>
      </c>
      <c r="R250" s="1" t="s">
        <v>59</v>
      </c>
      <c r="S250" s="1" t="s">
        <v>59</v>
      </c>
      <c r="T250" s="1" t="s">
        <v>58</v>
      </c>
      <c r="X250">
        <v>1</v>
      </c>
      <c r="AR250" s="1" t="s">
        <v>51</v>
      </c>
      <c r="AS250" s="1" t="s">
        <v>51</v>
      </c>
      <c r="AU250" s="1" t="s">
        <v>666</v>
      </c>
      <c r="AV250">
        <v>115</v>
      </c>
    </row>
    <row r="251" spans="1:48" ht="30" customHeight="1">
      <c r="A251" s="10" t="s">
        <v>665</v>
      </c>
      <c r="B251" s="10" t="s">
        <v>378</v>
      </c>
      <c r="C251" s="10" t="s">
        <v>233</v>
      </c>
      <c r="D251" s="9">
        <v>1</v>
      </c>
      <c r="E251" s="124"/>
      <c r="F251" s="124"/>
      <c r="G251" s="124"/>
      <c r="H251" s="124"/>
      <c r="I251" s="124"/>
      <c r="J251" s="124"/>
      <c r="K251" s="124"/>
      <c r="L251" s="124"/>
      <c r="M251" s="10"/>
      <c r="N251" s="1" t="s">
        <v>664</v>
      </c>
      <c r="O251" s="1" t="s">
        <v>51</v>
      </c>
      <c r="P251" s="1" t="s">
        <v>51</v>
      </c>
      <c r="Q251" s="1" t="s">
        <v>495</v>
      </c>
      <c r="R251" s="1" t="s">
        <v>59</v>
      </c>
      <c r="S251" s="1" t="s">
        <v>59</v>
      </c>
      <c r="T251" s="1" t="s">
        <v>58</v>
      </c>
      <c r="X251">
        <v>1</v>
      </c>
      <c r="AR251" s="1" t="s">
        <v>51</v>
      </c>
      <c r="AS251" s="1" t="s">
        <v>51</v>
      </c>
      <c r="AU251" s="1" t="s">
        <v>663</v>
      </c>
      <c r="AV251">
        <v>116</v>
      </c>
    </row>
    <row r="252" spans="1:48" ht="30" customHeight="1">
      <c r="A252" s="10" t="s">
        <v>389</v>
      </c>
      <c r="B252" s="10" t="s">
        <v>378</v>
      </c>
      <c r="C252" s="10" t="s">
        <v>233</v>
      </c>
      <c r="D252" s="9">
        <v>2</v>
      </c>
      <c r="E252" s="124"/>
      <c r="F252" s="124"/>
      <c r="G252" s="124"/>
      <c r="H252" s="124"/>
      <c r="I252" s="124"/>
      <c r="J252" s="124"/>
      <c r="K252" s="124"/>
      <c r="L252" s="124"/>
      <c r="M252" s="10"/>
      <c r="N252" s="1" t="s">
        <v>662</v>
      </c>
      <c r="O252" s="1" t="s">
        <v>51</v>
      </c>
      <c r="P252" s="1" t="s">
        <v>51</v>
      </c>
      <c r="Q252" s="1" t="s">
        <v>495</v>
      </c>
      <c r="R252" s="1" t="s">
        <v>59</v>
      </c>
      <c r="S252" s="1" t="s">
        <v>59</v>
      </c>
      <c r="T252" s="1" t="s">
        <v>58</v>
      </c>
      <c r="X252">
        <v>1</v>
      </c>
      <c r="AR252" s="1" t="s">
        <v>51</v>
      </c>
      <c r="AS252" s="1" t="s">
        <v>51</v>
      </c>
      <c r="AU252" s="1" t="s">
        <v>661</v>
      </c>
      <c r="AV252">
        <v>117</v>
      </c>
    </row>
    <row r="253" spans="1:48" ht="30" customHeight="1">
      <c r="A253" s="10" t="s">
        <v>660</v>
      </c>
      <c r="B253" s="10" t="s">
        <v>378</v>
      </c>
      <c r="C253" s="10" t="s">
        <v>233</v>
      </c>
      <c r="D253" s="9">
        <v>17</v>
      </c>
      <c r="E253" s="124"/>
      <c r="F253" s="124"/>
      <c r="G253" s="124"/>
      <c r="H253" s="124"/>
      <c r="I253" s="124"/>
      <c r="J253" s="124"/>
      <c r="K253" s="124"/>
      <c r="L253" s="124"/>
      <c r="M253" s="10"/>
      <c r="N253" s="1" t="s">
        <v>659</v>
      </c>
      <c r="O253" s="1" t="s">
        <v>51</v>
      </c>
      <c r="P253" s="1" t="s">
        <v>51</v>
      </c>
      <c r="Q253" s="1" t="s">
        <v>495</v>
      </c>
      <c r="R253" s="1" t="s">
        <v>59</v>
      </c>
      <c r="S253" s="1" t="s">
        <v>59</v>
      </c>
      <c r="T253" s="1" t="s">
        <v>58</v>
      </c>
      <c r="X253">
        <v>1</v>
      </c>
      <c r="AR253" s="1" t="s">
        <v>51</v>
      </c>
      <c r="AS253" s="1" t="s">
        <v>51</v>
      </c>
      <c r="AU253" s="1" t="s">
        <v>658</v>
      </c>
      <c r="AV253">
        <v>118</v>
      </c>
    </row>
    <row r="254" spans="1:48" ht="30" customHeight="1">
      <c r="A254" s="10" t="s">
        <v>380</v>
      </c>
      <c r="B254" s="10" t="s">
        <v>383</v>
      </c>
      <c r="C254" s="10" t="s">
        <v>206</v>
      </c>
      <c r="D254" s="9">
        <v>1</v>
      </c>
      <c r="E254" s="124"/>
      <c r="F254" s="124"/>
      <c r="G254" s="124"/>
      <c r="H254" s="124"/>
      <c r="I254" s="124"/>
      <c r="J254" s="124"/>
      <c r="K254" s="124"/>
      <c r="L254" s="124"/>
      <c r="M254" s="10"/>
      <c r="N254" s="1" t="s">
        <v>657</v>
      </c>
      <c r="O254" s="1" t="s">
        <v>51</v>
      </c>
      <c r="P254" s="1" t="s">
        <v>51</v>
      </c>
      <c r="Q254" s="1" t="s">
        <v>495</v>
      </c>
      <c r="R254" s="1" t="s">
        <v>59</v>
      </c>
      <c r="S254" s="1" t="s">
        <v>59</v>
      </c>
      <c r="T254" s="1" t="s">
        <v>59</v>
      </c>
      <c r="U254">
        <v>1</v>
      </c>
      <c r="V254">
        <v>0</v>
      </c>
      <c r="W254">
        <v>0.03</v>
      </c>
      <c r="AR254" s="1" t="s">
        <v>51</v>
      </c>
      <c r="AS254" s="1" t="s">
        <v>51</v>
      </c>
      <c r="AU254" s="1" t="s">
        <v>656</v>
      </c>
      <c r="AV254">
        <v>285</v>
      </c>
    </row>
    <row r="255" spans="1:48" ht="30" customHeight="1">
      <c r="A255" s="9"/>
      <c r="B255" s="9"/>
      <c r="C255" s="9"/>
      <c r="D255" s="9"/>
      <c r="E255" s="124"/>
      <c r="F255" s="124"/>
      <c r="G255" s="124"/>
      <c r="H255" s="124"/>
      <c r="I255" s="124"/>
      <c r="J255" s="124"/>
      <c r="K255" s="124"/>
      <c r="L255" s="124"/>
      <c r="M255" s="9"/>
      <c r="Q255" s="1" t="s">
        <v>495</v>
      </c>
    </row>
    <row r="256" spans="1:48" ht="30" customHeight="1">
      <c r="A256" s="9"/>
      <c r="B256" s="9"/>
      <c r="C256" s="9"/>
      <c r="D256" s="9"/>
      <c r="E256" s="124"/>
      <c r="F256" s="124"/>
      <c r="G256" s="124"/>
      <c r="H256" s="124"/>
      <c r="I256" s="124"/>
      <c r="J256" s="124"/>
      <c r="K256" s="124"/>
      <c r="L256" s="124"/>
      <c r="M256" s="9"/>
      <c r="Q256" s="1" t="s">
        <v>495</v>
      </c>
    </row>
    <row r="257" spans="1:48" ht="30" customHeight="1">
      <c r="A257" s="9"/>
      <c r="B257" s="9"/>
      <c r="C257" s="9"/>
      <c r="D257" s="9"/>
      <c r="E257" s="124"/>
      <c r="F257" s="124"/>
      <c r="G257" s="124"/>
      <c r="H257" s="124"/>
      <c r="I257" s="124"/>
      <c r="J257" s="124"/>
      <c r="K257" s="124"/>
      <c r="L257" s="124"/>
      <c r="M257" s="9"/>
      <c r="Q257" s="1" t="s">
        <v>495</v>
      </c>
    </row>
    <row r="258" spans="1:48" ht="30" customHeight="1">
      <c r="A258" s="9"/>
      <c r="B258" s="9"/>
      <c r="C258" s="9"/>
      <c r="D258" s="9"/>
      <c r="E258" s="124"/>
      <c r="F258" s="124"/>
      <c r="G258" s="124"/>
      <c r="H258" s="124"/>
      <c r="I258" s="124"/>
      <c r="J258" s="124"/>
      <c r="K258" s="124"/>
      <c r="L258" s="124"/>
      <c r="M258" s="9"/>
      <c r="Q258" s="1" t="s">
        <v>495</v>
      </c>
    </row>
    <row r="259" spans="1:48" ht="30" customHeight="1">
      <c r="A259" s="9"/>
      <c r="B259" s="9"/>
      <c r="C259" s="9"/>
      <c r="D259" s="9"/>
      <c r="E259" s="124"/>
      <c r="F259" s="124"/>
      <c r="G259" s="124"/>
      <c r="H259" s="124"/>
      <c r="I259" s="124"/>
      <c r="J259" s="124"/>
      <c r="K259" s="124"/>
      <c r="L259" s="124"/>
      <c r="M259" s="9"/>
      <c r="Q259" s="1" t="s">
        <v>495</v>
      </c>
    </row>
    <row r="260" spans="1:48" ht="30" customHeight="1">
      <c r="A260" s="9"/>
      <c r="B260" s="9"/>
      <c r="C260" s="9"/>
      <c r="D260" s="9"/>
      <c r="E260" s="124"/>
      <c r="F260" s="124"/>
      <c r="G260" s="124"/>
      <c r="H260" s="124"/>
      <c r="I260" s="124"/>
      <c r="J260" s="124"/>
      <c r="K260" s="124"/>
      <c r="L260" s="124"/>
      <c r="M260" s="9"/>
      <c r="Q260" s="1" t="s">
        <v>495</v>
      </c>
    </row>
    <row r="261" spans="1:48" ht="30" customHeight="1">
      <c r="A261" s="9"/>
      <c r="B261" s="9"/>
      <c r="C261" s="9"/>
      <c r="D261" s="9"/>
      <c r="E261" s="124"/>
      <c r="F261" s="124"/>
      <c r="G261" s="124"/>
      <c r="H261" s="124"/>
      <c r="I261" s="124"/>
      <c r="J261" s="124"/>
      <c r="K261" s="124"/>
      <c r="L261" s="124"/>
      <c r="M261" s="9"/>
      <c r="Q261" s="1" t="s">
        <v>495</v>
      </c>
    </row>
    <row r="262" spans="1:48" ht="30" customHeight="1">
      <c r="A262" s="9"/>
      <c r="B262" s="9"/>
      <c r="C262" s="9"/>
      <c r="D262" s="9"/>
      <c r="E262" s="124"/>
      <c r="F262" s="124"/>
      <c r="G262" s="124"/>
      <c r="H262" s="124"/>
      <c r="I262" s="124"/>
      <c r="J262" s="124"/>
      <c r="K262" s="124"/>
      <c r="L262" s="124"/>
      <c r="M262" s="9"/>
      <c r="Q262" s="1" t="s">
        <v>495</v>
      </c>
    </row>
    <row r="263" spans="1:48" ht="30" customHeight="1">
      <c r="A263" s="9"/>
      <c r="B263" s="9"/>
      <c r="C263" s="9"/>
      <c r="D263" s="9"/>
      <c r="E263" s="124"/>
      <c r="F263" s="124"/>
      <c r="G263" s="124"/>
      <c r="H263" s="124"/>
      <c r="I263" s="124"/>
      <c r="J263" s="124"/>
      <c r="K263" s="124"/>
      <c r="L263" s="124"/>
      <c r="M263" s="9"/>
      <c r="Q263" s="1" t="s">
        <v>495</v>
      </c>
    </row>
    <row r="264" spans="1:48" ht="30" customHeight="1">
      <c r="A264" s="9"/>
      <c r="B264" s="9"/>
      <c r="C264" s="9"/>
      <c r="D264" s="9"/>
      <c r="E264" s="124"/>
      <c r="F264" s="124"/>
      <c r="G264" s="124"/>
      <c r="H264" s="124"/>
      <c r="I264" s="124"/>
      <c r="J264" s="124"/>
      <c r="K264" s="124"/>
      <c r="L264" s="124"/>
      <c r="M264" s="9"/>
      <c r="Q264" s="1" t="s">
        <v>495</v>
      </c>
    </row>
    <row r="265" spans="1:48" ht="30" customHeight="1">
      <c r="A265" s="9"/>
      <c r="B265" s="9"/>
      <c r="C265" s="9"/>
      <c r="D265" s="9"/>
      <c r="E265" s="124"/>
      <c r="F265" s="124"/>
      <c r="G265" s="124"/>
      <c r="H265" s="124"/>
      <c r="I265" s="124"/>
      <c r="J265" s="124"/>
      <c r="K265" s="124"/>
      <c r="L265" s="124"/>
      <c r="M265" s="9"/>
      <c r="Q265" s="1" t="s">
        <v>495</v>
      </c>
    </row>
    <row r="266" spans="1:48" ht="30" customHeight="1">
      <c r="A266" s="9"/>
      <c r="B266" s="9"/>
      <c r="C266" s="9"/>
      <c r="D266" s="9"/>
      <c r="E266" s="124"/>
      <c r="F266" s="124"/>
      <c r="G266" s="124"/>
      <c r="H266" s="124"/>
      <c r="I266" s="124"/>
      <c r="J266" s="124"/>
      <c r="K266" s="124"/>
      <c r="L266" s="124"/>
      <c r="M266" s="9"/>
      <c r="Q266" s="1" t="s">
        <v>495</v>
      </c>
    </row>
    <row r="267" spans="1:48" ht="30" customHeight="1">
      <c r="A267" s="10" t="s">
        <v>64</v>
      </c>
      <c r="B267" s="9"/>
      <c r="C267" s="9"/>
      <c r="D267" s="9"/>
      <c r="E267" s="124"/>
      <c r="F267" s="124"/>
      <c r="G267" s="124"/>
      <c r="H267" s="124"/>
      <c r="I267" s="124"/>
      <c r="J267" s="124"/>
      <c r="K267" s="124"/>
      <c r="L267" s="124"/>
      <c r="M267" s="9"/>
      <c r="N267" t="s">
        <v>65</v>
      </c>
    </row>
    <row r="268" spans="1:48" ht="30" customHeight="1">
      <c r="A268" s="10" t="s">
        <v>492</v>
      </c>
      <c r="B268" s="10" t="s">
        <v>51</v>
      </c>
      <c r="C268" s="9"/>
      <c r="D268" s="9"/>
      <c r="E268" s="124"/>
      <c r="F268" s="124"/>
      <c r="G268" s="124"/>
      <c r="H268" s="124"/>
      <c r="I268" s="124"/>
      <c r="J268" s="124"/>
      <c r="K268" s="124"/>
      <c r="L268" s="124"/>
      <c r="M268" s="9"/>
      <c r="Q268" s="1" t="s">
        <v>69</v>
      </c>
    </row>
    <row r="269" spans="1:48" ht="30" customHeight="1">
      <c r="A269" s="10" t="s">
        <v>651</v>
      </c>
      <c r="B269" s="10" t="s">
        <v>655</v>
      </c>
      <c r="C269" s="10" t="s">
        <v>115</v>
      </c>
      <c r="D269" s="9">
        <v>1</v>
      </c>
      <c r="E269" s="124">
        <v>440000</v>
      </c>
      <c r="F269" s="124">
        <v>440000</v>
      </c>
      <c r="G269" s="124">
        <v>0</v>
      </c>
      <c r="H269" s="124">
        <v>0</v>
      </c>
      <c r="I269" s="124">
        <v>0</v>
      </c>
      <c r="J269" s="124">
        <v>0</v>
      </c>
      <c r="K269" s="124">
        <v>440000</v>
      </c>
      <c r="L269" s="124">
        <v>440000</v>
      </c>
      <c r="M269" s="10" t="s">
        <v>654</v>
      </c>
      <c r="N269" s="1" t="s">
        <v>653</v>
      </c>
      <c r="O269" s="1" t="s">
        <v>51</v>
      </c>
      <c r="P269" s="1" t="s">
        <v>51</v>
      </c>
      <c r="Q269" s="1" t="s">
        <v>69</v>
      </c>
      <c r="R269" s="1" t="s">
        <v>59</v>
      </c>
      <c r="S269" s="1" t="s">
        <v>59</v>
      </c>
      <c r="T269" s="1" t="s">
        <v>58</v>
      </c>
      <c r="AR269" s="1" t="s">
        <v>51</v>
      </c>
      <c r="AS269" s="1" t="s">
        <v>51</v>
      </c>
      <c r="AU269" s="1" t="s">
        <v>652</v>
      </c>
      <c r="AV269">
        <v>286</v>
      </c>
    </row>
    <row r="270" spans="1:48" ht="30" customHeight="1">
      <c r="A270" s="10" t="s">
        <v>651</v>
      </c>
      <c r="B270" s="10" t="s">
        <v>650</v>
      </c>
      <c r="C270" s="10" t="s">
        <v>115</v>
      </c>
      <c r="D270" s="9">
        <v>1</v>
      </c>
      <c r="E270" s="124">
        <v>462000</v>
      </c>
      <c r="F270" s="124">
        <v>462000</v>
      </c>
      <c r="G270" s="124">
        <v>0</v>
      </c>
      <c r="H270" s="124">
        <v>0</v>
      </c>
      <c r="I270" s="124">
        <v>0</v>
      </c>
      <c r="J270" s="124">
        <v>0</v>
      </c>
      <c r="K270" s="124">
        <v>462000</v>
      </c>
      <c r="L270" s="124">
        <v>462000</v>
      </c>
      <c r="M270" s="10" t="s">
        <v>649</v>
      </c>
      <c r="N270" s="1" t="s">
        <v>648</v>
      </c>
      <c r="O270" s="1" t="s">
        <v>51</v>
      </c>
      <c r="P270" s="1" t="s">
        <v>51</v>
      </c>
      <c r="Q270" s="1" t="s">
        <v>69</v>
      </c>
      <c r="R270" s="1" t="s">
        <v>59</v>
      </c>
      <c r="S270" s="1" t="s">
        <v>59</v>
      </c>
      <c r="T270" s="1" t="s">
        <v>58</v>
      </c>
      <c r="AR270" s="1" t="s">
        <v>51</v>
      </c>
      <c r="AS270" s="1" t="s">
        <v>51</v>
      </c>
      <c r="AU270" s="1" t="s">
        <v>647</v>
      </c>
      <c r="AV270">
        <v>287</v>
      </c>
    </row>
    <row r="271" spans="1:48" ht="30" customHeight="1">
      <c r="A271" s="10" t="s">
        <v>646</v>
      </c>
      <c r="B271" s="10" t="s">
        <v>645</v>
      </c>
      <c r="C271" s="10" t="s">
        <v>115</v>
      </c>
      <c r="D271" s="9">
        <v>1</v>
      </c>
      <c r="E271" s="124">
        <v>572000</v>
      </c>
      <c r="F271" s="124">
        <v>572000</v>
      </c>
      <c r="G271" s="124">
        <v>0</v>
      </c>
      <c r="H271" s="124">
        <v>0</v>
      </c>
      <c r="I271" s="124">
        <v>0</v>
      </c>
      <c r="J271" s="124">
        <v>0</v>
      </c>
      <c r="K271" s="124">
        <v>572000</v>
      </c>
      <c r="L271" s="124">
        <v>572000</v>
      </c>
      <c r="M271" s="10" t="s">
        <v>644</v>
      </c>
      <c r="N271" s="1" t="s">
        <v>643</v>
      </c>
      <c r="O271" s="1" t="s">
        <v>51</v>
      </c>
      <c r="P271" s="1" t="s">
        <v>51</v>
      </c>
      <c r="Q271" s="1" t="s">
        <v>69</v>
      </c>
      <c r="R271" s="1" t="s">
        <v>59</v>
      </c>
      <c r="S271" s="1" t="s">
        <v>59</v>
      </c>
      <c r="T271" s="1" t="s">
        <v>58</v>
      </c>
      <c r="AR271" s="1" t="s">
        <v>51</v>
      </c>
      <c r="AS271" s="1" t="s">
        <v>51</v>
      </c>
      <c r="AU271" s="1" t="s">
        <v>642</v>
      </c>
      <c r="AV271">
        <v>288</v>
      </c>
    </row>
    <row r="272" spans="1:48" ht="30" customHeight="1">
      <c r="A272" s="10" t="s">
        <v>625</v>
      </c>
      <c r="B272" s="10" t="s">
        <v>641</v>
      </c>
      <c r="C272" s="10" t="s">
        <v>115</v>
      </c>
      <c r="D272" s="9">
        <v>1</v>
      </c>
      <c r="E272" s="124">
        <v>700000</v>
      </c>
      <c r="F272" s="124">
        <v>700000</v>
      </c>
      <c r="G272" s="124">
        <v>0</v>
      </c>
      <c r="H272" s="124">
        <v>0</v>
      </c>
      <c r="I272" s="124">
        <v>0</v>
      </c>
      <c r="J272" s="124">
        <v>0</v>
      </c>
      <c r="K272" s="124">
        <v>700000</v>
      </c>
      <c r="L272" s="124">
        <v>700000</v>
      </c>
      <c r="M272" s="10" t="s">
        <v>640</v>
      </c>
      <c r="N272" s="1" t="s">
        <v>639</v>
      </c>
      <c r="O272" s="1" t="s">
        <v>51</v>
      </c>
      <c r="P272" s="1" t="s">
        <v>51</v>
      </c>
      <c r="Q272" s="1" t="s">
        <v>69</v>
      </c>
      <c r="R272" s="1" t="s">
        <v>59</v>
      </c>
      <c r="S272" s="1" t="s">
        <v>59</v>
      </c>
      <c r="T272" s="1" t="s">
        <v>58</v>
      </c>
      <c r="AR272" s="1" t="s">
        <v>51</v>
      </c>
      <c r="AS272" s="1" t="s">
        <v>51</v>
      </c>
      <c r="AU272" s="1" t="s">
        <v>638</v>
      </c>
      <c r="AV272">
        <v>289</v>
      </c>
    </row>
    <row r="273" spans="1:48" ht="30" customHeight="1">
      <c r="A273" s="10" t="s">
        <v>625</v>
      </c>
      <c r="B273" s="10" t="s">
        <v>637</v>
      </c>
      <c r="C273" s="10" t="s">
        <v>115</v>
      </c>
      <c r="D273" s="9">
        <v>1</v>
      </c>
      <c r="E273" s="124">
        <v>707000</v>
      </c>
      <c r="F273" s="124">
        <v>707000</v>
      </c>
      <c r="G273" s="124">
        <v>0</v>
      </c>
      <c r="H273" s="124">
        <v>0</v>
      </c>
      <c r="I273" s="124">
        <v>0</v>
      </c>
      <c r="J273" s="124">
        <v>0</v>
      </c>
      <c r="K273" s="124">
        <v>707000</v>
      </c>
      <c r="L273" s="124">
        <v>707000</v>
      </c>
      <c r="M273" s="10" t="s">
        <v>636</v>
      </c>
      <c r="N273" s="1" t="s">
        <v>635</v>
      </c>
      <c r="O273" s="1" t="s">
        <v>51</v>
      </c>
      <c r="P273" s="1" t="s">
        <v>51</v>
      </c>
      <c r="Q273" s="1" t="s">
        <v>69</v>
      </c>
      <c r="R273" s="1" t="s">
        <v>59</v>
      </c>
      <c r="S273" s="1" t="s">
        <v>59</v>
      </c>
      <c r="T273" s="1" t="s">
        <v>58</v>
      </c>
      <c r="AR273" s="1" t="s">
        <v>51</v>
      </c>
      <c r="AS273" s="1" t="s">
        <v>51</v>
      </c>
      <c r="AU273" s="1" t="s">
        <v>634</v>
      </c>
      <c r="AV273">
        <v>290</v>
      </c>
    </row>
    <row r="274" spans="1:48" ht="30" customHeight="1">
      <c r="A274" s="10" t="s">
        <v>625</v>
      </c>
      <c r="B274" s="10" t="s">
        <v>633</v>
      </c>
      <c r="C274" s="10" t="s">
        <v>115</v>
      </c>
      <c r="D274" s="9">
        <v>1</v>
      </c>
      <c r="E274" s="124">
        <v>723000</v>
      </c>
      <c r="F274" s="124">
        <v>723000</v>
      </c>
      <c r="G274" s="124">
        <v>0</v>
      </c>
      <c r="H274" s="124">
        <v>0</v>
      </c>
      <c r="I274" s="124">
        <v>0</v>
      </c>
      <c r="J274" s="124">
        <v>0</v>
      </c>
      <c r="K274" s="124">
        <v>723000</v>
      </c>
      <c r="L274" s="124">
        <v>723000</v>
      </c>
      <c r="M274" s="10" t="s">
        <v>632</v>
      </c>
      <c r="N274" s="1" t="s">
        <v>631</v>
      </c>
      <c r="O274" s="1" t="s">
        <v>51</v>
      </c>
      <c r="P274" s="1" t="s">
        <v>51</v>
      </c>
      <c r="Q274" s="1" t="s">
        <v>69</v>
      </c>
      <c r="R274" s="1" t="s">
        <v>59</v>
      </c>
      <c r="S274" s="1" t="s">
        <v>59</v>
      </c>
      <c r="T274" s="1" t="s">
        <v>58</v>
      </c>
      <c r="AR274" s="1" t="s">
        <v>51</v>
      </c>
      <c r="AS274" s="1" t="s">
        <v>51</v>
      </c>
      <c r="AU274" s="1" t="s">
        <v>630</v>
      </c>
      <c r="AV274">
        <v>291</v>
      </c>
    </row>
    <row r="275" spans="1:48" ht="30" customHeight="1">
      <c r="A275" s="10" t="s">
        <v>625</v>
      </c>
      <c r="B275" s="10" t="s">
        <v>629</v>
      </c>
      <c r="C275" s="10" t="s">
        <v>115</v>
      </c>
      <c r="D275" s="9">
        <v>4</v>
      </c>
      <c r="E275" s="124">
        <v>730000</v>
      </c>
      <c r="F275" s="124">
        <v>2920000</v>
      </c>
      <c r="G275" s="124">
        <v>0</v>
      </c>
      <c r="H275" s="124">
        <v>0</v>
      </c>
      <c r="I275" s="124">
        <v>0</v>
      </c>
      <c r="J275" s="124">
        <v>0</v>
      </c>
      <c r="K275" s="124">
        <v>730000</v>
      </c>
      <c r="L275" s="124">
        <v>2920000</v>
      </c>
      <c r="M275" s="10" t="s">
        <v>628</v>
      </c>
      <c r="N275" s="1" t="s">
        <v>627</v>
      </c>
      <c r="O275" s="1" t="s">
        <v>51</v>
      </c>
      <c r="P275" s="1" t="s">
        <v>51</v>
      </c>
      <c r="Q275" s="1" t="s">
        <v>69</v>
      </c>
      <c r="R275" s="1" t="s">
        <v>59</v>
      </c>
      <c r="S275" s="1" t="s">
        <v>59</v>
      </c>
      <c r="T275" s="1" t="s">
        <v>58</v>
      </c>
      <c r="AR275" s="1" t="s">
        <v>51</v>
      </c>
      <c r="AS275" s="1" t="s">
        <v>51</v>
      </c>
      <c r="AU275" s="1" t="s">
        <v>626</v>
      </c>
      <c r="AV275">
        <v>292</v>
      </c>
    </row>
    <row r="276" spans="1:48" ht="30" customHeight="1">
      <c r="A276" s="10" t="s">
        <v>625</v>
      </c>
      <c r="B276" s="10" t="s">
        <v>624</v>
      </c>
      <c r="C276" s="10" t="s">
        <v>115</v>
      </c>
      <c r="D276" s="9">
        <v>1</v>
      </c>
      <c r="E276" s="124">
        <v>802000</v>
      </c>
      <c r="F276" s="124">
        <v>802000</v>
      </c>
      <c r="G276" s="124">
        <v>0</v>
      </c>
      <c r="H276" s="124">
        <v>0</v>
      </c>
      <c r="I276" s="124">
        <v>0</v>
      </c>
      <c r="J276" s="124">
        <v>0</v>
      </c>
      <c r="K276" s="124">
        <v>802000</v>
      </c>
      <c r="L276" s="124">
        <v>802000</v>
      </c>
      <c r="M276" s="10" t="s">
        <v>623</v>
      </c>
      <c r="N276" s="1" t="s">
        <v>622</v>
      </c>
      <c r="O276" s="1" t="s">
        <v>51</v>
      </c>
      <c r="P276" s="1" t="s">
        <v>51</v>
      </c>
      <c r="Q276" s="1" t="s">
        <v>69</v>
      </c>
      <c r="R276" s="1" t="s">
        <v>59</v>
      </c>
      <c r="S276" s="1" t="s">
        <v>59</v>
      </c>
      <c r="T276" s="1" t="s">
        <v>58</v>
      </c>
      <c r="AR276" s="1" t="s">
        <v>51</v>
      </c>
      <c r="AS276" s="1" t="s">
        <v>51</v>
      </c>
      <c r="AU276" s="1" t="s">
        <v>621</v>
      </c>
      <c r="AV276">
        <v>293</v>
      </c>
    </row>
    <row r="277" spans="1:48" ht="30" customHeight="1">
      <c r="A277" s="10" t="s">
        <v>616</v>
      </c>
      <c r="B277" s="10" t="s">
        <v>620</v>
      </c>
      <c r="C277" s="10" t="s">
        <v>115</v>
      </c>
      <c r="D277" s="9">
        <v>1</v>
      </c>
      <c r="E277" s="124">
        <v>2145000</v>
      </c>
      <c r="F277" s="124">
        <v>2145000</v>
      </c>
      <c r="G277" s="124">
        <v>0</v>
      </c>
      <c r="H277" s="124">
        <v>0</v>
      </c>
      <c r="I277" s="124">
        <v>0</v>
      </c>
      <c r="J277" s="124">
        <v>0</v>
      </c>
      <c r="K277" s="124">
        <v>2145000</v>
      </c>
      <c r="L277" s="124">
        <v>2145000</v>
      </c>
      <c r="M277" s="10" t="s">
        <v>619</v>
      </c>
      <c r="N277" s="1" t="s">
        <v>618</v>
      </c>
      <c r="O277" s="1" t="s">
        <v>51</v>
      </c>
      <c r="P277" s="1" t="s">
        <v>51</v>
      </c>
      <c r="Q277" s="1" t="s">
        <v>69</v>
      </c>
      <c r="R277" s="1" t="s">
        <v>59</v>
      </c>
      <c r="S277" s="1" t="s">
        <v>59</v>
      </c>
      <c r="T277" s="1" t="s">
        <v>58</v>
      </c>
      <c r="AR277" s="1" t="s">
        <v>51</v>
      </c>
      <c r="AS277" s="1" t="s">
        <v>51</v>
      </c>
      <c r="AU277" s="1" t="s">
        <v>617</v>
      </c>
      <c r="AV277">
        <v>294</v>
      </c>
    </row>
    <row r="278" spans="1:48" ht="30" customHeight="1">
      <c r="A278" s="10" t="s">
        <v>616</v>
      </c>
      <c r="B278" s="10" t="s">
        <v>615</v>
      </c>
      <c r="C278" s="10" t="s">
        <v>115</v>
      </c>
      <c r="D278" s="9">
        <v>1</v>
      </c>
      <c r="E278" s="124">
        <v>11132000</v>
      </c>
      <c r="F278" s="124">
        <v>11132000</v>
      </c>
      <c r="G278" s="124">
        <v>0</v>
      </c>
      <c r="H278" s="124">
        <v>0</v>
      </c>
      <c r="I278" s="124">
        <v>0</v>
      </c>
      <c r="J278" s="124">
        <v>0</v>
      </c>
      <c r="K278" s="124">
        <v>11132000</v>
      </c>
      <c r="L278" s="124">
        <v>11132000</v>
      </c>
      <c r="M278" s="10" t="s">
        <v>614</v>
      </c>
      <c r="N278" s="1" t="s">
        <v>613</v>
      </c>
      <c r="O278" s="1" t="s">
        <v>51</v>
      </c>
      <c r="P278" s="1" t="s">
        <v>51</v>
      </c>
      <c r="Q278" s="1" t="s">
        <v>69</v>
      </c>
      <c r="R278" s="1" t="s">
        <v>59</v>
      </c>
      <c r="S278" s="1" t="s">
        <v>59</v>
      </c>
      <c r="T278" s="1" t="s">
        <v>58</v>
      </c>
      <c r="AR278" s="1" t="s">
        <v>51</v>
      </c>
      <c r="AS278" s="1" t="s">
        <v>51</v>
      </c>
      <c r="AU278" s="1" t="s">
        <v>612</v>
      </c>
      <c r="AV278">
        <v>295</v>
      </c>
    </row>
    <row r="279" spans="1:48" ht="30" customHeight="1">
      <c r="A279" s="10" t="s">
        <v>611</v>
      </c>
      <c r="B279" s="10" t="s">
        <v>610</v>
      </c>
      <c r="C279" s="10" t="s">
        <v>276</v>
      </c>
      <c r="D279" s="9">
        <v>11</v>
      </c>
      <c r="E279" s="124">
        <v>48500</v>
      </c>
      <c r="F279" s="124">
        <v>533500</v>
      </c>
      <c r="G279" s="124">
        <v>0</v>
      </c>
      <c r="H279" s="124">
        <v>0</v>
      </c>
      <c r="I279" s="124">
        <v>0</v>
      </c>
      <c r="J279" s="124">
        <v>0</v>
      </c>
      <c r="K279" s="124">
        <v>48500</v>
      </c>
      <c r="L279" s="124">
        <v>533500</v>
      </c>
      <c r="M279" s="10" t="s">
        <v>609</v>
      </c>
      <c r="N279" s="1" t="s">
        <v>608</v>
      </c>
      <c r="O279" s="1" t="s">
        <v>51</v>
      </c>
      <c r="P279" s="1" t="s">
        <v>51</v>
      </c>
      <c r="Q279" s="1" t="s">
        <v>69</v>
      </c>
      <c r="R279" s="1" t="s">
        <v>59</v>
      </c>
      <c r="S279" s="1" t="s">
        <v>59</v>
      </c>
      <c r="T279" s="1" t="s">
        <v>58</v>
      </c>
      <c r="AR279" s="1" t="s">
        <v>51</v>
      </c>
      <c r="AS279" s="1" t="s">
        <v>51</v>
      </c>
      <c r="AU279" s="1" t="s">
        <v>607</v>
      </c>
      <c r="AV279">
        <v>296</v>
      </c>
    </row>
    <row r="280" spans="1:48" ht="30" customHeight="1">
      <c r="A280" s="10" t="s">
        <v>603</v>
      </c>
      <c r="B280" s="10" t="s">
        <v>594</v>
      </c>
      <c r="C280" s="10" t="s">
        <v>276</v>
      </c>
      <c r="D280" s="9">
        <v>5</v>
      </c>
      <c r="E280" s="124">
        <v>52100</v>
      </c>
      <c r="F280" s="124">
        <v>260500</v>
      </c>
      <c r="G280" s="124">
        <v>0</v>
      </c>
      <c r="H280" s="124">
        <v>0</v>
      </c>
      <c r="I280" s="124">
        <v>0</v>
      </c>
      <c r="J280" s="124">
        <v>0</v>
      </c>
      <c r="K280" s="124">
        <v>52100</v>
      </c>
      <c r="L280" s="124">
        <v>260500</v>
      </c>
      <c r="M280" s="10" t="s">
        <v>606</v>
      </c>
      <c r="N280" s="1" t="s">
        <v>605</v>
      </c>
      <c r="O280" s="1" t="s">
        <v>51</v>
      </c>
      <c r="P280" s="1" t="s">
        <v>51</v>
      </c>
      <c r="Q280" s="1" t="s">
        <v>69</v>
      </c>
      <c r="R280" s="1" t="s">
        <v>59</v>
      </c>
      <c r="S280" s="1" t="s">
        <v>59</v>
      </c>
      <c r="T280" s="1" t="s">
        <v>58</v>
      </c>
      <c r="AR280" s="1" t="s">
        <v>51</v>
      </c>
      <c r="AS280" s="1" t="s">
        <v>51</v>
      </c>
      <c r="AU280" s="1" t="s">
        <v>604</v>
      </c>
      <c r="AV280">
        <v>297</v>
      </c>
    </row>
    <row r="281" spans="1:48" ht="30" customHeight="1">
      <c r="A281" s="10" t="s">
        <v>603</v>
      </c>
      <c r="B281" s="10" t="s">
        <v>594</v>
      </c>
      <c r="C281" s="10" t="s">
        <v>276</v>
      </c>
      <c r="D281" s="9">
        <v>4</v>
      </c>
      <c r="E281" s="124">
        <v>98800</v>
      </c>
      <c r="F281" s="124">
        <v>395200</v>
      </c>
      <c r="G281" s="124">
        <v>0</v>
      </c>
      <c r="H281" s="124">
        <v>0</v>
      </c>
      <c r="I281" s="124">
        <v>0</v>
      </c>
      <c r="J281" s="124">
        <v>0</v>
      </c>
      <c r="K281" s="124">
        <v>98800</v>
      </c>
      <c r="L281" s="124">
        <v>395200</v>
      </c>
      <c r="M281" s="10" t="s">
        <v>602</v>
      </c>
      <c r="N281" s="1" t="s">
        <v>601</v>
      </c>
      <c r="O281" s="1" t="s">
        <v>51</v>
      </c>
      <c r="P281" s="1" t="s">
        <v>51</v>
      </c>
      <c r="Q281" s="1" t="s">
        <v>69</v>
      </c>
      <c r="R281" s="1" t="s">
        <v>59</v>
      </c>
      <c r="S281" s="1" t="s">
        <v>59</v>
      </c>
      <c r="T281" s="1" t="s">
        <v>58</v>
      </c>
      <c r="AR281" s="1" t="s">
        <v>51</v>
      </c>
      <c r="AS281" s="1" t="s">
        <v>51</v>
      </c>
      <c r="AU281" s="1" t="s">
        <v>600</v>
      </c>
      <c r="AV281">
        <v>298</v>
      </c>
    </row>
    <row r="282" spans="1:48" ht="30" customHeight="1">
      <c r="A282" s="10" t="s">
        <v>599</v>
      </c>
      <c r="B282" s="10" t="s">
        <v>594</v>
      </c>
      <c r="C282" s="10" t="s">
        <v>387</v>
      </c>
      <c r="D282" s="9">
        <v>1</v>
      </c>
      <c r="E282" s="124">
        <v>116400</v>
      </c>
      <c r="F282" s="124">
        <v>116400</v>
      </c>
      <c r="G282" s="124">
        <v>0</v>
      </c>
      <c r="H282" s="124">
        <v>0</v>
      </c>
      <c r="I282" s="124">
        <v>0</v>
      </c>
      <c r="J282" s="124">
        <v>0</v>
      </c>
      <c r="K282" s="124">
        <v>116400</v>
      </c>
      <c r="L282" s="124">
        <v>116400</v>
      </c>
      <c r="M282" s="10" t="s">
        <v>598</v>
      </c>
      <c r="N282" s="1" t="s">
        <v>597</v>
      </c>
      <c r="O282" s="1" t="s">
        <v>51</v>
      </c>
      <c r="P282" s="1" t="s">
        <v>51</v>
      </c>
      <c r="Q282" s="1" t="s">
        <v>69</v>
      </c>
      <c r="R282" s="1" t="s">
        <v>59</v>
      </c>
      <c r="S282" s="1" t="s">
        <v>59</v>
      </c>
      <c r="T282" s="1" t="s">
        <v>58</v>
      </c>
      <c r="AR282" s="1" t="s">
        <v>51</v>
      </c>
      <c r="AS282" s="1" t="s">
        <v>51</v>
      </c>
      <c r="AU282" s="1" t="s">
        <v>596</v>
      </c>
      <c r="AV282">
        <v>299</v>
      </c>
    </row>
    <row r="283" spans="1:48" ht="30" customHeight="1">
      <c r="A283" s="10" t="s">
        <v>595</v>
      </c>
      <c r="B283" s="10" t="s">
        <v>594</v>
      </c>
      <c r="C283" s="10" t="s">
        <v>387</v>
      </c>
      <c r="D283" s="9">
        <v>1</v>
      </c>
      <c r="E283" s="124">
        <v>26100</v>
      </c>
      <c r="F283" s="124">
        <v>26100</v>
      </c>
      <c r="G283" s="124">
        <v>0</v>
      </c>
      <c r="H283" s="124">
        <v>0</v>
      </c>
      <c r="I283" s="124">
        <v>0</v>
      </c>
      <c r="J283" s="124">
        <v>0</v>
      </c>
      <c r="K283" s="124">
        <v>26100</v>
      </c>
      <c r="L283" s="124">
        <v>26100</v>
      </c>
      <c r="M283" s="10" t="s">
        <v>593</v>
      </c>
      <c r="N283" s="1" t="s">
        <v>592</v>
      </c>
      <c r="O283" s="1" t="s">
        <v>51</v>
      </c>
      <c r="P283" s="1" t="s">
        <v>51</v>
      </c>
      <c r="Q283" s="1" t="s">
        <v>69</v>
      </c>
      <c r="R283" s="1" t="s">
        <v>59</v>
      </c>
      <c r="S283" s="1" t="s">
        <v>59</v>
      </c>
      <c r="T283" s="1" t="s">
        <v>58</v>
      </c>
      <c r="AR283" s="1" t="s">
        <v>51</v>
      </c>
      <c r="AS283" s="1" t="s">
        <v>51</v>
      </c>
      <c r="AU283" s="1" t="s">
        <v>591</v>
      </c>
      <c r="AV283">
        <v>300</v>
      </c>
    </row>
    <row r="284" spans="1:48" ht="30" customHeight="1">
      <c r="A284" s="10" t="s">
        <v>590</v>
      </c>
      <c r="B284" s="10" t="s">
        <v>589</v>
      </c>
      <c r="C284" s="10" t="s">
        <v>115</v>
      </c>
      <c r="D284" s="9">
        <v>11</v>
      </c>
      <c r="E284" s="124">
        <v>708840</v>
      </c>
      <c r="F284" s="124">
        <v>7797240</v>
      </c>
      <c r="G284" s="124">
        <v>0</v>
      </c>
      <c r="H284" s="124">
        <v>0</v>
      </c>
      <c r="I284" s="124">
        <v>0</v>
      </c>
      <c r="J284" s="124">
        <v>0</v>
      </c>
      <c r="K284" s="124">
        <v>708840</v>
      </c>
      <c r="L284" s="124">
        <v>7797240</v>
      </c>
      <c r="M284" s="10" t="s">
        <v>588</v>
      </c>
      <c r="N284" s="1" t="s">
        <v>587</v>
      </c>
      <c r="O284" s="1" t="s">
        <v>51</v>
      </c>
      <c r="P284" s="1" t="s">
        <v>51</v>
      </c>
      <c r="Q284" s="1" t="s">
        <v>69</v>
      </c>
      <c r="R284" s="1" t="s">
        <v>59</v>
      </c>
      <c r="S284" s="1" t="s">
        <v>59</v>
      </c>
      <c r="T284" s="1" t="s">
        <v>58</v>
      </c>
      <c r="AR284" s="1" t="s">
        <v>51</v>
      </c>
      <c r="AS284" s="1" t="s">
        <v>51</v>
      </c>
      <c r="AU284" s="1" t="s">
        <v>586</v>
      </c>
      <c r="AV284">
        <v>301</v>
      </c>
    </row>
    <row r="285" spans="1:48" ht="30" customHeight="1">
      <c r="A285" s="10" t="s">
        <v>565</v>
      </c>
      <c r="B285" s="10" t="s">
        <v>585</v>
      </c>
      <c r="C285" s="10" t="s">
        <v>543</v>
      </c>
      <c r="D285" s="9">
        <v>244</v>
      </c>
      <c r="E285" s="124">
        <v>16440</v>
      </c>
      <c r="F285" s="124">
        <v>4011360</v>
      </c>
      <c r="G285" s="124">
        <v>0</v>
      </c>
      <c r="H285" s="124">
        <v>0</v>
      </c>
      <c r="I285" s="124">
        <v>0</v>
      </c>
      <c r="J285" s="124">
        <v>0</v>
      </c>
      <c r="K285" s="124">
        <v>16440</v>
      </c>
      <c r="L285" s="124">
        <v>4011360</v>
      </c>
      <c r="M285" s="10" t="s">
        <v>584</v>
      </c>
      <c r="N285" s="1" t="s">
        <v>583</v>
      </c>
      <c r="O285" s="1" t="s">
        <v>51</v>
      </c>
      <c r="P285" s="1" t="s">
        <v>51</v>
      </c>
      <c r="Q285" s="1" t="s">
        <v>69</v>
      </c>
      <c r="R285" s="1" t="s">
        <v>59</v>
      </c>
      <c r="S285" s="1" t="s">
        <v>59</v>
      </c>
      <c r="T285" s="1" t="s">
        <v>58</v>
      </c>
      <c r="AR285" s="1" t="s">
        <v>51</v>
      </c>
      <c r="AS285" s="1" t="s">
        <v>51</v>
      </c>
      <c r="AU285" s="1" t="s">
        <v>582</v>
      </c>
      <c r="AV285">
        <v>302</v>
      </c>
    </row>
    <row r="286" spans="1:48" ht="30" customHeight="1">
      <c r="A286" s="10" t="s">
        <v>565</v>
      </c>
      <c r="B286" s="10" t="s">
        <v>581</v>
      </c>
      <c r="C286" s="10" t="s">
        <v>543</v>
      </c>
      <c r="D286" s="9">
        <v>80</v>
      </c>
      <c r="E286" s="124">
        <v>13220</v>
      </c>
      <c r="F286" s="124">
        <v>1057600</v>
      </c>
      <c r="G286" s="124">
        <v>0</v>
      </c>
      <c r="H286" s="124">
        <v>0</v>
      </c>
      <c r="I286" s="124">
        <v>0</v>
      </c>
      <c r="J286" s="124">
        <v>0</v>
      </c>
      <c r="K286" s="124">
        <v>13220</v>
      </c>
      <c r="L286" s="124">
        <v>1057600</v>
      </c>
      <c r="M286" s="10" t="s">
        <v>580</v>
      </c>
      <c r="N286" s="1" t="s">
        <v>579</v>
      </c>
      <c r="O286" s="1" t="s">
        <v>51</v>
      </c>
      <c r="P286" s="1" t="s">
        <v>51</v>
      </c>
      <c r="Q286" s="1" t="s">
        <v>69</v>
      </c>
      <c r="R286" s="1" t="s">
        <v>59</v>
      </c>
      <c r="S286" s="1" t="s">
        <v>59</v>
      </c>
      <c r="T286" s="1" t="s">
        <v>58</v>
      </c>
      <c r="AR286" s="1" t="s">
        <v>51</v>
      </c>
      <c r="AS286" s="1" t="s">
        <v>51</v>
      </c>
      <c r="AU286" s="1" t="s">
        <v>578</v>
      </c>
      <c r="AV286">
        <v>303</v>
      </c>
    </row>
    <row r="287" spans="1:48" ht="30" customHeight="1">
      <c r="A287" s="10" t="s">
        <v>565</v>
      </c>
      <c r="B287" s="10" t="s">
        <v>577</v>
      </c>
      <c r="C287" s="10" t="s">
        <v>543</v>
      </c>
      <c r="D287" s="9">
        <v>15</v>
      </c>
      <c r="E287" s="124">
        <v>12130</v>
      </c>
      <c r="F287" s="124">
        <v>181950</v>
      </c>
      <c r="G287" s="124">
        <v>0</v>
      </c>
      <c r="H287" s="124">
        <v>0</v>
      </c>
      <c r="I287" s="124">
        <v>0</v>
      </c>
      <c r="J287" s="124">
        <v>0</v>
      </c>
      <c r="K287" s="124">
        <v>12130</v>
      </c>
      <c r="L287" s="124">
        <v>181950</v>
      </c>
      <c r="M287" s="10" t="s">
        <v>576</v>
      </c>
      <c r="N287" s="1" t="s">
        <v>575</v>
      </c>
      <c r="O287" s="1" t="s">
        <v>51</v>
      </c>
      <c r="P287" s="1" t="s">
        <v>51</v>
      </c>
      <c r="Q287" s="1" t="s">
        <v>69</v>
      </c>
      <c r="R287" s="1" t="s">
        <v>59</v>
      </c>
      <c r="S287" s="1" t="s">
        <v>59</v>
      </c>
      <c r="T287" s="1" t="s">
        <v>58</v>
      </c>
      <c r="AR287" s="1" t="s">
        <v>51</v>
      </c>
      <c r="AS287" s="1" t="s">
        <v>51</v>
      </c>
      <c r="AU287" s="1" t="s">
        <v>574</v>
      </c>
      <c r="AV287">
        <v>304</v>
      </c>
    </row>
    <row r="288" spans="1:48" ht="30" customHeight="1">
      <c r="A288" s="10" t="s">
        <v>565</v>
      </c>
      <c r="B288" s="10" t="s">
        <v>573</v>
      </c>
      <c r="C288" s="10" t="s">
        <v>543</v>
      </c>
      <c r="D288" s="9">
        <v>12</v>
      </c>
      <c r="E288" s="124">
        <v>9970</v>
      </c>
      <c r="F288" s="124">
        <v>119640</v>
      </c>
      <c r="G288" s="124">
        <v>0</v>
      </c>
      <c r="H288" s="124">
        <v>0</v>
      </c>
      <c r="I288" s="124">
        <v>0</v>
      </c>
      <c r="J288" s="124">
        <v>0</v>
      </c>
      <c r="K288" s="124">
        <v>9970</v>
      </c>
      <c r="L288" s="124">
        <v>119640</v>
      </c>
      <c r="M288" s="10" t="s">
        <v>572</v>
      </c>
      <c r="N288" s="1" t="s">
        <v>571</v>
      </c>
      <c r="O288" s="1" t="s">
        <v>51</v>
      </c>
      <c r="P288" s="1" t="s">
        <v>51</v>
      </c>
      <c r="Q288" s="1" t="s">
        <v>69</v>
      </c>
      <c r="R288" s="1" t="s">
        <v>59</v>
      </c>
      <c r="S288" s="1" t="s">
        <v>59</v>
      </c>
      <c r="T288" s="1" t="s">
        <v>58</v>
      </c>
      <c r="AR288" s="1" t="s">
        <v>51</v>
      </c>
      <c r="AS288" s="1" t="s">
        <v>51</v>
      </c>
      <c r="AU288" s="1" t="s">
        <v>570</v>
      </c>
      <c r="AV288">
        <v>305</v>
      </c>
    </row>
    <row r="289" spans="1:48" ht="30" customHeight="1">
      <c r="A289" s="10" t="s">
        <v>565</v>
      </c>
      <c r="B289" s="10" t="s">
        <v>569</v>
      </c>
      <c r="C289" s="10" t="s">
        <v>543</v>
      </c>
      <c r="D289" s="9">
        <v>130</v>
      </c>
      <c r="E289" s="124">
        <v>8110</v>
      </c>
      <c r="F289" s="124">
        <v>1054300</v>
      </c>
      <c r="G289" s="124">
        <v>0</v>
      </c>
      <c r="H289" s="124">
        <v>0</v>
      </c>
      <c r="I289" s="124">
        <v>0</v>
      </c>
      <c r="J289" s="124">
        <v>0</v>
      </c>
      <c r="K289" s="124">
        <v>8110</v>
      </c>
      <c r="L289" s="124">
        <v>1054300</v>
      </c>
      <c r="M289" s="10" t="s">
        <v>568</v>
      </c>
      <c r="N289" s="1" t="s">
        <v>567</v>
      </c>
      <c r="O289" s="1" t="s">
        <v>51</v>
      </c>
      <c r="P289" s="1" t="s">
        <v>51</v>
      </c>
      <c r="Q289" s="1" t="s">
        <v>69</v>
      </c>
      <c r="R289" s="1" t="s">
        <v>59</v>
      </c>
      <c r="S289" s="1" t="s">
        <v>59</v>
      </c>
      <c r="T289" s="1" t="s">
        <v>58</v>
      </c>
      <c r="AR289" s="1" t="s">
        <v>51</v>
      </c>
      <c r="AS289" s="1" t="s">
        <v>51</v>
      </c>
      <c r="AU289" s="1" t="s">
        <v>566</v>
      </c>
      <c r="AV289">
        <v>306</v>
      </c>
    </row>
    <row r="290" spans="1:48" ht="30" customHeight="1">
      <c r="A290" s="10" t="s">
        <v>565</v>
      </c>
      <c r="B290" s="10" t="s">
        <v>564</v>
      </c>
      <c r="C290" s="10" t="s">
        <v>543</v>
      </c>
      <c r="D290" s="9">
        <v>235</v>
      </c>
      <c r="E290" s="124">
        <v>6800</v>
      </c>
      <c r="F290" s="124">
        <v>1598000</v>
      </c>
      <c r="G290" s="124">
        <v>0</v>
      </c>
      <c r="H290" s="124">
        <v>0</v>
      </c>
      <c r="I290" s="124">
        <v>0</v>
      </c>
      <c r="J290" s="124">
        <v>0</v>
      </c>
      <c r="K290" s="124">
        <v>6800</v>
      </c>
      <c r="L290" s="124">
        <v>1598000</v>
      </c>
      <c r="M290" s="10" t="s">
        <v>563</v>
      </c>
      <c r="N290" s="1" t="s">
        <v>562</v>
      </c>
      <c r="O290" s="1" t="s">
        <v>51</v>
      </c>
      <c r="P290" s="1" t="s">
        <v>51</v>
      </c>
      <c r="Q290" s="1" t="s">
        <v>69</v>
      </c>
      <c r="R290" s="1" t="s">
        <v>59</v>
      </c>
      <c r="S290" s="1" t="s">
        <v>59</v>
      </c>
      <c r="T290" s="1" t="s">
        <v>58</v>
      </c>
      <c r="AR290" s="1" t="s">
        <v>51</v>
      </c>
      <c r="AS290" s="1" t="s">
        <v>51</v>
      </c>
      <c r="AU290" s="1" t="s">
        <v>561</v>
      </c>
      <c r="AV290">
        <v>307</v>
      </c>
    </row>
    <row r="291" spans="1:48" ht="30" customHeight="1">
      <c r="A291" s="10" t="s">
        <v>560</v>
      </c>
      <c r="B291" s="10" t="s">
        <v>559</v>
      </c>
      <c r="C291" s="10" t="s">
        <v>543</v>
      </c>
      <c r="D291" s="9">
        <v>115</v>
      </c>
      <c r="E291" s="124">
        <v>7320</v>
      </c>
      <c r="F291" s="124">
        <v>841800</v>
      </c>
      <c r="G291" s="124">
        <v>0</v>
      </c>
      <c r="H291" s="124">
        <v>0</v>
      </c>
      <c r="I291" s="124">
        <v>0</v>
      </c>
      <c r="J291" s="124">
        <v>0</v>
      </c>
      <c r="K291" s="124">
        <v>7320</v>
      </c>
      <c r="L291" s="124">
        <v>841800</v>
      </c>
      <c r="M291" s="10" t="s">
        <v>558</v>
      </c>
      <c r="N291" s="1" t="s">
        <v>557</v>
      </c>
      <c r="O291" s="1" t="s">
        <v>51</v>
      </c>
      <c r="P291" s="1" t="s">
        <v>51</v>
      </c>
      <c r="Q291" s="1" t="s">
        <v>69</v>
      </c>
      <c r="R291" s="1" t="s">
        <v>59</v>
      </c>
      <c r="S291" s="1" t="s">
        <v>59</v>
      </c>
      <c r="T291" s="1" t="s">
        <v>58</v>
      </c>
      <c r="AR291" s="1" t="s">
        <v>51</v>
      </c>
      <c r="AS291" s="1" t="s">
        <v>51</v>
      </c>
      <c r="AU291" s="1" t="s">
        <v>556</v>
      </c>
      <c r="AV291">
        <v>308</v>
      </c>
    </row>
    <row r="292" spans="1:48" ht="30" customHeight="1">
      <c r="A292" s="10" t="s">
        <v>555</v>
      </c>
      <c r="B292" s="10" t="s">
        <v>554</v>
      </c>
      <c r="C292" s="10" t="s">
        <v>543</v>
      </c>
      <c r="D292" s="9">
        <v>195</v>
      </c>
      <c r="E292" s="124">
        <v>7270</v>
      </c>
      <c r="F292" s="124">
        <v>1417650</v>
      </c>
      <c r="G292" s="124">
        <v>0</v>
      </c>
      <c r="H292" s="124">
        <v>0</v>
      </c>
      <c r="I292" s="124">
        <v>0</v>
      </c>
      <c r="J292" s="124">
        <v>0</v>
      </c>
      <c r="K292" s="124">
        <v>7270</v>
      </c>
      <c r="L292" s="124">
        <v>1417650</v>
      </c>
      <c r="M292" s="10" t="s">
        <v>553</v>
      </c>
      <c r="N292" s="1" t="s">
        <v>552</v>
      </c>
      <c r="O292" s="1" t="s">
        <v>51</v>
      </c>
      <c r="P292" s="1" t="s">
        <v>51</v>
      </c>
      <c r="Q292" s="1" t="s">
        <v>69</v>
      </c>
      <c r="R292" s="1" t="s">
        <v>59</v>
      </c>
      <c r="S292" s="1" t="s">
        <v>59</v>
      </c>
      <c r="T292" s="1" t="s">
        <v>58</v>
      </c>
      <c r="AR292" s="1" t="s">
        <v>51</v>
      </c>
      <c r="AS292" s="1" t="s">
        <v>51</v>
      </c>
      <c r="AU292" s="1" t="s">
        <v>551</v>
      </c>
      <c r="AV292">
        <v>309</v>
      </c>
    </row>
    <row r="293" spans="1:48" ht="30" customHeight="1">
      <c r="A293" s="10" t="s">
        <v>550</v>
      </c>
      <c r="B293" s="10" t="s">
        <v>549</v>
      </c>
      <c r="C293" s="10" t="s">
        <v>543</v>
      </c>
      <c r="D293" s="9">
        <v>220</v>
      </c>
      <c r="E293" s="124">
        <v>9890</v>
      </c>
      <c r="F293" s="124">
        <v>2175800</v>
      </c>
      <c r="G293" s="124">
        <v>0</v>
      </c>
      <c r="H293" s="124">
        <v>0</v>
      </c>
      <c r="I293" s="124">
        <v>0</v>
      </c>
      <c r="J293" s="124">
        <v>0</v>
      </c>
      <c r="K293" s="124">
        <v>9890</v>
      </c>
      <c r="L293" s="124">
        <v>2175800</v>
      </c>
      <c r="M293" s="10" t="s">
        <v>548</v>
      </c>
      <c r="N293" s="1" t="s">
        <v>547</v>
      </c>
      <c r="O293" s="1" t="s">
        <v>51</v>
      </c>
      <c r="P293" s="1" t="s">
        <v>51</v>
      </c>
      <c r="Q293" s="1" t="s">
        <v>69</v>
      </c>
      <c r="R293" s="1" t="s">
        <v>59</v>
      </c>
      <c r="S293" s="1" t="s">
        <v>59</v>
      </c>
      <c r="T293" s="1" t="s">
        <v>58</v>
      </c>
      <c r="AR293" s="1" t="s">
        <v>51</v>
      </c>
      <c r="AS293" s="1" t="s">
        <v>51</v>
      </c>
      <c r="AU293" s="1" t="s">
        <v>546</v>
      </c>
      <c r="AV293">
        <v>310</v>
      </c>
    </row>
    <row r="294" spans="1:48" ht="30" customHeight="1">
      <c r="A294" s="10" t="s">
        <v>545</v>
      </c>
      <c r="B294" s="10" t="s">
        <v>544</v>
      </c>
      <c r="C294" s="10" t="s">
        <v>543</v>
      </c>
      <c r="D294" s="9">
        <v>50</v>
      </c>
      <c r="E294" s="124">
        <v>7270</v>
      </c>
      <c r="F294" s="124">
        <v>363500</v>
      </c>
      <c r="G294" s="124">
        <v>0</v>
      </c>
      <c r="H294" s="124">
        <v>0</v>
      </c>
      <c r="I294" s="124">
        <v>0</v>
      </c>
      <c r="J294" s="124">
        <v>0</v>
      </c>
      <c r="K294" s="124">
        <v>7270</v>
      </c>
      <c r="L294" s="124">
        <v>363500</v>
      </c>
      <c r="M294" s="10" t="s">
        <v>542</v>
      </c>
      <c r="N294" s="1" t="s">
        <v>541</v>
      </c>
      <c r="O294" s="1" t="s">
        <v>51</v>
      </c>
      <c r="P294" s="1" t="s">
        <v>51</v>
      </c>
      <c r="Q294" s="1" t="s">
        <v>69</v>
      </c>
      <c r="R294" s="1" t="s">
        <v>59</v>
      </c>
      <c r="S294" s="1" t="s">
        <v>59</v>
      </c>
      <c r="T294" s="1" t="s">
        <v>58</v>
      </c>
      <c r="AR294" s="1" t="s">
        <v>51</v>
      </c>
      <c r="AS294" s="1" t="s">
        <v>51</v>
      </c>
      <c r="AU294" s="1" t="s">
        <v>540</v>
      </c>
      <c r="AV294">
        <v>311</v>
      </c>
    </row>
    <row r="295" spans="1:48" ht="30" customHeight="1">
      <c r="A295" s="10" t="s">
        <v>539</v>
      </c>
      <c r="B295" s="10" t="s">
        <v>51</v>
      </c>
      <c r="C295" s="10" t="s">
        <v>209</v>
      </c>
      <c r="D295" s="9">
        <v>20</v>
      </c>
      <c r="E295" s="124">
        <v>51920</v>
      </c>
      <c r="F295" s="124">
        <v>1038400</v>
      </c>
      <c r="G295" s="124">
        <v>0</v>
      </c>
      <c r="H295" s="124">
        <v>0</v>
      </c>
      <c r="I295" s="124">
        <v>0</v>
      </c>
      <c r="J295" s="124">
        <v>0</v>
      </c>
      <c r="K295" s="124">
        <v>51920</v>
      </c>
      <c r="L295" s="124">
        <v>1038400</v>
      </c>
      <c r="M295" s="10" t="s">
        <v>538</v>
      </c>
      <c r="N295" s="1" t="s">
        <v>537</v>
      </c>
      <c r="O295" s="1" t="s">
        <v>51</v>
      </c>
      <c r="P295" s="1" t="s">
        <v>51</v>
      </c>
      <c r="Q295" s="1" t="s">
        <v>69</v>
      </c>
      <c r="R295" s="1" t="s">
        <v>59</v>
      </c>
      <c r="S295" s="1" t="s">
        <v>59</v>
      </c>
      <c r="T295" s="1" t="s">
        <v>58</v>
      </c>
      <c r="AR295" s="1" t="s">
        <v>51</v>
      </c>
      <c r="AS295" s="1" t="s">
        <v>51</v>
      </c>
      <c r="AU295" s="1" t="s">
        <v>536</v>
      </c>
      <c r="AV295">
        <v>312</v>
      </c>
    </row>
    <row r="296" spans="1:48" ht="30" customHeight="1">
      <c r="A296" s="10" t="s">
        <v>535</v>
      </c>
      <c r="B296" s="10" t="s">
        <v>51</v>
      </c>
      <c r="C296" s="10" t="s">
        <v>381</v>
      </c>
      <c r="D296" s="9">
        <v>12</v>
      </c>
      <c r="E296" s="124">
        <v>24360</v>
      </c>
      <c r="F296" s="124">
        <v>292320</v>
      </c>
      <c r="G296" s="124">
        <v>0</v>
      </c>
      <c r="H296" s="124">
        <v>0</v>
      </c>
      <c r="I296" s="124">
        <v>0</v>
      </c>
      <c r="J296" s="124">
        <v>0</v>
      </c>
      <c r="K296" s="124">
        <v>24360</v>
      </c>
      <c r="L296" s="124">
        <v>292320</v>
      </c>
      <c r="M296" s="10" t="s">
        <v>534</v>
      </c>
      <c r="N296" s="1" t="s">
        <v>533</v>
      </c>
      <c r="O296" s="1" t="s">
        <v>51</v>
      </c>
      <c r="P296" s="1" t="s">
        <v>51</v>
      </c>
      <c r="Q296" s="1" t="s">
        <v>69</v>
      </c>
      <c r="R296" s="1" t="s">
        <v>59</v>
      </c>
      <c r="S296" s="1" t="s">
        <v>59</v>
      </c>
      <c r="T296" s="1" t="s">
        <v>58</v>
      </c>
      <c r="AR296" s="1" t="s">
        <v>51</v>
      </c>
      <c r="AS296" s="1" t="s">
        <v>51</v>
      </c>
      <c r="AU296" s="1" t="s">
        <v>532</v>
      </c>
      <c r="AV296">
        <v>313</v>
      </c>
    </row>
    <row r="297" spans="1:48" ht="30" customHeight="1">
      <c r="A297" s="10" t="s">
        <v>531</v>
      </c>
      <c r="B297" s="10" t="s">
        <v>530</v>
      </c>
      <c r="C297" s="10" t="s">
        <v>384</v>
      </c>
      <c r="D297" s="9">
        <v>114</v>
      </c>
      <c r="E297" s="124">
        <v>6480</v>
      </c>
      <c r="F297" s="124">
        <v>738720</v>
      </c>
      <c r="G297" s="124">
        <v>0</v>
      </c>
      <c r="H297" s="124">
        <v>0</v>
      </c>
      <c r="I297" s="124">
        <v>0</v>
      </c>
      <c r="J297" s="124">
        <v>0</v>
      </c>
      <c r="K297" s="124">
        <v>6480</v>
      </c>
      <c r="L297" s="124">
        <v>738720</v>
      </c>
      <c r="M297" s="10" t="s">
        <v>529</v>
      </c>
      <c r="N297" s="1" t="s">
        <v>528</v>
      </c>
      <c r="O297" s="1" t="s">
        <v>51</v>
      </c>
      <c r="P297" s="1" t="s">
        <v>51</v>
      </c>
      <c r="Q297" s="1" t="s">
        <v>69</v>
      </c>
      <c r="R297" s="1" t="s">
        <v>59</v>
      </c>
      <c r="S297" s="1" t="s">
        <v>59</v>
      </c>
      <c r="T297" s="1" t="s">
        <v>58</v>
      </c>
      <c r="AR297" s="1" t="s">
        <v>51</v>
      </c>
      <c r="AS297" s="1" t="s">
        <v>51</v>
      </c>
      <c r="AU297" s="1" t="s">
        <v>527</v>
      </c>
      <c r="AV297">
        <v>314</v>
      </c>
    </row>
    <row r="298" spans="1:48" ht="30" customHeight="1">
      <c r="A298" s="10" t="s">
        <v>526</v>
      </c>
      <c r="B298" s="10" t="s">
        <v>525</v>
      </c>
      <c r="C298" s="10" t="s">
        <v>206</v>
      </c>
      <c r="D298" s="9">
        <v>1</v>
      </c>
      <c r="E298" s="124">
        <v>752700</v>
      </c>
      <c r="F298" s="124">
        <v>752700</v>
      </c>
      <c r="G298" s="124">
        <v>0</v>
      </c>
      <c r="H298" s="124">
        <v>0</v>
      </c>
      <c r="I298" s="124">
        <v>0</v>
      </c>
      <c r="J298" s="124">
        <v>0</v>
      </c>
      <c r="K298" s="124">
        <v>752700</v>
      </c>
      <c r="L298" s="124">
        <v>752700</v>
      </c>
      <c r="M298" s="10" t="s">
        <v>524</v>
      </c>
      <c r="N298" s="1" t="s">
        <v>523</v>
      </c>
      <c r="O298" s="1" t="s">
        <v>51</v>
      </c>
      <c r="P298" s="1" t="s">
        <v>51</v>
      </c>
      <c r="Q298" s="1" t="s">
        <v>69</v>
      </c>
      <c r="R298" s="1" t="s">
        <v>59</v>
      </c>
      <c r="S298" s="1" t="s">
        <v>59</v>
      </c>
      <c r="T298" s="1" t="s">
        <v>58</v>
      </c>
      <c r="AR298" s="1" t="s">
        <v>51</v>
      </c>
      <c r="AS298" s="1" t="s">
        <v>51</v>
      </c>
      <c r="AU298" s="1" t="s">
        <v>522</v>
      </c>
      <c r="AV298">
        <v>315</v>
      </c>
    </row>
    <row r="299" spans="1:48" ht="30" customHeight="1">
      <c r="A299" s="10" t="s">
        <v>521</v>
      </c>
      <c r="B299" s="10" t="s">
        <v>51</v>
      </c>
      <c r="C299" s="10" t="s">
        <v>206</v>
      </c>
      <c r="D299" s="9">
        <v>1</v>
      </c>
      <c r="E299" s="124">
        <v>37000</v>
      </c>
      <c r="F299" s="124">
        <v>37000</v>
      </c>
      <c r="G299" s="124">
        <v>0</v>
      </c>
      <c r="H299" s="124">
        <v>0</v>
      </c>
      <c r="I299" s="124">
        <v>0</v>
      </c>
      <c r="J299" s="124">
        <v>0</v>
      </c>
      <c r="K299" s="124">
        <v>37000</v>
      </c>
      <c r="L299" s="124">
        <v>37000</v>
      </c>
      <c r="M299" s="10" t="s">
        <v>520</v>
      </c>
      <c r="N299" s="1" t="s">
        <v>519</v>
      </c>
      <c r="O299" s="1" t="s">
        <v>51</v>
      </c>
      <c r="P299" s="1" t="s">
        <v>51</v>
      </c>
      <c r="Q299" s="1" t="s">
        <v>69</v>
      </c>
      <c r="R299" s="1" t="s">
        <v>59</v>
      </c>
      <c r="S299" s="1" t="s">
        <v>59</v>
      </c>
      <c r="T299" s="1" t="s">
        <v>58</v>
      </c>
      <c r="AR299" s="1" t="s">
        <v>51</v>
      </c>
      <c r="AS299" s="1" t="s">
        <v>51</v>
      </c>
      <c r="AU299" s="1" t="s">
        <v>518</v>
      </c>
      <c r="AV299">
        <v>316</v>
      </c>
    </row>
    <row r="300" spans="1:48" ht="30" customHeight="1">
      <c r="A300" s="10" t="s">
        <v>517</v>
      </c>
      <c r="B300" s="10" t="s">
        <v>516</v>
      </c>
      <c r="C300" s="10" t="s">
        <v>206</v>
      </c>
      <c r="D300" s="9">
        <v>1</v>
      </c>
      <c r="E300" s="124">
        <v>245228</v>
      </c>
      <c r="F300" s="124">
        <v>245228</v>
      </c>
      <c r="G300" s="124">
        <v>0</v>
      </c>
      <c r="H300" s="124">
        <v>0</v>
      </c>
      <c r="I300" s="124">
        <v>0</v>
      </c>
      <c r="J300" s="124">
        <v>0</v>
      </c>
      <c r="K300" s="124">
        <v>245228</v>
      </c>
      <c r="L300" s="124">
        <v>245228</v>
      </c>
      <c r="M300" s="10" t="s">
        <v>51</v>
      </c>
      <c r="N300" s="1" t="s">
        <v>515</v>
      </c>
      <c r="O300" s="1" t="s">
        <v>51</v>
      </c>
      <c r="P300" s="1" t="s">
        <v>51</v>
      </c>
      <c r="Q300" s="1" t="s">
        <v>69</v>
      </c>
      <c r="R300" s="1" t="s">
        <v>59</v>
      </c>
      <c r="S300" s="1" t="s">
        <v>59</v>
      </c>
      <c r="T300" s="1" t="s">
        <v>58</v>
      </c>
      <c r="AR300" s="1" t="s">
        <v>51</v>
      </c>
      <c r="AS300" s="1" t="s">
        <v>51</v>
      </c>
      <c r="AU300" s="1" t="s">
        <v>514</v>
      </c>
      <c r="AV300">
        <v>317</v>
      </c>
    </row>
    <row r="301" spans="1:48" ht="30" customHeight="1">
      <c r="A301" s="9"/>
      <c r="B301" s="9"/>
      <c r="C301" s="9"/>
      <c r="D301" s="9"/>
      <c r="E301" s="124"/>
      <c r="F301" s="124"/>
      <c r="G301" s="124"/>
      <c r="H301" s="124"/>
      <c r="I301" s="124"/>
      <c r="J301" s="124"/>
      <c r="K301" s="124"/>
      <c r="L301" s="124"/>
      <c r="M301" s="9"/>
      <c r="Q301" s="1" t="s">
        <v>69</v>
      </c>
    </row>
    <row r="302" spans="1:48" ht="30" customHeight="1">
      <c r="A302" s="9"/>
      <c r="B302" s="9"/>
      <c r="C302" s="9"/>
      <c r="D302" s="9"/>
      <c r="E302" s="124"/>
      <c r="F302" s="124"/>
      <c r="G302" s="124"/>
      <c r="H302" s="124"/>
      <c r="I302" s="124"/>
      <c r="J302" s="124"/>
      <c r="K302" s="124"/>
      <c r="L302" s="124"/>
      <c r="M302" s="9"/>
      <c r="Q302" s="1" t="s">
        <v>69</v>
      </c>
    </row>
    <row r="303" spans="1:48" ht="30" customHeight="1">
      <c r="A303" s="9"/>
      <c r="B303" s="9"/>
      <c r="C303" s="9"/>
      <c r="D303" s="9"/>
      <c r="E303" s="124"/>
      <c r="F303" s="124"/>
      <c r="G303" s="124"/>
      <c r="H303" s="124"/>
      <c r="I303" s="124"/>
      <c r="J303" s="124"/>
      <c r="K303" s="124"/>
      <c r="L303" s="124"/>
      <c r="M303" s="9"/>
      <c r="Q303" s="1" t="s">
        <v>69</v>
      </c>
    </row>
    <row r="304" spans="1:48" ht="30" customHeight="1">
      <c r="A304" s="9"/>
      <c r="B304" s="9"/>
      <c r="C304" s="9"/>
      <c r="D304" s="9"/>
      <c r="E304" s="124"/>
      <c r="F304" s="124"/>
      <c r="G304" s="124"/>
      <c r="H304" s="124"/>
      <c r="I304" s="124"/>
      <c r="J304" s="124"/>
      <c r="K304" s="124"/>
      <c r="L304" s="124"/>
      <c r="M304" s="9"/>
      <c r="Q304" s="1" t="s">
        <v>69</v>
      </c>
    </row>
    <row r="305" spans="1:17" ht="30" customHeight="1">
      <c r="A305" s="9"/>
      <c r="B305" s="9"/>
      <c r="C305" s="9"/>
      <c r="D305" s="9"/>
      <c r="E305" s="124"/>
      <c r="F305" s="124"/>
      <c r="G305" s="124"/>
      <c r="H305" s="124"/>
      <c r="I305" s="124"/>
      <c r="J305" s="124"/>
      <c r="K305" s="124"/>
      <c r="L305" s="124"/>
      <c r="M305" s="9"/>
      <c r="Q305" s="1" t="s">
        <v>69</v>
      </c>
    </row>
    <row r="306" spans="1:17" ht="30" customHeight="1">
      <c r="A306" s="9"/>
      <c r="B306" s="9"/>
      <c r="C306" s="9"/>
      <c r="D306" s="9"/>
      <c r="E306" s="124"/>
      <c r="F306" s="124"/>
      <c r="G306" s="124"/>
      <c r="H306" s="124"/>
      <c r="I306" s="124"/>
      <c r="J306" s="124"/>
      <c r="K306" s="124"/>
      <c r="L306" s="124"/>
      <c r="M306" s="9"/>
      <c r="Q306" s="1" t="s">
        <v>69</v>
      </c>
    </row>
    <row r="307" spans="1:17" ht="30" customHeight="1">
      <c r="A307" s="9"/>
      <c r="B307" s="9"/>
      <c r="C307" s="9"/>
      <c r="D307" s="9"/>
      <c r="E307" s="124"/>
      <c r="F307" s="124"/>
      <c r="G307" s="124"/>
      <c r="H307" s="124"/>
      <c r="I307" s="124"/>
      <c r="J307" s="124"/>
      <c r="K307" s="124"/>
      <c r="L307" s="124"/>
      <c r="M307" s="9"/>
      <c r="Q307" s="1" t="s">
        <v>69</v>
      </c>
    </row>
    <row r="308" spans="1:17" ht="30" customHeight="1">
      <c r="A308" s="9"/>
      <c r="B308" s="9"/>
      <c r="C308" s="9"/>
      <c r="D308" s="9"/>
      <c r="E308" s="124"/>
      <c r="F308" s="124"/>
      <c r="G308" s="124"/>
      <c r="H308" s="124"/>
      <c r="I308" s="124"/>
      <c r="J308" s="124"/>
      <c r="K308" s="124"/>
      <c r="L308" s="124"/>
      <c r="M308" s="9"/>
      <c r="Q308" s="1" t="s">
        <v>69</v>
      </c>
    </row>
    <row r="309" spans="1:17" ht="30" customHeight="1">
      <c r="A309" s="9"/>
      <c r="B309" s="9"/>
      <c r="C309" s="9"/>
      <c r="D309" s="9"/>
      <c r="E309" s="124"/>
      <c r="F309" s="124"/>
      <c r="G309" s="124"/>
      <c r="H309" s="124"/>
      <c r="I309" s="124"/>
      <c r="J309" s="124"/>
      <c r="K309" s="124"/>
      <c r="L309" s="124"/>
      <c r="M309" s="9"/>
      <c r="Q309" s="1" t="s">
        <v>69</v>
      </c>
    </row>
    <row r="310" spans="1:17" ht="30" customHeight="1">
      <c r="A310" s="9"/>
      <c r="B310" s="9"/>
      <c r="C310" s="9"/>
      <c r="D310" s="9"/>
      <c r="E310" s="124"/>
      <c r="F310" s="124"/>
      <c r="G310" s="124"/>
      <c r="H310" s="124"/>
      <c r="I310" s="124"/>
      <c r="J310" s="124"/>
      <c r="K310" s="124"/>
      <c r="L310" s="124"/>
      <c r="M310" s="9"/>
      <c r="Q310" s="1" t="s">
        <v>69</v>
      </c>
    </row>
    <row r="311" spans="1:17" ht="30" customHeight="1">
      <c r="A311" s="9"/>
      <c r="B311" s="9"/>
      <c r="C311" s="9"/>
      <c r="D311" s="9"/>
      <c r="E311" s="124"/>
      <c r="F311" s="124"/>
      <c r="G311" s="124"/>
      <c r="H311" s="124"/>
      <c r="I311" s="124"/>
      <c r="J311" s="124"/>
      <c r="K311" s="124"/>
      <c r="L311" s="124"/>
      <c r="M311" s="9"/>
      <c r="Q311" s="1" t="s">
        <v>69</v>
      </c>
    </row>
    <row r="312" spans="1:17" ht="30" customHeight="1">
      <c r="A312" s="9"/>
      <c r="B312" s="9"/>
      <c r="C312" s="9"/>
      <c r="D312" s="9"/>
      <c r="E312" s="124"/>
      <c r="F312" s="124"/>
      <c r="G312" s="124"/>
      <c r="H312" s="124"/>
      <c r="I312" s="124"/>
      <c r="J312" s="124"/>
      <c r="K312" s="124"/>
      <c r="L312" s="124"/>
      <c r="M312" s="9"/>
      <c r="Q312" s="1" t="s">
        <v>69</v>
      </c>
    </row>
    <row r="313" spans="1:17" ht="30" customHeight="1">
      <c r="A313" s="9"/>
      <c r="B313" s="9"/>
      <c r="C313" s="9"/>
      <c r="D313" s="9"/>
      <c r="E313" s="124"/>
      <c r="F313" s="124"/>
      <c r="G313" s="124"/>
      <c r="H313" s="124"/>
      <c r="I313" s="124"/>
      <c r="J313" s="124"/>
      <c r="K313" s="124"/>
      <c r="L313" s="124"/>
      <c r="M313" s="9"/>
      <c r="Q313" s="1" t="s">
        <v>69</v>
      </c>
    </row>
    <row r="314" spans="1:17" ht="30" customHeight="1">
      <c r="A314" s="9"/>
      <c r="B314" s="9"/>
      <c r="C314" s="9"/>
      <c r="D314" s="9"/>
      <c r="E314" s="124"/>
      <c r="F314" s="124"/>
      <c r="G314" s="124"/>
      <c r="H314" s="124"/>
      <c r="I314" s="124"/>
      <c r="J314" s="124"/>
      <c r="K314" s="124"/>
      <c r="L314" s="124"/>
      <c r="M314" s="9"/>
      <c r="Q314" s="1" t="s">
        <v>69</v>
      </c>
    </row>
    <row r="315" spans="1:17" ht="30" customHeight="1">
      <c r="A315" s="10" t="s">
        <v>64</v>
      </c>
      <c r="B315" s="9"/>
      <c r="C315" s="9"/>
      <c r="D315" s="9"/>
      <c r="E315" s="124"/>
      <c r="F315" s="124">
        <v>45657908</v>
      </c>
      <c r="G315" s="124"/>
      <c r="H315" s="124">
        <v>0</v>
      </c>
      <c r="I315" s="124"/>
      <c r="J315" s="124">
        <v>0</v>
      </c>
      <c r="K315" s="124"/>
      <c r="L315" s="124">
        <v>45657908</v>
      </c>
      <c r="M315" s="9"/>
      <c r="N315" t="s">
        <v>65</v>
      </c>
    </row>
  </sheetData>
  <mergeCells count="44">
    <mergeCell ref="AU2:AU3"/>
    <mergeCell ref="AV2:AV3"/>
    <mergeCell ref="AO2:AO3"/>
    <mergeCell ref="AP2:AP3"/>
    <mergeCell ref="AQ2:AQ3"/>
    <mergeCell ref="AR2:AR3"/>
    <mergeCell ref="AS2:AS3"/>
    <mergeCell ref="AT2:AT3"/>
    <mergeCell ref="AN2:AN3"/>
    <mergeCell ref="AC2:AC3"/>
    <mergeCell ref="AD2:AD3"/>
    <mergeCell ref="AE2:AE3"/>
    <mergeCell ref="AF2:AF3"/>
    <mergeCell ref="AG2:AG3"/>
    <mergeCell ref="AM2:AM3"/>
    <mergeCell ref="AH2:AH3"/>
    <mergeCell ref="AI2:AI3"/>
    <mergeCell ref="AJ2:AJ3"/>
    <mergeCell ref="AK2:AK3"/>
    <mergeCell ref="AL2:AL3"/>
    <mergeCell ref="N2:N3"/>
    <mergeCell ref="O2:O3"/>
    <mergeCell ref="AB2:AB3"/>
    <mergeCell ref="Q2:Q3"/>
    <mergeCell ref="R2:R3"/>
    <mergeCell ref="S2:S3"/>
    <mergeCell ref="T2:T3"/>
    <mergeCell ref="U2:U3"/>
    <mergeCell ref="V2:V3"/>
    <mergeCell ref="W2:W3"/>
    <mergeCell ref="P2:P3"/>
    <mergeCell ref="X2:X3"/>
    <mergeCell ref="Y2:Y3"/>
    <mergeCell ref="Z2:Z3"/>
    <mergeCell ref="AA2:AA3"/>
    <mergeCell ref="G2:H2"/>
    <mergeCell ref="I2:J2"/>
    <mergeCell ref="K2:L2"/>
    <mergeCell ref="M2:M3"/>
    <mergeCell ref="A2:A3"/>
    <mergeCell ref="B2:B3"/>
    <mergeCell ref="C2:C3"/>
    <mergeCell ref="D2:D3"/>
    <mergeCell ref="E2:F2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  <rowBreaks count="9" manualBreakCount="9">
    <brk id="27" max="16383" man="1"/>
    <brk id="51" max="16383" man="1"/>
    <brk id="99" max="16383" man="1"/>
    <brk id="147" max="16383" man="1"/>
    <brk id="171" max="16383" man="1"/>
    <brk id="195" max="16383" man="1"/>
    <brk id="243" max="16383" man="1"/>
    <brk id="267" max="16383" man="1"/>
    <brk id="3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11</vt:i4>
      </vt:variant>
    </vt:vector>
  </HeadingPairs>
  <TitlesOfParts>
    <vt:vector size="18" baseType="lpstr">
      <vt:lpstr>총괄갑지</vt:lpstr>
      <vt:lpstr>원가(공종별)</vt:lpstr>
      <vt:lpstr>직접공사비(전체)</vt:lpstr>
      <vt:lpstr>공종별집계표(건축)</vt:lpstr>
      <vt:lpstr>공종별내역서(건축)</vt:lpstr>
      <vt:lpstr>공종별집계표(기계)</vt:lpstr>
      <vt:lpstr>공종별내역서(기계)</vt:lpstr>
      <vt:lpstr>'공종별내역서(건축)'!Print_Area</vt:lpstr>
      <vt:lpstr>'공종별내역서(기계)'!Print_Area</vt:lpstr>
      <vt:lpstr>'공종별집계표(건축)'!Print_Area</vt:lpstr>
      <vt:lpstr>'공종별집계표(기계)'!Print_Area</vt:lpstr>
      <vt:lpstr>'원가(공종별)'!Print_Area</vt:lpstr>
      <vt:lpstr>'직접공사비(전체)'!Print_Area</vt:lpstr>
      <vt:lpstr>총괄갑지!Print_Area</vt:lpstr>
      <vt:lpstr>'공종별내역서(건축)'!Print_Titles</vt:lpstr>
      <vt:lpstr>'공종별내역서(기계)'!Print_Titles</vt:lpstr>
      <vt:lpstr>'공종별집계표(건축)'!Print_Titles</vt:lpstr>
      <vt:lpstr>'공종별집계표(기계)'!Print_Titles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용은 정</dc:creator>
  <cp:lastModifiedBy>user</cp:lastModifiedBy>
  <cp:lastPrinted>2025-05-20T11:11:09Z</cp:lastPrinted>
  <dcterms:created xsi:type="dcterms:W3CDTF">2025-05-09T01:11:29Z</dcterms:created>
  <dcterms:modified xsi:type="dcterms:W3CDTF">2025-06-17T07:58:45Z</dcterms:modified>
</cp:coreProperties>
</file>