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6\1. 고유업무\2. ESG경영\ESG경영공시\"/>
    </mc:Choice>
  </mc:AlternateContent>
  <bookViews>
    <workbookView xWindow="0" yWindow="0" windowWidth="28800" windowHeight="12255"/>
  </bookViews>
  <sheets>
    <sheet name="공시개요" sheetId="4" r:id="rId1"/>
    <sheet name="환경(E)" sheetId="1" r:id="rId2"/>
    <sheet name="사회(S)" sheetId="2" r:id="rId3"/>
    <sheet name="지배구조(G)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D4" i="3"/>
  <c r="F7" i="3" s="1"/>
  <c r="T31" i="2" l="1"/>
  <c r="R31" i="2"/>
  <c r="U31" i="2" s="1"/>
  <c r="H31" i="2"/>
  <c r="D31" i="2"/>
  <c r="AC5" i="2" l="1"/>
  <c r="M5" i="2"/>
  <c r="L5" i="2"/>
  <c r="D21" i="1" l="1"/>
  <c r="D15" i="1"/>
  <c r="E4" i="1"/>
  <c r="E3" i="1"/>
  <c r="E11" i="1"/>
  <c r="E8" i="1"/>
  <c r="E5" i="1"/>
  <c r="E2" i="1" l="1"/>
  <c r="D59" i="1"/>
  <c r="D52" i="1"/>
  <c r="D47" i="1"/>
  <c r="D41" i="1"/>
  <c r="D36" i="1" l="1"/>
  <c r="D32" i="1"/>
  <c r="D26" i="1"/>
  <c r="S31" i="2" l="1"/>
  <c r="P31" i="2"/>
  <c r="M31" i="2"/>
  <c r="J31" i="2"/>
  <c r="S22" i="2"/>
  <c r="V22" i="2" s="1"/>
  <c r="J22" i="2"/>
  <c r="D22" i="2"/>
  <c r="G17" i="2"/>
  <c r="G14" i="2" l="1"/>
  <c r="AX5" i="2" l="1"/>
  <c r="AU5" i="2"/>
  <c r="AR5" i="2"/>
  <c r="AO5" i="2"/>
  <c r="Z5" i="2"/>
  <c r="W5" i="2"/>
  <c r="T5" i="2"/>
  <c r="AN5" i="2" l="1"/>
</calcChain>
</file>

<file path=xl/sharedStrings.xml><?xml version="1.0" encoding="utf-8"?>
<sst xmlns="http://schemas.openxmlformats.org/spreadsheetml/2006/main" count="649" uniqueCount="314">
  <si>
    <t>1. 온실가스 배출 현황</t>
    <phoneticPr fontId="1" type="noConversion"/>
  </si>
  <si>
    <t>합계</t>
    <phoneticPr fontId="1" type="noConversion"/>
  </si>
  <si>
    <t>청소년수련관</t>
    <phoneticPr fontId="1" type="noConversion"/>
  </si>
  <si>
    <t>과천시민회관</t>
    <phoneticPr fontId="1" type="noConversion"/>
  </si>
  <si>
    <t>2. 에너지 사용 현황</t>
    <phoneticPr fontId="1" type="noConversion"/>
  </si>
  <si>
    <t>LNG</t>
    <phoneticPr fontId="1" type="noConversion"/>
  </si>
  <si>
    <t>경유</t>
    <phoneticPr fontId="1" type="noConversion"/>
  </si>
  <si>
    <t>전력</t>
    <phoneticPr fontId="1" type="noConversion"/>
  </si>
  <si>
    <t>3. 용수 사용 현황</t>
    <phoneticPr fontId="1" type="noConversion"/>
  </si>
  <si>
    <t>2-1) 총 에너지 사용량
(단위: TJ)</t>
    <phoneticPr fontId="1" type="noConversion"/>
  </si>
  <si>
    <t>2-2) 직접 에너지 사용량
(단위: TJ)</t>
    <phoneticPr fontId="1" type="noConversion"/>
  </si>
  <si>
    <t>2-3) 간접 에너지 사용량
(단위: TJ)</t>
    <phoneticPr fontId="1" type="noConversion"/>
  </si>
  <si>
    <t>4. 폐기물 및 재활용 현황</t>
    <phoneticPr fontId="1" type="noConversion"/>
  </si>
  <si>
    <t>4-1) 총 폐기물 배출량
(단위: Ton)</t>
    <phoneticPr fontId="1" type="noConversion"/>
  </si>
  <si>
    <t>재활용</t>
    <phoneticPr fontId="1" type="noConversion"/>
  </si>
  <si>
    <t>구매금액</t>
    <phoneticPr fontId="1" type="noConversion"/>
  </si>
  <si>
    <t>5-1) 녹색제품 구매액
(단위: 천원)</t>
    <phoneticPr fontId="1" type="noConversion"/>
  </si>
  <si>
    <t>5. 친환경 제품 구매</t>
    <phoneticPr fontId="1" type="noConversion"/>
  </si>
  <si>
    <t>1종</t>
    <phoneticPr fontId="1" type="noConversion"/>
  </si>
  <si>
    <t>2종</t>
    <phoneticPr fontId="1" type="noConversion"/>
  </si>
  <si>
    <t>3종</t>
    <phoneticPr fontId="1" type="noConversion"/>
  </si>
  <si>
    <t>5-2) 친환경 차량 보유 현황
(단위: 대)</t>
    <phoneticPr fontId="1" type="noConversion"/>
  </si>
  <si>
    <t>6. 환경법규 위반 현황</t>
    <phoneticPr fontId="1" type="noConversion"/>
  </si>
  <si>
    <t>납부 금액</t>
    <phoneticPr fontId="1" type="noConversion"/>
  </si>
  <si>
    <t>6-1) 과징금 납부현황
(단위: 천원)</t>
    <phoneticPr fontId="1" type="noConversion"/>
  </si>
  <si>
    <t>1. 이사회 현황</t>
    <phoneticPr fontId="1" type="noConversion"/>
  </si>
  <si>
    <t>남</t>
    <phoneticPr fontId="1" type="noConversion"/>
  </si>
  <si>
    <t>여</t>
    <phoneticPr fontId="1" type="noConversion"/>
  </si>
  <si>
    <t>상임이사</t>
    <phoneticPr fontId="1" type="noConversion"/>
  </si>
  <si>
    <t>노동이사</t>
    <phoneticPr fontId="1" type="noConversion"/>
  </si>
  <si>
    <t>비상임이사</t>
    <phoneticPr fontId="1" type="noConversion"/>
  </si>
  <si>
    <t>1-1)이사회 구성
(단위: 명)</t>
    <phoneticPr fontId="1" type="noConversion"/>
  </si>
  <si>
    <t>2. 윤리경영 및 반부패</t>
    <phoneticPr fontId="1" type="noConversion"/>
  </si>
  <si>
    <t>대상자수</t>
    <phoneticPr fontId="1" type="noConversion"/>
  </si>
  <si>
    <t>이수율</t>
    <phoneticPr fontId="1" type="noConversion"/>
  </si>
  <si>
    <t>교육인원</t>
    <phoneticPr fontId="1" type="noConversion"/>
  </si>
  <si>
    <t>위반건수</t>
    <phoneticPr fontId="1" type="noConversion"/>
  </si>
  <si>
    <t>3. 경영투명성</t>
    <phoneticPr fontId="1" type="noConversion"/>
  </si>
  <si>
    <t>종합점수</t>
    <phoneticPr fontId="1" type="noConversion"/>
  </si>
  <si>
    <t>사전정보</t>
    <phoneticPr fontId="1" type="noConversion"/>
  </si>
  <si>
    <t>청구처리</t>
    <phoneticPr fontId="1" type="noConversion"/>
  </si>
  <si>
    <t>고객관리</t>
    <phoneticPr fontId="1" type="noConversion"/>
  </si>
  <si>
    <t>3-1) 정보공개 종합평가결과
(단위: 점)</t>
    <phoneticPr fontId="1" type="noConversion"/>
  </si>
  <si>
    <t>4. 고객 및 주민참여</t>
    <phoneticPr fontId="1" type="noConversion"/>
  </si>
  <si>
    <t>평가점수</t>
    <phoneticPr fontId="1" type="noConversion"/>
  </si>
  <si>
    <t>4-1) 고객만족도 조사결과
(단위: 점)</t>
    <phoneticPr fontId="1" type="noConversion"/>
  </si>
  <si>
    <t>1. 인력현황</t>
    <phoneticPr fontId="1" type="noConversion"/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</si>
  <si>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</si>
  <si>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</si>
  <si>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</si>
  <si>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</si>
  <si>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</si>
  <si>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</si>
  <si>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</si>
  <si>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</si>
  <si>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</si>
  <si>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</si>
  <si>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</si>
  <si>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</si>
  <si>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</si>
  <si>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</si>
  <si>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</si>
  <si>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</si>
  <si>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</si>
  <si>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</si>
  <si>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</si>
  <si>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</si>
  <si>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</si>
  <si>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</si>
  <si>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</si>
  <si>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</si>
  <si>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</si>
  <si>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</si>
  <si>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</si>
  <si>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2. 일자리 창출</t>
    <phoneticPr fontId="1" type="noConversion"/>
  </si>
  <si>
    <t>총 채용인원</t>
  </si>
  <si>
    <t>남성</t>
  </si>
  <si>
    <t>여성</t>
  </si>
  <si>
    <t>청년</t>
  </si>
  <si>
    <t>이공계(대졸)</t>
  </si>
  <si>
    <t>기능인재(전문대)</t>
  </si>
  <si>
    <t>기능인재(고졸)</t>
  </si>
  <si>
    <t>장애인</t>
  </si>
  <si>
    <t>북한이탈주민</t>
  </si>
  <si>
    <t>총원</t>
  </si>
  <si>
    <t>여성관리직</t>
    <phoneticPr fontId="1" type="noConversion"/>
  </si>
  <si>
    <t>2-1) 신규채용현황
(단위: 명)</t>
    <phoneticPr fontId="1" type="noConversion"/>
  </si>
  <si>
    <t>전체관리직</t>
    <phoneticPr fontId="1" type="noConversion"/>
  </si>
  <si>
    <t>여성관리직 비율</t>
    <phoneticPr fontId="1" type="noConversion"/>
  </si>
  <si>
    <t>여성임원</t>
    <phoneticPr fontId="1" type="noConversion"/>
  </si>
  <si>
    <t>여성임원 비율</t>
    <phoneticPr fontId="1" type="noConversion"/>
  </si>
  <si>
    <t>전체임원</t>
    <phoneticPr fontId="1" type="noConversion"/>
  </si>
  <si>
    <t>3-1) 여성관리자 목표 및 성과
(단위: 명 / %)</t>
    <phoneticPr fontId="1" type="noConversion"/>
  </si>
  <si>
    <t>3-2) 여성임원 현황
(단위: 명 / %)</t>
    <phoneticPr fontId="1" type="noConversion"/>
  </si>
  <si>
    <t>유연근무유형</t>
  </si>
  <si>
    <t>유연근무자합계</t>
  </si>
  <si>
    <t>현원</t>
  </si>
  <si>
    <t>유연근무율
(C=A/B*100)</t>
  </si>
  <si>
    <t>시차출퇴근형</t>
  </si>
  <si>
    <t>근무시간선택형</t>
  </si>
  <si>
    <t>집약근무형</t>
  </si>
  <si>
    <t>재량근무형</t>
  </si>
  <si>
    <t>계(B)</t>
  </si>
  <si>
    <t>3-3) 유연근무현황
(단위: 명 / %)</t>
    <phoneticPr fontId="1" type="noConversion"/>
  </si>
  <si>
    <t>채용형</t>
  </si>
  <si>
    <t>전환형</t>
  </si>
  <si>
    <t>합계</t>
  </si>
  <si>
    <t xml:space="preserve">2017년 이전 </t>
  </si>
  <si>
    <t>임신기 근로시간 단축</t>
  </si>
  <si>
    <t>육아기 근로시간 단축</t>
  </si>
  <si>
    <t>기타 전환 근무자</t>
  </si>
  <si>
    <t>계ⓐ</t>
  </si>
  <si>
    <t>계ⓑ</t>
  </si>
  <si>
    <t>계(ⓐ+ⓑ)</t>
  </si>
  <si>
    <t>육아휴직 대상</t>
  </si>
  <si>
    <t>육아휴직 인원</t>
  </si>
  <si>
    <t>3-5) 시간선택제 활용현황
(단위: 명)</t>
    <phoneticPr fontId="1" type="noConversion"/>
  </si>
  <si>
    <t>3-6) 육아휴직 현황
(단위: 명)</t>
    <phoneticPr fontId="1" type="noConversion"/>
  </si>
  <si>
    <t>노조명</t>
  </si>
  <si>
    <t>설립일</t>
  </si>
  <si>
    <t>대표자</t>
  </si>
  <si>
    <t>연락처</t>
  </si>
  <si>
    <t>가입단체</t>
  </si>
  <si>
    <t>가입범위</t>
  </si>
  <si>
    <t>대상
인원</t>
  </si>
  <si>
    <t>노조원수</t>
  </si>
  <si>
    <t>가입율
(%)</t>
  </si>
  <si>
    <t>전임자수</t>
  </si>
  <si>
    <t>상급노조</t>
  </si>
  <si>
    <t>근로시간면제한도·면제자수</t>
  </si>
  <si>
    <t>법정한도</t>
  </si>
  <si>
    <t>체결내용</t>
  </si>
  <si>
    <t>유급</t>
  </si>
  <si>
    <t>무급</t>
  </si>
  <si>
    <t>시간
한도</t>
  </si>
  <si>
    <t>인원
한도</t>
  </si>
  <si>
    <t>인원한도</t>
  </si>
  <si>
    <t>풀타임</t>
  </si>
  <si>
    <t>파트타임</t>
  </si>
  <si>
    <t>4-3) 복수노조 교섭단체 단일화 정보</t>
    <phoneticPr fontId="1" type="noConversion"/>
  </si>
  <si>
    <t>5. 안전관리</t>
    <phoneticPr fontId="1" type="noConversion"/>
  </si>
  <si>
    <t>직영</t>
  </si>
  <si>
    <t>하청</t>
  </si>
  <si>
    <t>계</t>
    <phoneticPr fontId="1" type="noConversion"/>
  </si>
  <si>
    <t>사망자수</t>
  </si>
  <si>
    <t>부상자수</t>
  </si>
  <si>
    <t>건설발주</t>
    <phoneticPr fontId="1" type="noConversion"/>
  </si>
  <si>
    <t>평가점수</t>
    <phoneticPr fontId="1" type="noConversion"/>
  </si>
  <si>
    <t>교섭방식</t>
  </si>
  <si>
    <t>교섭창구 단일화 방법</t>
  </si>
  <si>
    <t>대표노조명</t>
  </si>
  <si>
    <t>교섭창구 단일화 정보</t>
  </si>
  <si>
    <t>봉사시간</t>
    <phoneticPr fontId="1" type="noConversion"/>
  </si>
  <si>
    <t>기부금액</t>
    <phoneticPr fontId="1" type="noConversion"/>
  </si>
  <si>
    <t>5-2) 안전사고건수
(단위: 건)</t>
    <phoneticPr fontId="1" type="noConversion"/>
  </si>
  <si>
    <t>구매금액</t>
    <phoneticPr fontId="1" type="noConversion"/>
  </si>
  <si>
    <t>기술개발제품 구매금액</t>
    <phoneticPr fontId="1" type="noConversion"/>
  </si>
  <si>
    <t>중증장애인생산품 구매금액</t>
    <phoneticPr fontId="1" type="noConversion"/>
  </si>
  <si>
    <t>사회적 기업 및 사회적 협동조합 생산품 구매금액</t>
    <phoneticPr fontId="1" type="noConversion"/>
  </si>
  <si>
    <t>중소기업 생산품 구매금액</t>
    <phoneticPr fontId="1" type="noConversion"/>
  </si>
  <si>
    <t>총 건수</t>
    <phoneticPr fontId="1" type="noConversion"/>
  </si>
  <si>
    <t>성과공유 계약 체결 건수</t>
    <phoneticPr fontId="1" type="noConversion"/>
  </si>
  <si>
    <t>경쟁적 대화방식 계약 체결 건수</t>
    <phoneticPr fontId="1" type="noConversion"/>
  </si>
  <si>
    <t>2-4) 재생에너지 사용량
(단위: MWh)</t>
    <phoneticPr fontId="1" type="noConversion"/>
  </si>
  <si>
    <t>LPG</t>
    <phoneticPr fontId="1" type="noConversion"/>
  </si>
  <si>
    <t>태양광(관문체육공원)</t>
    <phoneticPr fontId="1" type="noConversion"/>
  </si>
  <si>
    <t>생활 폐기물</t>
    <phoneticPr fontId="1" type="noConversion"/>
  </si>
  <si>
    <t>일반 폐기물</t>
    <phoneticPr fontId="1" type="noConversion"/>
  </si>
  <si>
    <t>지정 폐기물</t>
    <phoneticPr fontId="1" type="noConversion"/>
  </si>
  <si>
    <t>(시설관리처/공원수련관관리처)</t>
    <phoneticPr fontId="1" type="noConversion"/>
  </si>
  <si>
    <t>(시설관리처)</t>
    <phoneticPr fontId="1" type="noConversion"/>
  </si>
  <si>
    <t>※ 당연직임원 포함</t>
    <phoneticPr fontId="1" type="noConversion"/>
  </si>
  <si>
    <t>과천도시공사공공노동조합</t>
  </si>
  <si>
    <t>2003-02-20</t>
  </si>
  <si>
    <t>류상균</t>
  </si>
  <si>
    <t>02-500-1281</t>
  </si>
  <si>
    <t>행정직, 기술직, 업무직 대상(임원, 처장, 인사, 노무, 예산, 감사단장 제외)</t>
  </si>
  <si>
    <t>전국지방공기업노동조합연맹</t>
  </si>
  <si>
    <t>과천도시공사노동조합</t>
  </si>
  <si>
    <t>2002-12-27</t>
  </si>
  <si>
    <t>최성훈</t>
  </si>
  <si>
    <t>02-500-1340</t>
  </si>
  <si>
    <t>체육직, 업무직, 상근직, 주15시간(월60시간) 이상 시간강사(임원, 처장, 인사, 노무, 예산, 감사단장 제외)</t>
  </si>
  <si>
    <t>과천도시공사업무직노동조합</t>
  </si>
  <si>
    <t>2024-06-17</t>
  </si>
  <si>
    <t>이석규</t>
  </si>
  <si>
    <t>02-500-1270</t>
  </si>
  <si>
    <t>업무직, 상근직(임원, 처장, 인사, 노무, 예산, 감사단장 제외)</t>
  </si>
  <si>
    <t>과천도시공사체육노동조합</t>
  </si>
  <si>
    <t>2023-10-25</t>
  </si>
  <si>
    <t>장소희</t>
  </si>
  <si>
    <t>02-500-1410</t>
  </si>
  <si>
    <t>체육직, 주15시간 이상 시간강사(임원, 처장, 인사, 노무, 예산, 감사단장 제외)</t>
  </si>
  <si>
    <t>전국지방공기업노동조합연맹</t>
    <phoneticPr fontId="1" type="noConversion"/>
  </si>
  <si>
    <t>전국민주노동조합총연맹</t>
    <phoneticPr fontId="1" type="noConversion"/>
  </si>
  <si>
    <t>2020년도 단체협약</t>
    <phoneticPr fontId="1" type="noConversion"/>
  </si>
  <si>
    <t>2021. 6. 21.</t>
    <phoneticPr fontId="1" type="noConversion"/>
  </si>
  <si>
    <t>2022년도 임금협약</t>
    <phoneticPr fontId="1" type="noConversion"/>
  </si>
  <si>
    <t>2023. 8. 29.</t>
    <phoneticPr fontId="1" type="noConversion"/>
  </si>
  <si>
    <t>1분기 노사협의회</t>
    <phoneticPr fontId="1" type="noConversion"/>
  </si>
  <si>
    <t>2분기 노사협의회</t>
    <phoneticPr fontId="1" type="noConversion"/>
  </si>
  <si>
    <t>3분기 노사협의회</t>
    <phoneticPr fontId="1" type="noConversion"/>
  </si>
  <si>
    <t>4분기 노사협의회</t>
    <phoneticPr fontId="1" type="noConversion"/>
  </si>
  <si>
    <t>노사협의</t>
    <phoneticPr fontId="1" type="noConversion"/>
  </si>
  <si>
    <t>교섭창구 단일화 절차 준용</t>
    <phoneticPr fontId="1" type="noConversion"/>
  </si>
  <si>
    <t>교섭대표노동조합</t>
    <phoneticPr fontId="1" type="noConversion"/>
  </si>
  <si>
    <t>○</t>
    <phoneticPr fontId="1" type="noConversion"/>
  </si>
  <si>
    <t>2개조합 교섭대표위원 4명</t>
    <phoneticPr fontId="1" type="noConversion"/>
  </si>
  <si>
    <t>구성내역</t>
    <phoneticPr fontId="1" type="noConversion"/>
  </si>
  <si>
    <t>자율노동위결정여부</t>
    <phoneticPr fontId="1" type="noConversion"/>
  </si>
  <si>
    <t>공시 기준</t>
  </si>
  <si>
    <t>내용</t>
  </si>
  <si>
    <t>공시 기준연도</t>
  </si>
  <si>
    <t>2025년(2025. 1. 1. ~ 2025. 12. 31.)</t>
    <phoneticPr fontId="14" type="noConversion"/>
  </si>
  <si>
    <t>공시 분야</t>
  </si>
  <si>
    <t>총 항목 수</t>
  </si>
  <si>
    <t>환경(E) 6개 항목 / 사회(S) 8개 항목 / 지배구조(G) 4개 항목</t>
    <phoneticPr fontId="1" type="noConversion"/>
  </si>
  <si>
    <t>체육공원(관문, 문원)</t>
    <phoneticPr fontId="1" type="noConversion"/>
  </si>
  <si>
    <t>직접배출</t>
  </si>
  <si>
    <t>간접배출</t>
  </si>
  <si>
    <t>청소년수련관</t>
    <phoneticPr fontId="14" type="noConversion"/>
  </si>
  <si>
    <t>합계</t>
    <phoneticPr fontId="1" type="noConversion"/>
  </si>
  <si>
    <t>총배출량</t>
    <phoneticPr fontId="1" type="noConversion"/>
  </si>
  <si>
    <t>직접배출</t>
    <phoneticPr fontId="1" type="noConversion"/>
  </si>
  <si>
    <t>간접배출</t>
    <phoneticPr fontId="1" type="noConversion"/>
  </si>
  <si>
    <t>과천시민회관</t>
    <phoneticPr fontId="14" type="noConversion"/>
  </si>
  <si>
    <t>체육공원
(관문,문원)</t>
    <phoneticPr fontId="14" type="noConversion"/>
  </si>
  <si>
    <t>1-2) 온실가스 감축량
(단위: tCo2e)
* 국가온실가스 
종합관리시스템 등록자료</t>
    <phoneticPr fontId="1" type="noConversion"/>
  </si>
  <si>
    <t>1-1) 온실가스 배출량
(단위: tCo2e)
* 총배출량: Scope 1+2
직접배출: Scope 1
간접배출: Scope 2</t>
    <phoneticPr fontId="1" type="noConversion"/>
  </si>
  <si>
    <t>휘발유</t>
    <phoneticPr fontId="1" type="noConversion"/>
  </si>
  <si>
    <t>태양광(시민회관)</t>
    <phoneticPr fontId="1" type="noConversion"/>
  </si>
  <si>
    <r>
      <t>3-1) 용수 사용량
(단위: Ton</t>
    </r>
    <r>
      <rPr>
        <sz val="11"/>
        <color theme="1"/>
        <rFont val="맑은 고딕"/>
        <family val="2"/>
        <charset val="129"/>
      </rPr>
      <t>)</t>
    </r>
    <phoneticPr fontId="1" type="noConversion"/>
  </si>
  <si>
    <t>E1. 온실가스 배출량</t>
    <phoneticPr fontId="1" type="noConversion"/>
  </si>
  <si>
    <t>7. 지역상생발전</t>
    <phoneticPr fontId="1" type="noConversion"/>
  </si>
  <si>
    <t>(경영지원실)</t>
    <phoneticPr fontId="1" type="noConversion"/>
  </si>
  <si>
    <t>6-1) 개인정보 관리수준 진단결과
(단위: 점)</t>
    <phoneticPr fontId="1" type="noConversion"/>
  </si>
  <si>
    <t>6. 개인정보보호</t>
    <phoneticPr fontId="1" type="noConversion"/>
  </si>
  <si>
    <t>(미래전략실)</t>
    <phoneticPr fontId="1" type="noConversion"/>
  </si>
  <si>
    <t>E3. 용수 사용량</t>
    <phoneticPr fontId="1" type="noConversion"/>
  </si>
  <si>
    <t>4-2) 폐기물 재활용량
(단위: Ton)</t>
    <phoneticPr fontId="1" type="noConversion"/>
  </si>
  <si>
    <t>S5. 안전관리</t>
    <phoneticPr fontId="1" type="noConversion"/>
  </si>
  <si>
    <t>S6. 개인정보보호</t>
    <phoneticPr fontId="1" type="noConversion"/>
  </si>
  <si>
    <t>1-1) 분야별 직원현황
(단위: 명)</t>
    <phoneticPr fontId="1" type="noConversion"/>
  </si>
  <si>
    <t>7-1) 봉사 및 기부실적
(단위: 시간 / 백만원)</t>
    <phoneticPr fontId="1" type="noConversion"/>
  </si>
  <si>
    <t>7-2) 지역사랑상품권 구매실적
(단위: 천원)</t>
    <phoneticPr fontId="1" type="noConversion"/>
  </si>
  <si>
    <t>7-3) 지역상생기업 생산품 구매실적
(단위: 백만원)</t>
    <phoneticPr fontId="1" type="noConversion"/>
  </si>
  <si>
    <t>7-4) 지역상생 계약방식 체결 현황
(단위: 건)</t>
    <phoneticPr fontId="1" type="noConversion"/>
  </si>
  <si>
    <t>5-1) 중대재해 발생건수
(단위: 명)</t>
    <phoneticPr fontId="1" type="noConversion"/>
  </si>
  <si>
    <t>5-3) 안전보건에 관한 투자실적
(단위: 천원)</t>
    <phoneticPr fontId="1" type="noConversion"/>
  </si>
  <si>
    <t>계</t>
    <phoneticPr fontId="1" type="noConversion"/>
  </si>
  <si>
    <t>주요투자항목</t>
    <phoneticPr fontId="1" type="noConversion"/>
  </si>
  <si>
    <t>수영장 안전공사 등</t>
    <phoneticPr fontId="1" type="noConversion"/>
  </si>
  <si>
    <t>3-4) 출산휴가 현황
(단위: 명)</t>
    <phoneticPr fontId="1" type="noConversion"/>
  </si>
  <si>
    <t>본인</t>
    <phoneticPr fontId="1" type="noConversion"/>
  </si>
  <si>
    <t>배우자</t>
    <phoneticPr fontId="1" type="noConversion"/>
  </si>
  <si>
    <t>법정일수 사용자 수</t>
    <phoneticPr fontId="1" type="noConversion"/>
  </si>
  <si>
    <t>출산휴가 사용 인원</t>
    <phoneticPr fontId="1" type="noConversion"/>
  </si>
  <si>
    <t>-</t>
    <phoneticPr fontId="1" type="noConversion"/>
  </si>
  <si>
    <t>체결일</t>
    <phoneticPr fontId="1" type="noConversion"/>
  </si>
  <si>
    <t>단체협약</t>
    <phoneticPr fontId="1" type="noConversion"/>
  </si>
  <si>
    <t>임금협약</t>
    <phoneticPr fontId="1" type="noConversion"/>
  </si>
  <si>
    <t>노사협의회 개최 현황</t>
    <phoneticPr fontId="1" type="noConversion"/>
  </si>
  <si>
    <t>2025. 3. 25.</t>
    <phoneticPr fontId="1" type="noConversion"/>
  </si>
  <si>
    <t>2025. 6. 25.</t>
    <phoneticPr fontId="1" type="noConversion"/>
  </si>
  <si>
    <t>2025. 9. 30.</t>
    <phoneticPr fontId="1" type="noConversion"/>
  </si>
  <si>
    <t>2025. 12. 23.</t>
    <phoneticPr fontId="1" type="noConversion"/>
  </si>
  <si>
    <t>4. 노사관계 현황</t>
    <phoneticPr fontId="1" type="noConversion"/>
  </si>
  <si>
    <t>4-2) 노사협의 현황</t>
    <phoneticPr fontId="1" type="noConversion"/>
  </si>
  <si>
    <t>개최 구분</t>
    <phoneticPr fontId="1" type="noConversion"/>
  </si>
  <si>
    <t>개최일</t>
    <phoneticPr fontId="1" type="noConversion"/>
  </si>
  <si>
    <t>구분</t>
    <phoneticPr fontId="1" type="noConversion"/>
  </si>
  <si>
    <t>총(기준) 구매액</t>
    <phoneticPr fontId="1" type="noConversion"/>
  </si>
  <si>
    <t>S7. 지역상생기업 생산품 구매실적</t>
    <phoneticPr fontId="1" type="noConversion"/>
  </si>
  <si>
    <t>S8. 인권경영</t>
    <phoneticPr fontId="1" type="noConversion"/>
  </si>
  <si>
    <r>
      <t>3. 성별 다양성 및 일</t>
    </r>
    <r>
      <rPr>
        <b/>
        <sz val="11"/>
        <rFont val="맑은 고딕"/>
        <family val="3"/>
        <charset val="129"/>
      </rPr>
      <t>∙가정 양립 지원</t>
    </r>
    <phoneticPr fontId="1" type="noConversion"/>
  </si>
  <si>
    <t>8. 인권경영</t>
    <phoneticPr fontId="1" type="noConversion"/>
  </si>
  <si>
    <t>(경영지원실, 청렴감사단)</t>
    <phoneticPr fontId="1" type="noConversion"/>
  </si>
  <si>
    <t>교육 횟수</t>
    <phoneticPr fontId="1" type="noConversion"/>
  </si>
  <si>
    <t>참여자 수(누적)</t>
    <phoneticPr fontId="1" type="noConversion"/>
  </si>
  <si>
    <t>성희롱 예방교육</t>
    <phoneticPr fontId="1" type="noConversion"/>
  </si>
  <si>
    <t>직장 내 괴롭힘 금지 교육</t>
    <phoneticPr fontId="1" type="noConversion"/>
  </si>
  <si>
    <t>장애인 인식 개선교육</t>
    <phoneticPr fontId="1" type="noConversion"/>
  </si>
  <si>
    <t>8-1) 인권 교육
(단위: 회 / 명)</t>
    <phoneticPr fontId="1" type="noConversion"/>
  </si>
  <si>
    <t>기타 인권교육</t>
    <phoneticPr fontId="1" type="noConversion"/>
  </si>
  <si>
    <t>※ 기타: 찾아가는 인권교육, 영화로 마주하는 인권교육</t>
    <phoneticPr fontId="1" type="noConversion"/>
  </si>
  <si>
    <t>G1. 이사회 현황</t>
    <phoneticPr fontId="1" type="noConversion"/>
  </si>
  <si>
    <t>(청렴감사단)</t>
    <phoneticPr fontId="1" type="noConversion"/>
  </si>
  <si>
    <t>개최횟수</t>
    <phoneticPr fontId="1" type="noConversion"/>
  </si>
  <si>
    <t>참석자</t>
    <phoneticPr fontId="1" type="noConversion"/>
  </si>
  <si>
    <t>참석률</t>
    <phoneticPr fontId="1" type="noConversion"/>
  </si>
  <si>
    <t>4-1) 노동조합 현황
(단위: 명)</t>
    <phoneticPr fontId="1" type="noConversion"/>
  </si>
  <si>
    <t>1-2)이사회 운영현황
(단위: 회 / 명)</t>
    <phoneticPr fontId="1" type="noConversion"/>
  </si>
  <si>
    <t>2-1) 윤리교육현황
(단위: 명)</t>
    <phoneticPr fontId="1" type="noConversion"/>
  </si>
  <si>
    <t>4-2) 고객서비스헌장 
설문조사 결과
(단위: 점)</t>
    <phoneticPr fontId="1" type="noConversion"/>
  </si>
  <si>
    <t>조사점수</t>
    <phoneticPr fontId="1" type="noConversion"/>
  </si>
  <si>
    <t>G2. 윤리경영 및 반부패</t>
    <phoneticPr fontId="1" type="noConversion"/>
  </si>
  <si>
    <t>2-3) 행동강령 위반 현황
(단위: 건)</t>
    <phoneticPr fontId="1" type="noConversion"/>
  </si>
  <si>
    <t>2-2) 자체청렴도 측정 결과
(단위: 점)</t>
    <phoneticPr fontId="1" type="noConversion"/>
  </si>
  <si>
    <t>내부청렴도 점수</t>
    <phoneticPr fontId="1" type="noConversion"/>
  </si>
  <si>
    <t>외부청렴도 점수
(외부고객 대상)</t>
    <phoneticPr fontId="1" type="noConversion"/>
  </si>
  <si>
    <t>18개 항목 (전년 16개 대비 2개 항목↑(개인정보보호, 인권경영))</t>
    <phoneticPr fontId="1" type="noConversion"/>
  </si>
  <si>
    <t>2026년도(2025년 성과) 과천도시공사 ESG경영공시</t>
    <phoneticPr fontId="1" type="noConversion"/>
  </si>
  <si>
    <t>개선 및 확대 공시항목</t>
    <phoneticPr fontId="1" type="noConversion"/>
  </si>
  <si>
    <t>공시 범위 확대 내용</t>
    <phoneticPr fontId="14" type="noConversion"/>
  </si>
  <si>
    <t>직접배출(Scope 1)과 간접배출(Scope2) 실적을 분리하여 명시</t>
    <phoneticPr fontId="1" type="noConversion"/>
  </si>
  <si>
    <t>기존 '상수도 사용량'에서 '용수 사용량'으로 공시 범위 확대</t>
    <phoneticPr fontId="1" type="noConversion"/>
  </si>
  <si>
    <t>기존 공시 항목에 '안전보건 분야 정량적 투자 실적' 신규 추가</t>
    <phoneticPr fontId="1" type="noConversion"/>
  </si>
  <si>
    <t>개인정보보호 항목(개인정보 관리수준 진단 결과) 별도 분리</t>
    <phoneticPr fontId="1" type="noConversion"/>
  </si>
  <si>
    <t>각 대상 제품군별 실질적 기준 금액과 실적 명시 명확화</t>
    <phoneticPr fontId="1" type="noConversion"/>
  </si>
  <si>
    <t>기존 공시 항목에 '이사회 운영현황(개최횟수, 참석률)' 신규 추가</t>
    <phoneticPr fontId="1" type="noConversion"/>
  </si>
  <si>
    <t>기존 공시 항목에 '자체 청렴도 측정 결과' 신규 추가</t>
    <phoneticPr fontId="1" type="noConversion"/>
  </si>
  <si>
    <t>인권경영' 항목 신설하여 임직원 대상 '인권 교육 이수 실적' 추가</t>
    <phoneticPr fontId="1" type="noConversion"/>
  </si>
  <si>
    <t>S3. 성별 다양성 및 일∙가정 양립 지원</t>
    <phoneticPr fontId="1" type="noConversion"/>
  </si>
  <si>
    <t>일·가정 양립 체계의 직관적 파악을 위해, 기존 가족돌봄 항목을 '출산휴가 활용 현황' 지표로 변경 적용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</si>
</sst>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yyyy\-mm\-dd"/>
    <numFmt numFmtId="177" formatCode="#,##0_ "/>
    <numFmt numFmtId="178" formatCode="_-* #,##0.0_-;\-* #,##0.0_-;_-* &quot;-&quot;?_-;_-@_-"/>
    <numFmt numFmtId="179" formatCode="#,##0.0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b/>
      <sz val="14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111827"/>
      <name val="맑은 고딕"/>
      <family val="3"/>
      <charset val="129"/>
    </font>
    <font>
      <sz val="11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3F4F6"/>
        <bgColor rgb="FFF3F4F6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/>
  </cellStyleXfs>
  <cellXfs count="1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8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77" fontId="0" fillId="5" borderId="1" xfId="0" applyNumberFormat="1" applyFill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1" xfId="1" applyFont="1" applyBorder="1">
      <alignment vertical="center"/>
    </xf>
    <xf numFmtId="0" fontId="0" fillId="3" borderId="1" xfId="0" applyFill="1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0" fontId="11" fillId="0" borderId="0" xfId="3"/>
    <xf numFmtId="0" fontId="11" fillId="0" borderId="0" xfId="3" applyBorder="1" applyAlignment="1">
      <alignment horizontal="left" vertical="center" wrapText="1"/>
    </xf>
    <xf numFmtId="0" fontId="11" fillId="0" borderId="1" xfId="3" applyBorder="1" applyAlignment="1">
      <alignment horizontal="left" vertical="center" wrapText="1"/>
    </xf>
    <xf numFmtId="0" fontId="16" fillId="7" borderId="0" xfId="0" applyFont="1" applyFill="1">
      <alignment vertical="center"/>
    </xf>
    <xf numFmtId="0" fontId="2" fillId="7" borderId="0" xfId="0" applyFont="1" applyFill="1">
      <alignment vertical="center"/>
    </xf>
    <xf numFmtId="0" fontId="17" fillId="7" borderId="0" xfId="0" applyFont="1" applyFill="1">
      <alignment vertical="center"/>
    </xf>
    <xf numFmtId="0" fontId="0" fillId="7" borderId="0" xfId="0" applyFill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5" fillId="0" borderId="0" xfId="0" applyFo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1" fontId="9" fillId="0" borderId="1" xfId="1" applyFont="1" applyBorder="1">
      <alignment vertical="center"/>
    </xf>
    <xf numFmtId="0" fontId="6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0" fillId="5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6" fillId="7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1" fillId="0" borderId="0" xfId="0" applyFont="1">
      <alignment vertical="center"/>
    </xf>
    <xf numFmtId="0" fontId="15" fillId="0" borderId="0" xfId="0" applyFont="1" applyFill="1">
      <alignment vertical="center"/>
    </xf>
    <xf numFmtId="0" fontId="21" fillId="3" borderId="1" xfId="0" applyFont="1" applyFill="1" applyBorder="1" applyAlignment="1">
      <alignment horizontal="center" vertical="center"/>
    </xf>
    <xf numFmtId="2" fontId="21" fillId="0" borderId="1" xfId="0" applyNumberFormat="1" applyFont="1" applyBorder="1">
      <alignment vertical="center"/>
    </xf>
    <xf numFmtId="0" fontId="21" fillId="7" borderId="0" xfId="0" applyFont="1" applyFill="1">
      <alignment vertical="center"/>
    </xf>
    <xf numFmtId="178" fontId="21" fillId="0" borderId="1" xfId="1" applyNumberFormat="1" applyFont="1" applyBorder="1" applyAlignment="1">
      <alignment horizontal="center" vertical="center"/>
    </xf>
    <xf numFmtId="41" fontId="21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6" borderId="1" xfId="3" applyFont="1" applyFill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center" wrapText="1"/>
    </xf>
    <xf numFmtId="0" fontId="11" fillId="0" borderId="1" xfId="3" quotePrefix="1" applyBorder="1" applyAlignment="1">
      <alignment horizontal="left" vertical="center" wrapText="1"/>
    </xf>
    <xf numFmtId="0" fontId="17" fillId="0" borderId="1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vertical="center" wrapText="1"/>
    </xf>
    <xf numFmtId="0" fontId="12" fillId="0" borderId="12" xfId="3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1" fontId="21" fillId="0" borderId="1" xfId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41" fontId="21" fillId="0" borderId="14" xfId="1" applyFont="1" applyBorder="1" applyAlignment="1">
      <alignment horizontal="center" vertical="center"/>
    </xf>
    <xf numFmtId="41" fontId="21" fillId="0" borderId="8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 2" xf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sqref="A1:B1"/>
    </sheetView>
  </sheetViews>
  <sheetFormatPr defaultRowHeight="16.5"/>
  <cols>
    <col min="1" max="1" width="35.125" style="37" bestFit="1" customWidth="1"/>
    <col min="2" max="2" width="62.25" style="37" customWidth="1"/>
    <col min="3" max="16384" width="9" style="37"/>
  </cols>
  <sheetData>
    <row r="1" spans="1:2" ht="33" customHeight="1" thickBot="1">
      <c r="A1" s="82" t="s">
        <v>301</v>
      </c>
      <c r="B1" s="83"/>
    </row>
    <row r="2" spans="1:2">
      <c r="A2" s="38"/>
    </row>
    <row r="3" spans="1:2">
      <c r="A3" s="77" t="s">
        <v>210</v>
      </c>
      <c r="B3" s="77" t="s">
        <v>211</v>
      </c>
    </row>
    <row r="4" spans="1:2">
      <c r="A4" s="39" t="s">
        <v>212</v>
      </c>
      <c r="B4" s="39" t="s">
        <v>213</v>
      </c>
    </row>
    <row r="5" spans="1:2">
      <c r="A5" s="39" t="s">
        <v>214</v>
      </c>
      <c r="B5" s="39" t="s">
        <v>216</v>
      </c>
    </row>
    <row r="6" spans="1:2">
      <c r="A6" s="39" t="s">
        <v>215</v>
      </c>
      <c r="B6" s="80" t="s">
        <v>300</v>
      </c>
    </row>
    <row r="7" spans="1:2">
      <c r="A7" s="39"/>
    </row>
    <row r="8" spans="1:2">
      <c r="A8" s="77" t="s">
        <v>302</v>
      </c>
      <c r="B8" s="77" t="s">
        <v>303</v>
      </c>
    </row>
    <row r="9" spans="1:2">
      <c r="A9" s="78" t="s">
        <v>232</v>
      </c>
      <c r="B9" s="39" t="s">
        <v>304</v>
      </c>
    </row>
    <row r="10" spans="1:2">
      <c r="A10" s="78" t="s">
        <v>238</v>
      </c>
      <c r="B10" s="39" t="s">
        <v>305</v>
      </c>
    </row>
    <row r="11" spans="1:2" ht="33">
      <c r="A11" s="78" t="s">
        <v>312</v>
      </c>
      <c r="B11" s="81" t="s">
        <v>313</v>
      </c>
    </row>
    <row r="12" spans="1:2">
      <c r="A12" s="78" t="s">
        <v>240</v>
      </c>
      <c r="B12" s="39" t="s">
        <v>306</v>
      </c>
    </row>
    <row r="13" spans="1:2">
      <c r="A13" s="78" t="s">
        <v>241</v>
      </c>
      <c r="B13" s="39" t="s">
        <v>307</v>
      </c>
    </row>
    <row r="14" spans="1:2">
      <c r="A14" s="78" t="s">
        <v>272</v>
      </c>
      <c r="B14" s="39" t="s">
        <v>308</v>
      </c>
    </row>
    <row r="15" spans="1:2">
      <c r="A15" s="78" t="s">
        <v>273</v>
      </c>
      <c r="B15" s="79" t="s">
        <v>311</v>
      </c>
    </row>
    <row r="16" spans="1:2">
      <c r="A16" s="78" t="s">
        <v>285</v>
      </c>
      <c r="B16" s="39" t="s">
        <v>309</v>
      </c>
    </row>
    <row r="17" spans="1:2">
      <c r="A17" s="78" t="s">
        <v>295</v>
      </c>
      <c r="B17" s="39" t="s">
        <v>310</v>
      </c>
    </row>
  </sheetData>
  <mergeCells count="1">
    <mergeCell ref="A1:B1"/>
  </mergeCells>
  <phoneticPr fontId="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A35" sqref="A35"/>
    </sheetView>
  </sheetViews>
  <sheetFormatPr defaultRowHeight="16.5"/>
  <cols>
    <col min="1" max="1" width="27.375" customWidth="1"/>
    <col min="2" max="2" width="25.625" customWidth="1"/>
    <col min="3" max="3" width="20.625" customWidth="1"/>
    <col min="4" max="4" width="13.625" customWidth="1"/>
    <col min="5" max="5" width="12.75" customWidth="1"/>
  </cols>
  <sheetData>
    <row r="1" spans="1:12" s="1" customFormat="1" ht="17.25">
      <c r="A1" s="40" t="s">
        <v>0</v>
      </c>
      <c r="B1" s="41"/>
      <c r="C1" s="41"/>
      <c r="D1" s="43"/>
      <c r="E1" s="43"/>
    </row>
    <row r="2" spans="1:12">
      <c r="A2" s="10" t="s">
        <v>169</v>
      </c>
      <c r="B2" s="88" t="s">
        <v>228</v>
      </c>
      <c r="C2" s="86" t="s">
        <v>221</v>
      </c>
      <c r="D2" s="45" t="s">
        <v>222</v>
      </c>
      <c r="E2" s="48">
        <f>SUM(E3:E4)</f>
        <v>4677.66</v>
      </c>
    </row>
    <row r="3" spans="1:12">
      <c r="B3" s="89"/>
      <c r="C3" s="86"/>
      <c r="D3" s="45" t="s">
        <v>223</v>
      </c>
      <c r="E3" s="48">
        <f>E6+E9+E12</f>
        <v>1473.296</v>
      </c>
      <c r="H3" s="46"/>
      <c r="I3" s="47"/>
      <c r="J3" s="47"/>
      <c r="K3" s="47"/>
      <c r="L3" s="47"/>
    </row>
    <row r="4" spans="1:12">
      <c r="B4" s="89"/>
      <c r="C4" s="86"/>
      <c r="D4" s="45" t="s">
        <v>224</v>
      </c>
      <c r="E4" s="48">
        <f>E7+E10+E13</f>
        <v>3204.364</v>
      </c>
    </row>
    <row r="5" spans="1:12">
      <c r="B5" s="89"/>
      <c r="C5" s="87" t="s">
        <v>225</v>
      </c>
      <c r="D5" s="44" t="s">
        <v>222</v>
      </c>
      <c r="E5" s="49">
        <f>SUM(E6:E7)</f>
        <v>3162.4349999999999</v>
      </c>
    </row>
    <row r="6" spans="1:12">
      <c r="B6" s="89"/>
      <c r="C6" s="87"/>
      <c r="D6" s="44" t="s">
        <v>218</v>
      </c>
      <c r="E6" s="49">
        <v>998.02300000000002</v>
      </c>
    </row>
    <row r="7" spans="1:12">
      <c r="B7" s="89"/>
      <c r="C7" s="87"/>
      <c r="D7" s="44" t="s">
        <v>219</v>
      </c>
      <c r="E7" s="49">
        <v>2164.4119999999998</v>
      </c>
    </row>
    <row r="8" spans="1:12">
      <c r="B8" s="89"/>
      <c r="C8" s="87" t="s">
        <v>226</v>
      </c>
      <c r="D8" s="44" t="s">
        <v>222</v>
      </c>
      <c r="E8" s="49">
        <f>SUM(E9:E10)</f>
        <v>622.71599999999989</v>
      </c>
    </row>
    <row r="9" spans="1:12" ht="16.5" customHeight="1">
      <c r="B9" s="89"/>
      <c r="C9" s="87"/>
      <c r="D9" s="44" t="s">
        <v>218</v>
      </c>
      <c r="E9" s="49">
        <v>31.738</v>
      </c>
    </row>
    <row r="10" spans="1:12">
      <c r="B10" s="89"/>
      <c r="C10" s="87"/>
      <c r="D10" s="44" t="s">
        <v>219</v>
      </c>
      <c r="E10" s="49">
        <v>590.97799999999995</v>
      </c>
    </row>
    <row r="11" spans="1:12">
      <c r="B11" s="89"/>
      <c r="C11" s="87" t="s">
        <v>220</v>
      </c>
      <c r="D11" s="44" t="s">
        <v>222</v>
      </c>
      <c r="E11" s="49">
        <f>SUM(E12:E13)</f>
        <v>892.50900000000001</v>
      </c>
    </row>
    <row r="12" spans="1:12">
      <c r="B12" s="89"/>
      <c r="C12" s="87"/>
      <c r="D12" s="44" t="s">
        <v>218</v>
      </c>
      <c r="E12" s="49">
        <v>443.53500000000003</v>
      </c>
    </row>
    <row r="13" spans="1:12">
      <c r="B13" s="90"/>
      <c r="C13" s="87"/>
      <c r="D13" s="44" t="s">
        <v>219</v>
      </c>
      <c r="E13" s="49">
        <v>448.97399999999999</v>
      </c>
    </row>
    <row r="15" spans="1:12">
      <c r="B15" s="84" t="s">
        <v>227</v>
      </c>
      <c r="C15" s="2" t="s">
        <v>1</v>
      </c>
      <c r="D15" s="35">
        <f>SUM(D16:D18)</f>
        <v>7.1079999999999757</v>
      </c>
    </row>
    <row r="16" spans="1:12">
      <c r="B16" s="85"/>
      <c r="C16" s="25" t="s">
        <v>3</v>
      </c>
      <c r="D16" s="33">
        <v>253.61099999999999</v>
      </c>
    </row>
    <row r="17" spans="1:4">
      <c r="B17" s="85"/>
      <c r="C17" s="25" t="s">
        <v>217</v>
      </c>
      <c r="D17" s="3">
        <v>-138.84800000000001</v>
      </c>
    </row>
    <row r="18" spans="1:4">
      <c r="B18" s="85"/>
      <c r="C18" s="25" t="s">
        <v>2</v>
      </c>
      <c r="D18" s="3">
        <v>-107.655</v>
      </c>
    </row>
    <row r="20" spans="1:4">
      <c r="A20" s="42" t="s">
        <v>4</v>
      </c>
      <c r="B20" s="43"/>
      <c r="C20" s="43"/>
      <c r="D20" s="43"/>
    </row>
    <row r="21" spans="1:4">
      <c r="A21" s="10" t="s">
        <v>169</v>
      </c>
      <c r="B21" s="84" t="s">
        <v>9</v>
      </c>
      <c r="C21" s="2" t="s">
        <v>1</v>
      </c>
      <c r="D21" s="35">
        <f>SUM(D22:D24)</f>
        <v>95.990000000000009</v>
      </c>
    </row>
    <row r="22" spans="1:4">
      <c r="B22" s="85"/>
      <c r="C22" s="25" t="s">
        <v>3</v>
      </c>
      <c r="D22" s="3">
        <v>64.900000000000006</v>
      </c>
    </row>
    <row r="23" spans="1:4">
      <c r="B23" s="85"/>
      <c r="C23" s="25" t="s">
        <v>217</v>
      </c>
      <c r="D23" s="3">
        <v>12.96</v>
      </c>
    </row>
    <row r="24" spans="1:4">
      <c r="B24" s="85"/>
      <c r="C24" s="25" t="s">
        <v>2</v>
      </c>
      <c r="D24" s="3">
        <v>18.13</v>
      </c>
    </row>
    <row r="26" spans="1:4">
      <c r="B26" s="84" t="s">
        <v>10</v>
      </c>
      <c r="C26" s="2" t="s">
        <v>1</v>
      </c>
      <c r="D26" s="35">
        <f>SUM(D27:D30)</f>
        <v>29.024000000000001</v>
      </c>
    </row>
    <row r="27" spans="1:4">
      <c r="B27" s="85"/>
      <c r="C27" s="25" t="s">
        <v>5</v>
      </c>
      <c r="D27" s="3">
        <v>28.95</v>
      </c>
    </row>
    <row r="28" spans="1:4">
      <c r="B28" s="85"/>
      <c r="C28" s="25" t="s">
        <v>164</v>
      </c>
      <c r="D28" s="3">
        <v>0</v>
      </c>
    </row>
    <row r="29" spans="1:4">
      <c r="B29" s="85"/>
      <c r="C29" s="25" t="s">
        <v>229</v>
      </c>
      <c r="D29" s="3">
        <v>1.2999999999999999E-2</v>
      </c>
    </row>
    <row r="30" spans="1:4">
      <c r="B30" s="85"/>
      <c r="C30" s="25" t="s">
        <v>6</v>
      </c>
      <c r="D30" s="3">
        <v>6.0999999999999999E-2</v>
      </c>
    </row>
    <row r="32" spans="1:4">
      <c r="B32" s="84" t="s">
        <v>11</v>
      </c>
      <c r="C32" s="2" t="s">
        <v>1</v>
      </c>
      <c r="D32" s="35">
        <f>SUM(D33)</f>
        <v>66.959999999999994</v>
      </c>
    </row>
    <row r="33" spans="1:8">
      <c r="B33" s="85"/>
      <c r="C33" s="25" t="s">
        <v>7</v>
      </c>
      <c r="D33" s="3">
        <v>66.959999999999994</v>
      </c>
    </row>
    <row r="34" spans="1:8">
      <c r="B34" s="85"/>
      <c r="C34" s="25"/>
      <c r="D34" s="3"/>
    </row>
    <row r="36" spans="1:8">
      <c r="B36" s="84" t="s">
        <v>163</v>
      </c>
      <c r="C36" s="2" t="s">
        <v>1</v>
      </c>
      <c r="D36" s="35">
        <f>SUM(D37:D38)</f>
        <v>308.56600000000003</v>
      </c>
      <c r="F36" s="46"/>
      <c r="G36" s="47"/>
    </row>
    <row r="37" spans="1:8">
      <c r="B37" s="85"/>
      <c r="C37" s="25" t="s">
        <v>230</v>
      </c>
      <c r="D37" s="3">
        <v>130.20699999999999</v>
      </c>
      <c r="F37" s="47"/>
      <c r="G37" s="47"/>
    </row>
    <row r="38" spans="1:8">
      <c r="B38" s="85"/>
      <c r="C38" s="25" t="s">
        <v>165</v>
      </c>
      <c r="D38" s="3">
        <v>178.35900000000001</v>
      </c>
    </row>
    <row r="40" spans="1:8">
      <c r="A40" s="42" t="s">
        <v>8</v>
      </c>
      <c r="B40" s="43"/>
      <c r="C40" s="43"/>
      <c r="D40" s="43"/>
    </row>
    <row r="41" spans="1:8">
      <c r="A41" s="10" t="s">
        <v>169</v>
      </c>
      <c r="B41" s="84" t="s">
        <v>231</v>
      </c>
      <c r="C41" s="2" t="s">
        <v>1</v>
      </c>
      <c r="D41" s="36">
        <f>SUM(D42:D44)</f>
        <v>133845</v>
      </c>
    </row>
    <row r="42" spans="1:8">
      <c r="B42" s="85"/>
      <c r="C42" s="25" t="s">
        <v>3</v>
      </c>
      <c r="D42" s="34">
        <v>76101</v>
      </c>
      <c r="F42" s="46"/>
      <c r="G42" s="47"/>
      <c r="H42" s="47"/>
    </row>
    <row r="43" spans="1:8">
      <c r="B43" s="85"/>
      <c r="C43" s="25" t="s">
        <v>217</v>
      </c>
      <c r="D43" s="32">
        <v>21477</v>
      </c>
    </row>
    <row r="44" spans="1:8">
      <c r="B44" s="85"/>
      <c r="C44" s="25" t="s">
        <v>2</v>
      </c>
      <c r="D44" s="32">
        <v>36267</v>
      </c>
    </row>
    <row r="46" spans="1:8">
      <c r="A46" s="42" t="s">
        <v>12</v>
      </c>
      <c r="B46" s="43"/>
      <c r="C46" s="43"/>
      <c r="D46" s="43"/>
    </row>
    <row r="47" spans="1:8">
      <c r="A47" s="10" t="s">
        <v>169</v>
      </c>
      <c r="B47" s="84" t="s">
        <v>13</v>
      </c>
      <c r="C47" s="2" t="s">
        <v>1</v>
      </c>
      <c r="D47" s="35">
        <f>SUM(D48:D50)</f>
        <v>142.81</v>
      </c>
    </row>
    <row r="48" spans="1:8">
      <c r="B48" s="85"/>
      <c r="C48" s="25" t="s">
        <v>167</v>
      </c>
      <c r="D48" s="31">
        <v>0</v>
      </c>
    </row>
    <row r="49" spans="1:4">
      <c r="B49" s="85"/>
      <c r="C49" s="25" t="s">
        <v>166</v>
      </c>
      <c r="D49" s="31">
        <v>135.6</v>
      </c>
    </row>
    <row r="50" spans="1:4">
      <c r="B50" s="85"/>
      <c r="C50" s="25" t="s">
        <v>168</v>
      </c>
      <c r="D50" s="31">
        <v>7.21</v>
      </c>
    </row>
    <row r="52" spans="1:4">
      <c r="B52" s="84" t="s">
        <v>239</v>
      </c>
      <c r="C52" s="2" t="s">
        <v>1</v>
      </c>
      <c r="D52" s="35">
        <f>SUM(D53:D53)</f>
        <v>6.66</v>
      </c>
    </row>
    <row r="53" spans="1:4">
      <c r="B53" s="85"/>
      <c r="C53" s="25" t="s">
        <v>14</v>
      </c>
      <c r="D53" s="53">
        <v>6.66</v>
      </c>
    </row>
    <row r="55" spans="1:4">
      <c r="A55" s="42" t="s">
        <v>17</v>
      </c>
      <c r="B55" s="43"/>
      <c r="C55" s="43"/>
      <c r="D55" s="43"/>
    </row>
    <row r="56" spans="1:4">
      <c r="A56" s="10" t="s">
        <v>234</v>
      </c>
      <c r="B56" s="84" t="s">
        <v>16</v>
      </c>
      <c r="C56" s="2" t="s">
        <v>15</v>
      </c>
    </row>
    <row r="57" spans="1:4">
      <c r="B57" s="85"/>
      <c r="C57" s="50">
        <v>1063358</v>
      </c>
    </row>
    <row r="59" spans="1:4">
      <c r="B59" s="84" t="s">
        <v>21</v>
      </c>
      <c r="C59" s="2" t="s">
        <v>1</v>
      </c>
      <c r="D59" s="35">
        <f>SUM(D60:D62)</f>
        <v>8</v>
      </c>
    </row>
    <row r="60" spans="1:4">
      <c r="B60" s="85"/>
      <c r="C60" s="25" t="s">
        <v>18</v>
      </c>
      <c r="D60" s="3">
        <v>8</v>
      </c>
    </row>
    <row r="61" spans="1:4">
      <c r="B61" s="85"/>
      <c r="C61" s="25" t="s">
        <v>19</v>
      </c>
      <c r="D61" s="3">
        <v>0</v>
      </c>
    </row>
    <row r="62" spans="1:4">
      <c r="B62" s="85"/>
      <c r="C62" s="25" t="s">
        <v>20</v>
      </c>
      <c r="D62" s="3">
        <v>0</v>
      </c>
    </row>
    <row r="64" spans="1:4">
      <c r="A64" s="42" t="s">
        <v>22</v>
      </c>
      <c r="B64" s="43"/>
      <c r="C64" s="43"/>
    </row>
    <row r="65" spans="1:3">
      <c r="A65" s="10" t="s">
        <v>169</v>
      </c>
      <c r="B65" s="84" t="s">
        <v>24</v>
      </c>
      <c r="C65" s="2" t="s">
        <v>23</v>
      </c>
    </row>
    <row r="66" spans="1:3">
      <c r="B66" s="85"/>
      <c r="C66" s="25">
        <v>0</v>
      </c>
    </row>
  </sheetData>
  <mergeCells count="16">
    <mergeCell ref="C2:C4"/>
    <mergeCell ref="C5:C7"/>
    <mergeCell ref="C8:C10"/>
    <mergeCell ref="C11:C13"/>
    <mergeCell ref="B56:B57"/>
    <mergeCell ref="B15:B18"/>
    <mergeCell ref="B21:B24"/>
    <mergeCell ref="B26:B30"/>
    <mergeCell ref="B32:B34"/>
    <mergeCell ref="B2:B13"/>
    <mergeCell ref="B59:B62"/>
    <mergeCell ref="B65:B66"/>
    <mergeCell ref="B36:B38"/>
    <mergeCell ref="B41:B44"/>
    <mergeCell ref="B47:B50"/>
    <mergeCell ref="B52:B5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1"/>
  <sheetViews>
    <sheetView zoomScaleNormal="100" workbookViewId="0"/>
  </sheetViews>
  <sheetFormatPr defaultRowHeight="16.5"/>
  <cols>
    <col min="1" max="1" width="34.75" style="5" bestFit="1" customWidth="1"/>
    <col min="2" max="2" width="34.125" style="5" bestFit="1" customWidth="1"/>
    <col min="3" max="3" width="9" style="5"/>
    <col min="4" max="4" width="27.625" style="5" bestFit="1" customWidth="1"/>
    <col min="5" max="5" width="25.5" style="5" bestFit="1" customWidth="1"/>
    <col min="6" max="6" width="17.25" style="5" bestFit="1" customWidth="1"/>
    <col min="7" max="7" width="18.125" style="5" bestFit="1" customWidth="1"/>
    <col min="8" max="8" width="26.625" style="5" customWidth="1"/>
    <col min="9" max="9" width="87.125" style="5" customWidth="1"/>
    <col min="10" max="10" width="20.875" style="5" customWidth="1"/>
    <col min="11" max="12" width="20.625" style="5" bestFit="1" customWidth="1"/>
    <col min="13" max="15" width="16.5" style="5" bestFit="1" customWidth="1"/>
    <col min="16" max="16" width="27.625" style="5" bestFit="1" customWidth="1"/>
    <col min="17" max="17" width="5.5" style="5" bestFit="1" customWidth="1"/>
    <col min="18" max="18" width="3.625" style="5" bestFit="1" customWidth="1"/>
    <col min="19" max="19" width="9.75" style="5" bestFit="1" customWidth="1"/>
    <col min="20" max="20" width="10" style="5" bestFit="1" customWidth="1"/>
    <col min="21" max="21" width="3.625" style="5" bestFit="1" customWidth="1"/>
    <col min="22" max="22" width="13.75" style="5" bestFit="1" customWidth="1"/>
    <col min="23" max="28" width="3.625" style="5" bestFit="1" customWidth="1"/>
    <col min="29" max="29" width="16.375" style="5" bestFit="1" customWidth="1"/>
    <col min="30" max="30" width="16.75" style="5" bestFit="1" customWidth="1"/>
    <col min="31" max="31" width="6.125" style="5" bestFit="1" customWidth="1"/>
    <col min="32" max="33" width="3.625" style="5" bestFit="1" customWidth="1"/>
    <col min="34" max="34" width="6.25" style="5" bestFit="1" customWidth="1"/>
    <col min="35" max="36" width="3.625" style="5" bestFit="1" customWidth="1"/>
    <col min="37" max="37" width="5.875" style="5" bestFit="1" customWidth="1"/>
    <col min="38" max="39" width="3.625" style="5" bestFit="1" customWidth="1"/>
    <col min="40" max="40" width="7.75" style="5" bestFit="1" customWidth="1"/>
    <col min="41" max="43" width="3.625" style="5" bestFit="1" customWidth="1"/>
    <col min="44" max="44" width="4.5" style="5" bestFit="1" customWidth="1"/>
    <col min="45" max="49" width="3.625" style="5" bestFit="1" customWidth="1"/>
    <col min="50" max="50" width="6.25" style="5" bestFit="1" customWidth="1"/>
    <col min="51" max="52" width="3.625" style="5" bestFit="1" customWidth="1"/>
    <col min="53" max="16384" width="9" style="5"/>
  </cols>
  <sheetData>
    <row r="1" spans="1:52" s="4" customFormat="1" ht="17.25">
      <c r="A1" s="52" t="s">
        <v>46</v>
      </c>
      <c r="B1" s="57"/>
      <c r="C1" s="57"/>
      <c r="D1" s="57"/>
      <c r="E1" s="57"/>
      <c r="F1" s="57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</row>
    <row r="2" spans="1:52">
      <c r="A2" s="10" t="s">
        <v>234</v>
      </c>
      <c r="B2" s="129" t="s">
        <v>242</v>
      </c>
      <c r="C2" s="130"/>
      <c r="D2" s="114" t="s">
        <v>47</v>
      </c>
      <c r="E2" s="114" t="s">
        <v>48</v>
      </c>
      <c r="F2" s="114" t="s">
        <v>48</v>
      </c>
      <c r="G2" s="114" t="s">
        <v>48</v>
      </c>
      <c r="H2" s="114" t="s">
        <v>48</v>
      </c>
      <c r="I2" s="114" t="s">
        <v>48</v>
      </c>
      <c r="J2" s="114" t="s">
        <v>48</v>
      </c>
      <c r="K2" s="114" t="s">
        <v>49</v>
      </c>
      <c r="L2" s="114" t="s">
        <v>49</v>
      </c>
      <c r="M2" s="114" t="s">
        <v>49</v>
      </c>
      <c r="N2" s="114" t="s">
        <v>49</v>
      </c>
      <c r="O2" s="114" t="s">
        <v>49</v>
      </c>
      <c r="P2" s="114" t="s">
        <v>49</v>
      </c>
      <c r="Q2" s="114" t="s">
        <v>49</v>
      </c>
      <c r="R2" s="114" t="s">
        <v>49</v>
      </c>
      <c r="S2" s="114" t="s">
        <v>49</v>
      </c>
      <c r="T2" s="114" t="s">
        <v>49</v>
      </c>
      <c r="U2" s="114" t="s">
        <v>49</v>
      </c>
      <c r="V2" s="114" t="s">
        <v>49</v>
      </c>
      <c r="W2" s="114" t="s">
        <v>49</v>
      </c>
      <c r="X2" s="114" t="s">
        <v>49</v>
      </c>
      <c r="Y2" s="114" t="s">
        <v>49</v>
      </c>
      <c r="Z2" s="114" t="s">
        <v>49</v>
      </c>
      <c r="AA2" s="114" t="s">
        <v>49</v>
      </c>
      <c r="AB2" s="114" t="s">
        <v>49</v>
      </c>
      <c r="AC2" s="114" t="s">
        <v>50</v>
      </c>
      <c r="AD2" s="114" t="s">
        <v>50</v>
      </c>
      <c r="AE2" s="114" t="s">
        <v>50</v>
      </c>
      <c r="AF2" s="114" t="s">
        <v>50</v>
      </c>
      <c r="AG2" s="114" t="s">
        <v>50</v>
      </c>
      <c r="AH2" s="114" t="s">
        <v>50</v>
      </c>
      <c r="AI2" s="114" t="s">
        <v>50</v>
      </c>
      <c r="AJ2" s="114" t="s">
        <v>50</v>
      </c>
      <c r="AK2" s="114" t="s">
        <v>50</v>
      </c>
      <c r="AL2" s="114" t="s">
        <v>50</v>
      </c>
      <c r="AM2" s="114" t="s">
        <v>50</v>
      </c>
      <c r="AN2" s="114" t="s">
        <v>51</v>
      </c>
      <c r="AO2" s="114" t="s">
        <v>51</v>
      </c>
      <c r="AP2" s="114" t="s">
        <v>51</v>
      </c>
      <c r="AQ2" s="114" t="s">
        <v>51</v>
      </c>
      <c r="AR2" s="114" t="s">
        <v>51</v>
      </c>
      <c r="AS2" s="114" t="s">
        <v>51</v>
      </c>
      <c r="AT2" s="114" t="s">
        <v>51</v>
      </c>
      <c r="AU2" s="114" t="s">
        <v>51</v>
      </c>
      <c r="AV2" s="114" t="s">
        <v>51</v>
      </c>
      <c r="AW2" s="114" t="s">
        <v>51</v>
      </c>
      <c r="AX2" s="114" t="s">
        <v>52</v>
      </c>
      <c r="AY2" s="114" t="s">
        <v>52</v>
      </c>
      <c r="AZ2" s="114" t="s">
        <v>52</v>
      </c>
    </row>
    <row r="3" spans="1:52">
      <c r="B3" s="131"/>
      <c r="C3" s="132"/>
      <c r="D3" s="114" t="s">
        <v>47</v>
      </c>
      <c r="E3" s="114" t="s">
        <v>53</v>
      </c>
      <c r="F3" s="114" t="s">
        <v>54</v>
      </c>
      <c r="G3" s="114" t="s">
        <v>55</v>
      </c>
      <c r="H3" s="114" t="s">
        <v>56</v>
      </c>
      <c r="I3" s="114" t="s">
        <v>57</v>
      </c>
      <c r="J3" s="114" t="s">
        <v>58</v>
      </c>
      <c r="K3" s="114" t="s">
        <v>53</v>
      </c>
      <c r="L3" s="114" t="s">
        <v>53</v>
      </c>
      <c r="M3" s="114" t="s">
        <v>53</v>
      </c>
      <c r="N3" s="114" t="s">
        <v>54</v>
      </c>
      <c r="O3" s="114" t="s">
        <v>54</v>
      </c>
      <c r="P3" s="114" t="s">
        <v>54</v>
      </c>
      <c r="Q3" s="114" t="s">
        <v>55</v>
      </c>
      <c r="R3" s="114" t="s">
        <v>55</v>
      </c>
      <c r="S3" s="114" t="s">
        <v>55</v>
      </c>
      <c r="T3" s="114" t="s">
        <v>56</v>
      </c>
      <c r="U3" s="114" t="s">
        <v>56</v>
      </c>
      <c r="V3" s="114" t="s">
        <v>56</v>
      </c>
      <c r="W3" s="114" t="s">
        <v>57</v>
      </c>
      <c r="X3" s="114" t="s">
        <v>57</v>
      </c>
      <c r="Y3" s="114" t="s">
        <v>57</v>
      </c>
      <c r="Z3" s="114" t="s">
        <v>58</v>
      </c>
      <c r="AA3" s="114" t="s">
        <v>58</v>
      </c>
      <c r="AB3" s="114" t="s">
        <v>58</v>
      </c>
      <c r="AC3" s="114" t="s">
        <v>59</v>
      </c>
      <c r="AD3" s="114" t="s">
        <v>60</v>
      </c>
      <c r="AE3" s="114" t="s">
        <v>61</v>
      </c>
      <c r="AF3" s="114" t="s">
        <v>61</v>
      </c>
      <c r="AG3" s="114" t="s">
        <v>61</v>
      </c>
      <c r="AH3" s="114" t="s">
        <v>62</v>
      </c>
      <c r="AI3" s="114" t="s">
        <v>62</v>
      </c>
      <c r="AJ3" s="114" t="s">
        <v>62</v>
      </c>
      <c r="AK3" s="114" t="s">
        <v>58</v>
      </c>
      <c r="AL3" s="114" t="s">
        <v>58</v>
      </c>
      <c r="AM3" s="114" t="s">
        <v>58</v>
      </c>
      <c r="AN3" s="114" t="s">
        <v>63</v>
      </c>
      <c r="AO3" s="114" t="s">
        <v>64</v>
      </c>
      <c r="AP3" s="114" t="s">
        <v>64</v>
      </c>
      <c r="AQ3" s="114" t="s">
        <v>64</v>
      </c>
      <c r="AR3" s="114" t="s">
        <v>65</v>
      </c>
      <c r="AS3" s="114" t="s">
        <v>65</v>
      </c>
      <c r="AT3" s="114" t="s">
        <v>65</v>
      </c>
      <c r="AU3" s="114" t="s">
        <v>58</v>
      </c>
      <c r="AV3" s="114" t="s">
        <v>58</v>
      </c>
      <c r="AW3" s="114" t="s">
        <v>58</v>
      </c>
      <c r="AX3" s="114" t="s">
        <v>52</v>
      </c>
      <c r="AY3" s="114" t="s">
        <v>52</v>
      </c>
      <c r="AZ3" s="114" t="s">
        <v>52</v>
      </c>
    </row>
    <row r="4" spans="1:52">
      <c r="B4" s="131"/>
      <c r="C4" s="132"/>
      <c r="D4" s="114" t="s">
        <v>47</v>
      </c>
      <c r="E4" s="114" t="s">
        <v>53</v>
      </c>
      <c r="F4" s="114" t="s">
        <v>54</v>
      </c>
      <c r="G4" s="114" t="s">
        <v>55</v>
      </c>
      <c r="H4" s="114" t="s">
        <v>56</v>
      </c>
      <c r="I4" s="114" t="s">
        <v>57</v>
      </c>
      <c r="J4" s="114" t="s">
        <v>58</v>
      </c>
      <c r="K4" s="6" t="s">
        <v>66</v>
      </c>
      <c r="L4" s="6" t="s">
        <v>67</v>
      </c>
      <c r="M4" s="6" t="s">
        <v>68</v>
      </c>
      <c r="N4" s="6" t="s">
        <v>69</v>
      </c>
      <c r="O4" s="6" t="s">
        <v>67</v>
      </c>
      <c r="P4" s="6" t="s">
        <v>68</v>
      </c>
      <c r="Q4" s="6" t="s">
        <v>69</v>
      </c>
      <c r="R4" s="6" t="s">
        <v>67</v>
      </c>
      <c r="S4" s="6" t="s">
        <v>68</v>
      </c>
      <c r="T4" s="6" t="s">
        <v>69</v>
      </c>
      <c r="U4" s="6" t="s">
        <v>67</v>
      </c>
      <c r="V4" s="6" t="s">
        <v>68</v>
      </c>
      <c r="W4" s="6" t="s">
        <v>69</v>
      </c>
      <c r="X4" s="6" t="s">
        <v>67</v>
      </c>
      <c r="Y4" s="6" t="s">
        <v>68</v>
      </c>
      <c r="Z4" s="6" t="s">
        <v>69</v>
      </c>
      <c r="AA4" s="6" t="s">
        <v>67</v>
      </c>
      <c r="AB4" s="6" t="s">
        <v>68</v>
      </c>
      <c r="AC4" s="114" t="s">
        <v>59</v>
      </c>
      <c r="AD4" s="114" t="s">
        <v>60</v>
      </c>
      <c r="AE4" s="6" t="s">
        <v>70</v>
      </c>
      <c r="AF4" s="6" t="s">
        <v>67</v>
      </c>
      <c r="AG4" s="6" t="s">
        <v>68</v>
      </c>
      <c r="AH4" s="6" t="s">
        <v>71</v>
      </c>
      <c r="AI4" s="6" t="s">
        <v>67</v>
      </c>
      <c r="AJ4" s="6" t="s">
        <v>68</v>
      </c>
      <c r="AK4" s="6" t="s">
        <v>72</v>
      </c>
      <c r="AL4" s="6" t="s">
        <v>67</v>
      </c>
      <c r="AM4" s="6" t="s">
        <v>68</v>
      </c>
      <c r="AN4" s="114" t="s">
        <v>63</v>
      </c>
      <c r="AO4" s="6" t="s">
        <v>69</v>
      </c>
      <c r="AP4" s="6" t="s">
        <v>67</v>
      </c>
      <c r="AQ4" s="6" t="s">
        <v>68</v>
      </c>
      <c r="AR4" s="6" t="s">
        <v>69</v>
      </c>
      <c r="AS4" s="6" t="s">
        <v>67</v>
      </c>
      <c r="AT4" s="6" t="s">
        <v>68</v>
      </c>
      <c r="AU4" s="6" t="s">
        <v>69</v>
      </c>
      <c r="AV4" s="6" t="s">
        <v>67</v>
      </c>
      <c r="AW4" s="6" t="s">
        <v>68</v>
      </c>
      <c r="AX4" s="6" t="s">
        <v>73</v>
      </c>
      <c r="AY4" s="6" t="s">
        <v>67</v>
      </c>
      <c r="AZ4" s="6" t="s">
        <v>68</v>
      </c>
    </row>
    <row r="5" spans="1:52">
      <c r="B5" s="133"/>
      <c r="C5" s="134"/>
      <c r="D5" s="13">
        <v>455</v>
      </c>
      <c r="E5" s="13">
        <v>135</v>
      </c>
      <c r="F5" s="13">
        <v>48</v>
      </c>
      <c r="G5" s="13">
        <v>87</v>
      </c>
      <c r="H5" s="13">
        <v>0</v>
      </c>
      <c r="I5" s="13">
        <v>0</v>
      </c>
      <c r="J5" s="13">
        <v>0</v>
      </c>
      <c r="K5" s="13">
        <v>126</v>
      </c>
      <c r="L5" s="13">
        <f>O5+R5+U5+X5</f>
        <v>90</v>
      </c>
      <c r="M5" s="13">
        <f>P5+S5+V5+Y5+AB5</f>
        <v>36</v>
      </c>
      <c r="N5" s="13">
        <v>39</v>
      </c>
      <c r="O5" s="13">
        <v>20</v>
      </c>
      <c r="P5" s="13">
        <v>19</v>
      </c>
      <c r="Q5" s="13">
        <v>86</v>
      </c>
      <c r="R5" s="13">
        <v>69</v>
      </c>
      <c r="S5" s="13">
        <v>17</v>
      </c>
      <c r="T5" s="13">
        <f>SUM(U5:V5)</f>
        <v>0</v>
      </c>
      <c r="U5" s="13">
        <v>0</v>
      </c>
      <c r="V5" s="13">
        <v>0</v>
      </c>
      <c r="W5" s="13">
        <f>SUM(X5:Y5)</f>
        <v>1</v>
      </c>
      <c r="X5" s="13">
        <v>1</v>
      </c>
      <c r="Y5" s="13">
        <v>0</v>
      </c>
      <c r="Z5" s="13">
        <f>SUM(AA5:AB5)</f>
        <v>0</v>
      </c>
      <c r="AA5" s="13">
        <v>0</v>
      </c>
      <c r="AB5" s="13">
        <v>0</v>
      </c>
      <c r="AC5" s="13">
        <f>AE5+AH5+AK5</f>
        <v>112</v>
      </c>
      <c r="AD5" s="13">
        <v>126</v>
      </c>
      <c r="AE5" s="13">
        <v>112</v>
      </c>
      <c r="AF5" s="13">
        <v>57</v>
      </c>
      <c r="AG5" s="13">
        <v>55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f>AO5+AR5+AU5</f>
        <v>214</v>
      </c>
      <c r="AO5" s="13">
        <f>SUM(AP5:AQ5)</f>
        <v>31</v>
      </c>
      <c r="AP5" s="13">
        <v>17</v>
      </c>
      <c r="AQ5" s="13">
        <v>14</v>
      </c>
      <c r="AR5" s="13">
        <f>SUM(AS5:AT5)</f>
        <v>120</v>
      </c>
      <c r="AS5" s="13">
        <v>50</v>
      </c>
      <c r="AT5" s="13">
        <v>70</v>
      </c>
      <c r="AU5" s="13">
        <f>SUM(AV5:AW5)</f>
        <v>63</v>
      </c>
      <c r="AV5" s="13">
        <v>26</v>
      </c>
      <c r="AW5" s="13">
        <v>37</v>
      </c>
      <c r="AX5" s="13">
        <f>SUM(AY5:AZ5)</f>
        <v>3</v>
      </c>
      <c r="AY5" s="13">
        <v>3</v>
      </c>
      <c r="AZ5" s="13">
        <v>0</v>
      </c>
    </row>
    <row r="7" spans="1:52">
      <c r="A7" s="52" t="s">
        <v>74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52">
      <c r="A8" s="10" t="s">
        <v>234</v>
      </c>
      <c r="B8" s="129" t="s">
        <v>86</v>
      </c>
      <c r="C8" s="130"/>
      <c r="D8" s="114" t="s">
        <v>75</v>
      </c>
      <c r="E8" s="114" t="s">
        <v>76</v>
      </c>
      <c r="F8" s="114" t="s">
        <v>77</v>
      </c>
      <c r="G8" s="114" t="s">
        <v>78</v>
      </c>
      <c r="H8" s="114" t="s">
        <v>78</v>
      </c>
      <c r="I8" s="114" t="s">
        <v>78</v>
      </c>
      <c r="J8" s="114" t="s">
        <v>79</v>
      </c>
      <c r="K8" s="114" t="s">
        <v>80</v>
      </c>
      <c r="L8" s="114" t="s">
        <v>81</v>
      </c>
      <c r="M8" s="114" t="s">
        <v>82</v>
      </c>
      <c r="N8" s="114" t="s">
        <v>83</v>
      </c>
    </row>
    <row r="9" spans="1:52">
      <c r="B9" s="131"/>
      <c r="C9" s="132"/>
      <c r="D9" s="114" t="s">
        <v>75</v>
      </c>
      <c r="E9" s="114" t="s">
        <v>76</v>
      </c>
      <c r="F9" s="114" t="s">
        <v>77</v>
      </c>
      <c r="G9" s="6" t="s">
        <v>84</v>
      </c>
      <c r="H9" s="6" t="s">
        <v>76</v>
      </c>
      <c r="I9" s="6" t="s">
        <v>77</v>
      </c>
      <c r="J9" s="114" t="s">
        <v>79</v>
      </c>
      <c r="K9" s="114" t="s">
        <v>80</v>
      </c>
      <c r="L9" s="114" t="s">
        <v>81</v>
      </c>
      <c r="M9" s="114" t="s">
        <v>82</v>
      </c>
      <c r="N9" s="114" t="s">
        <v>83</v>
      </c>
    </row>
    <row r="10" spans="1:52">
      <c r="B10" s="133"/>
      <c r="C10" s="134"/>
      <c r="D10" s="13">
        <v>5</v>
      </c>
      <c r="E10" s="13">
        <v>5</v>
      </c>
      <c r="F10" s="13">
        <v>0</v>
      </c>
      <c r="G10" s="13">
        <v>5</v>
      </c>
      <c r="H10" s="13">
        <v>5</v>
      </c>
      <c r="I10" s="13">
        <v>0</v>
      </c>
      <c r="J10" s="13">
        <v>5</v>
      </c>
      <c r="K10" s="14">
        <v>0</v>
      </c>
      <c r="L10" s="14">
        <v>0</v>
      </c>
      <c r="M10" s="14">
        <v>0</v>
      </c>
      <c r="N10" s="14">
        <v>0</v>
      </c>
    </row>
    <row r="12" spans="1:52" ht="18" customHeight="1">
      <c r="A12" s="52" t="s">
        <v>274</v>
      </c>
      <c r="B12" s="58"/>
      <c r="C12" s="58"/>
      <c r="D12" s="51"/>
      <c r="E12" s="51"/>
      <c r="F12" s="51"/>
      <c r="G12" s="51"/>
      <c r="H12" s="51"/>
    </row>
    <row r="13" spans="1:52">
      <c r="A13" s="10" t="s">
        <v>234</v>
      </c>
      <c r="B13" s="111" t="s">
        <v>92</v>
      </c>
      <c r="C13" s="123"/>
      <c r="D13" s="7" t="s">
        <v>87</v>
      </c>
      <c r="E13" s="109" t="s">
        <v>85</v>
      </c>
      <c r="F13" s="109"/>
      <c r="G13" s="109" t="s">
        <v>88</v>
      </c>
      <c r="H13" s="109"/>
    </row>
    <row r="14" spans="1:52">
      <c r="B14" s="123"/>
      <c r="C14" s="123"/>
      <c r="D14" s="12">
        <v>30</v>
      </c>
      <c r="E14" s="127">
        <v>4</v>
      </c>
      <c r="F14" s="127"/>
      <c r="G14" s="128">
        <f>E14/D14*100</f>
        <v>13.333333333333334</v>
      </c>
      <c r="H14" s="128"/>
    </row>
    <row r="15" spans="1:52">
      <c r="B15" s="47"/>
      <c r="C15" s="47"/>
    </row>
    <row r="16" spans="1:52">
      <c r="B16" s="111" t="s">
        <v>93</v>
      </c>
      <c r="C16" s="123"/>
      <c r="D16" s="7" t="s">
        <v>91</v>
      </c>
      <c r="E16" s="109" t="s">
        <v>89</v>
      </c>
      <c r="F16" s="109"/>
      <c r="G16" s="109" t="s">
        <v>90</v>
      </c>
      <c r="H16" s="109"/>
    </row>
    <row r="17" spans="2:22">
      <c r="B17" s="123"/>
      <c r="C17" s="123"/>
      <c r="D17" s="12">
        <v>9</v>
      </c>
      <c r="E17" s="127">
        <v>1</v>
      </c>
      <c r="F17" s="127"/>
      <c r="G17" s="128">
        <f>E17/D17*100</f>
        <v>11.111111111111111</v>
      </c>
      <c r="H17" s="128"/>
      <c r="I17" s="5" t="s">
        <v>171</v>
      </c>
    </row>
    <row r="18" spans="2:22">
      <c r="B18" s="47"/>
      <c r="C18" s="47"/>
    </row>
    <row r="19" spans="2:22">
      <c r="B19" s="124" t="s">
        <v>103</v>
      </c>
      <c r="C19" s="118"/>
      <c r="D19" s="105" t="s">
        <v>94</v>
      </c>
      <c r="E19" s="105" t="s">
        <v>94</v>
      </c>
      <c r="F19" s="105" t="s">
        <v>94</v>
      </c>
      <c r="G19" s="105" t="s">
        <v>94</v>
      </c>
      <c r="H19" s="105" t="s">
        <v>94</v>
      </c>
      <c r="I19" s="105" t="s">
        <v>94</v>
      </c>
      <c r="J19" s="105" t="s">
        <v>94</v>
      </c>
      <c r="K19" s="105" t="s">
        <v>94</v>
      </c>
      <c r="L19" s="105" t="s">
        <v>94</v>
      </c>
      <c r="M19" s="105" t="s">
        <v>94</v>
      </c>
      <c r="N19" s="105" t="s">
        <v>94</v>
      </c>
      <c r="O19" s="105" t="s">
        <v>94</v>
      </c>
      <c r="P19" s="105" t="s">
        <v>95</v>
      </c>
      <c r="Q19" s="105" t="s">
        <v>95</v>
      </c>
      <c r="R19" s="105" t="s">
        <v>95</v>
      </c>
      <c r="S19" s="105" t="s">
        <v>96</v>
      </c>
      <c r="T19" s="105" t="s">
        <v>96</v>
      </c>
      <c r="U19" s="105" t="s">
        <v>96</v>
      </c>
      <c r="V19" s="105" t="s">
        <v>97</v>
      </c>
    </row>
    <row r="20" spans="2:22">
      <c r="B20" s="119"/>
      <c r="C20" s="120"/>
      <c r="D20" s="105" t="s">
        <v>98</v>
      </c>
      <c r="E20" s="105" t="s">
        <v>98</v>
      </c>
      <c r="F20" s="105" t="s">
        <v>98</v>
      </c>
      <c r="G20" s="105" t="s">
        <v>99</v>
      </c>
      <c r="H20" s="105" t="s">
        <v>99</v>
      </c>
      <c r="I20" s="105" t="s">
        <v>99</v>
      </c>
      <c r="J20" s="105" t="s">
        <v>100</v>
      </c>
      <c r="K20" s="105" t="s">
        <v>100</v>
      </c>
      <c r="L20" s="105" t="s">
        <v>100</v>
      </c>
      <c r="M20" s="105" t="s">
        <v>101</v>
      </c>
      <c r="N20" s="105" t="s">
        <v>101</v>
      </c>
      <c r="O20" s="105" t="s">
        <v>101</v>
      </c>
      <c r="P20" s="105" t="s">
        <v>95</v>
      </c>
      <c r="Q20" s="105" t="s">
        <v>95</v>
      </c>
      <c r="R20" s="105" t="s">
        <v>95</v>
      </c>
      <c r="S20" s="105" t="s">
        <v>96</v>
      </c>
      <c r="T20" s="105" t="s">
        <v>96</v>
      </c>
      <c r="U20" s="105" t="s">
        <v>96</v>
      </c>
      <c r="V20" s="105" t="s">
        <v>97</v>
      </c>
    </row>
    <row r="21" spans="2:22">
      <c r="B21" s="119"/>
      <c r="C21" s="120"/>
      <c r="D21" s="8" t="s">
        <v>69</v>
      </c>
      <c r="E21" s="8" t="s">
        <v>67</v>
      </c>
      <c r="F21" s="8" t="s">
        <v>68</v>
      </c>
      <c r="G21" s="8" t="s">
        <v>69</v>
      </c>
      <c r="H21" s="8" t="s">
        <v>67</v>
      </c>
      <c r="I21" s="8" t="s">
        <v>68</v>
      </c>
      <c r="J21" s="8" t="s">
        <v>69</v>
      </c>
      <c r="K21" s="8" t="s">
        <v>67</v>
      </c>
      <c r="L21" s="8" t="s">
        <v>68</v>
      </c>
      <c r="M21" s="8" t="s">
        <v>69</v>
      </c>
      <c r="N21" s="8" t="s">
        <v>67</v>
      </c>
      <c r="O21" s="8" t="s">
        <v>68</v>
      </c>
      <c r="P21" s="8" t="s">
        <v>66</v>
      </c>
      <c r="Q21" s="8" t="s">
        <v>67</v>
      </c>
      <c r="R21" s="8" t="s">
        <v>68</v>
      </c>
      <c r="S21" s="8" t="s">
        <v>102</v>
      </c>
      <c r="T21" s="8" t="s">
        <v>67</v>
      </c>
      <c r="U21" s="8" t="s">
        <v>68</v>
      </c>
      <c r="V21" s="105" t="s">
        <v>97</v>
      </c>
    </row>
    <row r="22" spans="2:22">
      <c r="B22" s="121"/>
      <c r="C22" s="122"/>
      <c r="D22" s="13">
        <f>SUM(E22:F22)</f>
        <v>42</v>
      </c>
      <c r="E22" s="13">
        <v>26</v>
      </c>
      <c r="F22" s="13">
        <v>16</v>
      </c>
      <c r="G22" s="13">
        <v>0</v>
      </c>
      <c r="H22" s="13">
        <v>0</v>
      </c>
      <c r="I22" s="13">
        <v>0</v>
      </c>
      <c r="J22" s="13">
        <f>SUM(K22:L22)</f>
        <v>5</v>
      </c>
      <c r="K22" s="13">
        <v>0</v>
      </c>
      <c r="L22" s="13">
        <v>5</v>
      </c>
      <c r="M22" s="13">
        <v>0</v>
      </c>
      <c r="N22" s="13">
        <v>0</v>
      </c>
      <c r="O22" s="13">
        <v>0</v>
      </c>
      <c r="P22" s="13">
        <v>47</v>
      </c>
      <c r="Q22" s="13">
        <v>26</v>
      </c>
      <c r="R22" s="13">
        <v>21</v>
      </c>
      <c r="S22" s="13">
        <f>SUM(T22:U22)</f>
        <v>238</v>
      </c>
      <c r="T22" s="13">
        <v>147</v>
      </c>
      <c r="U22" s="13">
        <v>91</v>
      </c>
      <c r="V22" s="15">
        <f>P22/S22</f>
        <v>0.19747899159663865</v>
      </c>
    </row>
    <row r="23" spans="2:22">
      <c r="B23" s="47"/>
      <c r="C23" s="47"/>
    </row>
    <row r="24" spans="2:22">
      <c r="B24" s="124" t="s">
        <v>252</v>
      </c>
      <c r="C24" s="118"/>
      <c r="D24" s="114" t="s">
        <v>49</v>
      </c>
      <c r="E24" s="114" t="s">
        <v>49</v>
      </c>
      <c r="F24" s="114" t="s">
        <v>49</v>
      </c>
      <c r="G24" s="114" t="s">
        <v>256</v>
      </c>
      <c r="H24" s="114" t="s">
        <v>115</v>
      </c>
      <c r="I24" s="114" t="s">
        <v>115</v>
      </c>
      <c r="J24" s="125" t="s">
        <v>255</v>
      </c>
    </row>
    <row r="25" spans="2:22">
      <c r="B25" s="119"/>
      <c r="C25" s="120"/>
      <c r="D25" s="6" t="s">
        <v>106</v>
      </c>
      <c r="E25" s="6" t="s">
        <v>67</v>
      </c>
      <c r="F25" s="6" t="s">
        <v>68</v>
      </c>
      <c r="G25" s="54" t="s">
        <v>106</v>
      </c>
      <c r="H25" s="54" t="s">
        <v>253</v>
      </c>
      <c r="I25" s="54" t="s">
        <v>254</v>
      </c>
      <c r="J25" s="126"/>
    </row>
    <row r="26" spans="2:22">
      <c r="B26" s="121"/>
      <c r="C26" s="122"/>
      <c r="D26" s="13">
        <v>126</v>
      </c>
      <c r="E26" s="26">
        <v>90</v>
      </c>
      <c r="F26" s="26">
        <v>36</v>
      </c>
      <c r="G26" s="70">
        <v>5</v>
      </c>
      <c r="H26" s="70">
        <v>1</v>
      </c>
      <c r="I26" s="71">
        <v>4</v>
      </c>
      <c r="J26" s="70">
        <v>1</v>
      </c>
    </row>
    <row r="27" spans="2:22">
      <c r="B27" s="47"/>
      <c r="C27" s="47"/>
    </row>
    <row r="28" spans="2:22">
      <c r="B28" s="124" t="s">
        <v>116</v>
      </c>
      <c r="C28" s="118"/>
      <c r="D28" s="114" t="s">
        <v>104</v>
      </c>
      <c r="E28" s="114" t="s">
        <v>104</v>
      </c>
      <c r="F28" s="114" t="s">
        <v>104</v>
      </c>
      <c r="G28" s="97" t="s">
        <v>105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8"/>
      <c r="S28" s="91" t="s">
        <v>106</v>
      </c>
      <c r="T28" s="92"/>
      <c r="U28" s="93"/>
    </row>
    <row r="29" spans="2:22">
      <c r="B29" s="119"/>
      <c r="C29" s="120"/>
      <c r="D29" s="114" t="s">
        <v>104</v>
      </c>
      <c r="E29" s="114" t="s">
        <v>104</v>
      </c>
      <c r="F29" s="114" t="s">
        <v>104</v>
      </c>
      <c r="G29" s="114" t="s">
        <v>107</v>
      </c>
      <c r="H29" s="97" t="s">
        <v>108</v>
      </c>
      <c r="I29" s="98"/>
      <c r="J29" s="97" t="s">
        <v>109</v>
      </c>
      <c r="K29" s="99"/>
      <c r="L29" s="98"/>
      <c r="M29" s="97" t="s">
        <v>110</v>
      </c>
      <c r="N29" s="99"/>
      <c r="O29" s="98"/>
      <c r="P29" s="97" t="s">
        <v>53</v>
      </c>
      <c r="Q29" s="99"/>
      <c r="R29" s="98"/>
      <c r="S29" s="94"/>
      <c r="T29" s="95"/>
      <c r="U29" s="96"/>
    </row>
    <row r="30" spans="2:22">
      <c r="B30" s="119"/>
      <c r="C30" s="120"/>
      <c r="D30" s="6" t="s">
        <v>111</v>
      </c>
      <c r="E30" s="6" t="s">
        <v>67</v>
      </c>
      <c r="F30" s="6" t="s">
        <v>68</v>
      </c>
      <c r="G30" s="114" t="s">
        <v>107</v>
      </c>
      <c r="H30" s="6" t="s">
        <v>69</v>
      </c>
      <c r="I30" s="54" t="s">
        <v>68</v>
      </c>
      <c r="J30" s="54" t="s">
        <v>69</v>
      </c>
      <c r="K30" s="54" t="s">
        <v>67</v>
      </c>
      <c r="L30" s="54" t="s">
        <v>68</v>
      </c>
      <c r="M30" s="54" t="s">
        <v>69</v>
      </c>
      <c r="N30" s="54" t="s">
        <v>67</v>
      </c>
      <c r="O30" s="54" t="s">
        <v>68</v>
      </c>
      <c r="P30" s="54" t="s">
        <v>112</v>
      </c>
      <c r="Q30" s="54" t="s">
        <v>67</v>
      </c>
      <c r="R30" s="54" t="s">
        <v>68</v>
      </c>
      <c r="S30" s="54" t="s">
        <v>113</v>
      </c>
      <c r="T30" s="54" t="s">
        <v>67</v>
      </c>
      <c r="U30" s="54" t="s">
        <v>68</v>
      </c>
    </row>
    <row r="31" spans="2:22">
      <c r="B31" s="121"/>
      <c r="C31" s="122"/>
      <c r="D31" s="14">
        <f>SUM(E31:F31)</f>
        <v>2</v>
      </c>
      <c r="E31" s="14">
        <v>0</v>
      </c>
      <c r="F31" s="14">
        <v>2</v>
      </c>
      <c r="G31" s="14">
        <v>0</v>
      </c>
      <c r="H31" s="14">
        <f>SUM(I31)</f>
        <v>1</v>
      </c>
      <c r="I31" s="56">
        <v>1</v>
      </c>
      <c r="J31" s="56">
        <f>SUM(K31:L31)</f>
        <v>2</v>
      </c>
      <c r="K31" s="56">
        <v>0</v>
      </c>
      <c r="L31" s="56">
        <v>2</v>
      </c>
      <c r="M31" s="56">
        <f>+SUM(N31:O31)</f>
        <v>1</v>
      </c>
      <c r="N31" s="56">
        <v>0</v>
      </c>
      <c r="O31" s="56">
        <v>1</v>
      </c>
      <c r="P31" s="56">
        <f>+SUM(Q31:R31)</f>
        <v>4</v>
      </c>
      <c r="Q31" s="56">
        <v>0</v>
      </c>
      <c r="R31" s="56">
        <f>I31+L31+O31</f>
        <v>4</v>
      </c>
      <c r="S31" s="56">
        <f>SUM(T31:U31)</f>
        <v>6</v>
      </c>
      <c r="T31" s="56">
        <f>E31+Q31</f>
        <v>0</v>
      </c>
      <c r="U31" s="56">
        <f>F31+R31</f>
        <v>6</v>
      </c>
    </row>
    <row r="32" spans="2:22">
      <c r="B32" s="47"/>
      <c r="C32" s="47"/>
    </row>
    <row r="33" spans="1:22">
      <c r="B33" s="124" t="s">
        <v>117</v>
      </c>
      <c r="C33" s="118"/>
      <c r="D33" s="114" t="s">
        <v>49</v>
      </c>
      <c r="E33" s="114" t="s">
        <v>49</v>
      </c>
      <c r="F33" s="114" t="s">
        <v>49</v>
      </c>
      <c r="G33" s="114" t="s">
        <v>114</v>
      </c>
      <c r="H33" s="114" t="s">
        <v>114</v>
      </c>
      <c r="I33" s="114" t="s">
        <v>114</v>
      </c>
      <c r="J33" s="114" t="s">
        <v>115</v>
      </c>
      <c r="K33" s="114" t="s">
        <v>115</v>
      </c>
      <c r="L33" s="114" t="s">
        <v>115</v>
      </c>
    </row>
    <row r="34" spans="1:22">
      <c r="B34" s="119"/>
      <c r="C34" s="120"/>
      <c r="D34" s="6" t="s">
        <v>106</v>
      </c>
      <c r="E34" s="6" t="s">
        <v>67</v>
      </c>
      <c r="F34" s="6" t="s">
        <v>68</v>
      </c>
      <c r="G34" s="6" t="s">
        <v>106</v>
      </c>
      <c r="H34" s="6" t="s">
        <v>67</v>
      </c>
      <c r="I34" s="6" t="s">
        <v>68</v>
      </c>
      <c r="J34" s="6" t="s">
        <v>106</v>
      </c>
      <c r="K34" s="6" t="s">
        <v>67</v>
      </c>
      <c r="L34" s="6" t="s">
        <v>68</v>
      </c>
    </row>
    <row r="35" spans="1:22">
      <c r="B35" s="121"/>
      <c r="C35" s="122"/>
      <c r="D35" s="13">
        <v>126</v>
      </c>
      <c r="E35" s="13">
        <v>90</v>
      </c>
      <c r="F35" s="13">
        <v>36</v>
      </c>
      <c r="G35" s="13">
        <v>30</v>
      </c>
      <c r="H35" s="13">
        <v>21</v>
      </c>
      <c r="I35" s="13">
        <v>9</v>
      </c>
      <c r="J35" s="13">
        <v>11</v>
      </c>
      <c r="K35" s="13">
        <v>6</v>
      </c>
      <c r="L35" s="14">
        <v>5</v>
      </c>
    </row>
    <row r="37" spans="1:22">
      <c r="A37" s="52" t="s">
        <v>266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1:22">
      <c r="A38" s="10" t="s">
        <v>234</v>
      </c>
      <c r="B38" s="124" t="s">
        <v>290</v>
      </c>
      <c r="C38" s="118"/>
      <c r="D38" s="101" t="s">
        <v>118</v>
      </c>
      <c r="E38" s="105" t="s">
        <v>119</v>
      </c>
      <c r="F38" s="105" t="s">
        <v>120</v>
      </c>
      <c r="G38" s="105" t="s">
        <v>121</v>
      </c>
      <c r="H38" s="105" t="s">
        <v>122</v>
      </c>
      <c r="I38" s="105" t="s">
        <v>123</v>
      </c>
      <c r="J38" s="105" t="s">
        <v>96</v>
      </c>
      <c r="K38" s="105" t="s">
        <v>124</v>
      </c>
      <c r="L38" s="105" t="s">
        <v>125</v>
      </c>
      <c r="M38" s="105" t="s">
        <v>126</v>
      </c>
      <c r="N38" s="105" t="s">
        <v>127</v>
      </c>
      <c r="O38" s="105" t="s">
        <v>127</v>
      </c>
      <c r="P38" s="105" t="s">
        <v>128</v>
      </c>
      <c r="Q38" s="105" t="s">
        <v>129</v>
      </c>
      <c r="R38" s="105" t="s">
        <v>129</v>
      </c>
      <c r="S38" s="105" t="s">
        <v>129</v>
      </c>
      <c r="T38" s="105" t="s">
        <v>129</v>
      </c>
      <c r="U38" s="105" t="s">
        <v>129</v>
      </c>
    </row>
    <row r="39" spans="1:22">
      <c r="B39" s="119"/>
      <c r="C39" s="120"/>
      <c r="D39" s="101" t="s">
        <v>118</v>
      </c>
      <c r="E39" s="105" t="s">
        <v>119</v>
      </c>
      <c r="F39" s="105" t="s">
        <v>120</v>
      </c>
      <c r="G39" s="105" t="s">
        <v>121</v>
      </c>
      <c r="H39" s="105" t="s">
        <v>122</v>
      </c>
      <c r="I39" s="105" t="s">
        <v>123</v>
      </c>
      <c r="J39" s="105" t="s">
        <v>96</v>
      </c>
      <c r="K39" s="105" t="s">
        <v>124</v>
      </c>
      <c r="L39" s="105" t="s">
        <v>125</v>
      </c>
      <c r="M39" s="105" t="s">
        <v>126</v>
      </c>
      <c r="N39" s="105" t="s">
        <v>127</v>
      </c>
      <c r="O39" s="105" t="s">
        <v>127</v>
      </c>
      <c r="P39" s="105" t="s">
        <v>128</v>
      </c>
      <c r="Q39" s="105" t="s">
        <v>130</v>
      </c>
      <c r="R39" s="105" t="s">
        <v>130</v>
      </c>
      <c r="S39" s="105" t="s">
        <v>131</v>
      </c>
      <c r="T39" s="105" t="s">
        <v>131</v>
      </c>
      <c r="U39" s="105" t="s">
        <v>131</v>
      </c>
    </row>
    <row r="40" spans="1:22">
      <c r="B40" s="119"/>
      <c r="C40" s="120"/>
      <c r="D40" s="101" t="s">
        <v>118</v>
      </c>
      <c r="E40" s="105" t="s">
        <v>119</v>
      </c>
      <c r="F40" s="105" t="s">
        <v>120</v>
      </c>
      <c r="G40" s="105" t="s">
        <v>121</v>
      </c>
      <c r="H40" s="105" t="s">
        <v>122</v>
      </c>
      <c r="I40" s="105" t="s">
        <v>123</v>
      </c>
      <c r="J40" s="105" t="s">
        <v>96</v>
      </c>
      <c r="K40" s="105" t="s">
        <v>124</v>
      </c>
      <c r="L40" s="105" t="s">
        <v>125</v>
      </c>
      <c r="M40" s="105" t="s">
        <v>126</v>
      </c>
      <c r="N40" s="105" t="s">
        <v>132</v>
      </c>
      <c r="O40" s="105" t="s">
        <v>133</v>
      </c>
      <c r="P40" s="105" t="s">
        <v>128</v>
      </c>
      <c r="Q40" s="105" t="s">
        <v>134</v>
      </c>
      <c r="R40" s="105" t="s">
        <v>135</v>
      </c>
      <c r="S40" s="105" t="s">
        <v>134</v>
      </c>
      <c r="T40" s="105" t="s">
        <v>136</v>
      </c>
      <c r="U40" s="105" t="s">
        <v>136</v>
      </c>
    </row>
    <row r="41" spans="1:22" ht="66">
      <c r="B41" s="119"/>
      <c r="C41" s="120"/>
      <c r="D41" s="101" t="s">
        <v>118</v>
      </c>
      <c r="E41" s="105" t="s">
        <v>119</v>
      </c>
      <c r="F41" s="105" t="s">
        <v>120</v>
      </c>
      <c r="G41" s="105" t="s">
        <v>121</v>
      </c>
      <c r="H41" s="105" t="s">
        <v>122</v>
      </c>
      <c r="I41" s="105" t="s">
        <v>123</v>
      </c>
      <c r="J41" s="105" t="s">
        <v>96</v>
      </c>
      <c r="K41" s="105" t="s">
        <v>124</v>
      </c>
      <c r="L41" s="105" t="s">
        <v>125</v>
      </c>
      <c r="M41" s="105" t="s">
        <v>126</v>
      </c>
      <c r="N41" s="105" t="s">
        <v>132</v>
      </c>
      <c r="O41" s="105" t="s">
        <v>133</v>
      </c>
      <c r="P41" s="105" t="s">
        <v>128</v>
      </c>
      <c r="Q41" s="105" t="s">
        <v>134</v>
      </c>
      <c r="R41" s="105" t="s">
        <v>135</v>
      </c>
      <c r="S41" s="105" t="s">
        <v>134</v>
      </c>
      <c r="T41" s="8" t="s">
        <v>137</v>
      </c>
      <c r="U41" s="8" t="s">
        <v>138</v>
      </c>
    </row>
    <row r="42" spans="1:22">
      <c r="B42" s="119"/>
      <c r="C42" s="120"/>
      <c r="D42" s="23" t="s">
        <v>172</v>
      </c>
      <c r="E42" s="16" t="s">
        <v>173</v>
      </c>
      <c r="F42" s="17" t="s">
        <v>174</v>
      </c>
      <c r="G42" s="17" t="s">
        <v>175</v>
      </c>
      <c r="H42" s="17" t="s">
        <v>193</v>
      </c>
      <c r="I42" s="23" t="s">
        <v>176</v>
      </c>
      <c r="J42" s="24">
        <v>257</v>
      </c>
      <c r="K42" s="24">
        <v>186</v>
      </c>
      <c r="L42" s="24">
        <v>126</v>
      </c>
      <c r="M42" s="72">
        <v>67.7</v>
      </c>
      <c r="N42" s="24">
        <v>0</v>
      </c>
      <c r="O42" s="24">
        <v>0</v>
      </c>
      <c r="P42" s="23" t="s">
        <v>177</v>
      </c>
      <c r="Q42" s="24">
        <v>4000</v>
      </c>
      <c r="R42" s="24">
        <v>0</v>
      </c>
      <c r="S42" s="24">
        <v>1834</v>
      </c>
      <c r="T42" s="24">
        <v>0</v>
      </c>
      <c r="U42" s="24">
        <v>0</v>
      </c>
    </row>
    <row r="43" spans="1:22">
      <c r="B43" s="119"/>
      <c r="C43" s="120"/>
      <c r="D43" s="17" t="s">
        <v>178</v>
      </c>
      <c r="E43" s="16" t="s">
        <v>179</v>
      </c>
      <c r="F43" s="17" t="s">
        <v>180</v>
      </c>
      <c r="G43" s="17" t="s">
        <v>181</v>
      </c>
      <c r="H43" s="17" t="s">
        <v>193</v>
      </c>
      <c r="I43" s="17" t="s">
        <v>182</v>
      </c>
      <c r="J43" s="24">
        <v>257</v>
      </c>
      <c r="K43" s="24">
        <v>161</v>
      </c>
      <c r="L43" s="24">
        <v>108</v>
      </c>
      <c r="M43" s="72">
        <v>67.099999999999994</v>
      </c>
      <c r="N43" s="24">
        <v>0</v>
      </c>
      <c r="O43" s="24">
        <v>0</v>
      </c>
      <c r="P43" s="17" t="s">
        <v>177</v>
      </c>
      <c r="Q43" s="24">
        <v>4000</v>
      </c>
      <c r="R43" s="24">
        <v>0</v>
      </c>
      <c r="S43" s="24">
        <v>899</v>
      </c>
      <c r="T43" s="24">
        <v>0</v>
      </c>
      <c r="U43" s="24">
        <v>0</v>
      </c>
    </row>
    <row r="44" spans="1:22">
      <c r="B44" s="119"/>
      <c r="C44" s="120"/>
      <c r="D44" s="23" t="s">
        <v>183</v>
      </c>
      <c r="E44" s="16" t="s">
        <v>184</v>
      </c>
      <c r="F44" s="17" t="s">
        <v>185</v>
      </c>
      <c r="G44" s="17" t="s">
        <v>186</v>
      </c>
      <c r="H44" s="17" t="s">
        <v>194</v>
      </c>
      <c r="I44" s="23" t="s">
        <v>187</v>
      </c>
      <c r="J44" s="24">
        <v>257</v>
      </c>
      <c r="K44" s="24">
        <v>99</v>
      </c>
      <c r="L44" s="24">
        <v>19</v>
      </c>
      <c r="M44" s="72">
        <v>19.2</v>
      </c>
      <c r="N44" s="24">
        <v>0</v>
      </c>
      <c r="O44" s="24">
        <v>0</v>
      </c>
      <c r="P44" s="23" t="s">
        <v>257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</row>
    <row r="45" spans="1:22">
      <c r="B45" s="121"/>
      <c r="C45" s="122"/>
      <c r="D45" s="17" t="s">
        <v>188</v>
      </c>
      <c r="E45" s="16" t="s">
        <v>189</v>
      </c>
      <c r="F45" s="17" t="s">
        <v>190</v>
      </c>
      <c r="G45" s="17" t="s">
        <v>191</v>
      </c>
      <c r="H45" s="17" t="s">
        <v>257</v>
      </c>
      <c r="I45" s="17" t="s">
        <v>192</v>
      </c>
      <c r="J45" s="24">
        <v>257</v>
      </c>
      <c r="K45" s="24">
        <v>136</v>
      </c>
      <c r="L45" s="24">
        <v>4</v>
      </c>
      <c r="M45" s="72">
        <v>2.9</v>
      </c>
      <c r="N45" s="24">
        <v>0</v>
      </c>
      <c r="O45" s="24">
        <v>0</v>
      </c>
      <c r="P45" s="17" t="s">
        <v>257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</row>
    <row r="46" spans="1:22">
      <c r="A46" s="4"/>
      <c r="B46" s="63"/>
      <c r="C46" s="63"/>
      <c r="D46" s="18"/>
      <c r="E46" s="19"/>
      <c r="F46" s="20"/>
      <c r="G46" s="21"/>
      <c r="H46" s="20"/>
      <c r="I46" s="18"/>
      <c r="J46" s="22"/>
      <c r="V46" s="4"/>
    </row>
    <row r="47" spans="1:22" ht="16.5" customHeight="1">
      <c r="B47" s="117" t="s">
        <v>267</v>
      </c>
      <c r="C47" s="118"/>
      <c r="D47" s="101" t="s">
        <v>118</v>
      </c>
      <c r="E47" s="100" t="s">
        <v>259</v>
      </c>
      <c r="F47" s="101"/>
      <c r="G47" s="100" t="s">
        <v>260</v>
      </c>
      <c r="H47" s="101"/>
      <c r="I47" s="97" t="s">
        <v>261</v>
      </c>
      <c r="J47" s="98"/>
    </row>
    <row r="48" spans="1:22">
      <c r="B48" s="119"/>
      <c r="C48" s="120"/>
      <c r="D48" s="101" t="s">
        <v>118</v>
      </c>
      <c r="E48" s="8" t="s">
        <v>270</v>
      </c>
      <c r="F48" s="8" t="s">
        <v>258</v>
      </c>
      <c r="G48" s="8" t="s">
        <v>270</v>
      </c>
      <c r="H48" s="8" t="s">
        <v>258</v>
      </c>
      <c r="I48" s="8" t="s">
        <v>268</v>
      </c>
      <c r="J48" s="8" t="s">
        <v>269</v>
      </c>
    </row>
    <row r="49" spans="1:12">
      <c r="B49" s="119"/>
      <c r="C49" s="120"/>
      <c r="D49" s="23" t="s">
        <v>172</v>
      </c>
      <c r="E49" s="102" t="s">
        <v>195</v>
      </c>
      <c r="F49" s="102" t="s">
        <v>196</v>
      </c>
      <c r="G49" s="102" t="s">
        <v>197</v>
      </c>
      <c r="H49" s="102" t="s">
        <v>198</v>
      </c>
      <c r="I49" s="28" t="s">
        <v>199</v>
      </c>
      <c r="J49" s="28" t="s">
        <v>262</v>
      </c>
    </row>
    <row r="50" spans="1:12">
      <c r="B50" s="119"/>
      <c r="C50" s="120"/>
      <c r="D50" s="17" t="s">
        <v>178</v>
      </c>
      <c r="E50" s="103"/>
      <c r="F50" s="103"/>
      <c r="G50" s="103"/>
      <c r="H50" s="103"/>
      <c r="I50" s="28" t="s">
        <v>200</v>
      </c>
      <c r="J50" s="28" t="s">
        <v>263</v>
      </c>
    </row>
    <row r="51" spans="1:12">
      <c r="B51" s="119"/>
      <c r="C51" s="120"/>
      <c r="D51" s="23" t="s">
        <v>183</v>
      </c>
      <c r="E51" s="103"/>
      <c r="F51" s="103"/>
      <c r="G51" s="103"/>
      <c r="H51" s="103"/>
      <c r="I51" s="28" t="s">
        <v>201</v>
      </c>
      <c r="J51" s="28" t="s">
        <v>264</v>
      </c>
    </row>
    <row r="52" spans="1:12">
      <c r="B52" s="121"/>
      <c r="C52" s="122"/>
      <c r="D52" s="17" t="s">
        <v>188</v>
      </c>
      <c r="E52" s="104"/>
      <c r="F52" s="104"/>
      <c r="G52" s="104"/>
      <c r="H52" s="104"/>
      <c r="I52" s="28" t="s">
        <v>202</v>
      </c>
      <c r="J52" s="28" t="s">
        <v>265</v>
      </c>
    </row>
    <row r="53" spans="1:12">
      <c r="B53" s="47"/>
      <c r="C53" s="47"/>
      <c r="D53" s="17"/>
      <c r="F53" s="9"/>
    </row>
    <row r="54" spans="1:12">
      <c r="B54" s="117" t="s">
        <v>139</v>
      </c>
      <c r="C54" s="118"/>
      <c r="D54" s="114" t="s">
        <v>148</v>
      </c>
      <c r="E54" s="114" t="s">
        <v>149</v>
      </c>
      <c r="F54" s="114" t="s">
        <v>208</v>
      </c>
      <c r="G54" s="114" t="s">
        <v>150</v>
      </c>
      <c r="H54" s="114" t="s">
        <v>151</v>
      </c>
    </row>
    <row r="55" spans="1:12">
      <c r="B55" s="119"/>
      <c r="C55" s="120"/>
      <c r="D55" s="114" t="s">
        <v>148</v>
      </c>
      <c r="E55" s="114" t="s">
        <v>149</v>
      </c>
      <c r="F55" s="6" t="s">
        <v>208</v>
      </c>
      <c r="G55" s="6" t="s">
        <v>209</v>
      </c>
      <c r="H55" s="114" t="s">
        <v>151</v>
      </c>
    </row>
    <row r="56" spans="1:12">
      <c r="B56" s="121"/>
      <c r="C56" s="122"/>
      <c r="D56" s="28" t="s">
        <v>203</v>
      </c>
      <c r="E56" s="28" t="s">
        <v>204</v>
      </c>
      <c r="F56" s="30" t="s">
        <v>205</v>
      </c>
      <c r="G56" s="28" t="s">
        <v>206</v>
      </c>
      <c r="H56" s="29" t="s">
        <v>207</v>
      </c>
    </row>
    <row r="58" spans="1:12">
      <c r="A58" s="52" t="s">
        <v>140</v>
      </c>
      <c r="B58" s="51"/>
      <c r="C58" s="51"/>
      <c r="D58" s="51"/>
      <c r="E58" s="51"/>
      <c r="F58" s="51"/>
      <c r="G58" s="51"/>
      <c r="H58" s="51"/>
    </row>
    <row r="59" spans="1:12">
      <c r="A59" s="10" t="s">
        <v>170</v>
      </c>
      <c r="B59" s="107" t="s">
        <v>247</v>
      </c>
      <c r="C59" s="108"/>
      <c r="D59" s="6" t="s">
        <v>141</v>
      </c>
      <c r="E59" s="114" t="s">
        <v>142</v>
      </c>
      <c r="F59" s="114"/>
      <c r="G59" s="6" t="s">
        <v>146</v>
      </c>
      <c r="H59" s="11" t="s">
        <v>143</v>
      </c>
    </row>
    <row r="60" spans="1:12">
      <c r="B60" s="108"/>
      <c r="C60" s="108"/>
      <c r="D60" s="13">
        <v>0</v>
      </c>
      <c r="E60" s="115">
        <v>0</v>
      </c>
      <c r="F60" s="115"/>
      <c r="G60" s="14">
        <v>0</v>
      </c>
      <c r="H60" s="12">
        <v>0</v>
      </c>
    </row>
    <row r="62" spans="1:12">
      <c r="B62" s="107" t="s">
        <v>154</v>
      </c>
      <c r="C62" s="108"/>
      <c r="D62" s="6" t="s">
        <v>144</v>
      </c>
      <c r="E62" s="114" t="s">
        <v>145</v>
      </c>
      <c r="F62" s="114"/>
      <c r="G62" s="11" t="s">
        <v>143</v>
      </c>
      <c r="L62" s="4"/>
    </row>
    <row r="63" spans="1:12">
      <c r="B63" s="108"/>
      <c r="C63" s="108"/>
      <c r="D63" s="14">
        <v>0</v>
      </c>
      <c r="E63" s="116">
        <v>8</v>
      </c>
      <c r="F63" s="116"/>
      <c r="G63" s="14">
        <v>8</v>
      </c>
      <c r="L63" s="9"/>
    </row>
    <row r="65" spans="1:12">
      <c r="B65" s="111" t="s">
        <v>248</v>
      </c>
      <c r="C65" s="123"/>
      <c r="D65" s="54" t="s">
        <v>249</v>
      </c>
      <c r="E65" s="114" t="s">
        <v>250</v>
      </c>
      <c r="F65" s="114"/>
    </row>
    <row r="66" spans="1:12">
      <c r="B66" s="123"/>
      <c r="C66" s="123"/>
      <c r="D66" s="55">
        <v>5936147</v>
      </c>
      <c r="E66" s="116" t="s">
        <v>251</v>
      </c>
      <c r="F66" s="116"/>
    </row>
    <row r="68" spans="1:12">
      <c r="A68" s="52" t="s">
        <v>236</v>
      </c>
      <c r="B68" s="51"/>
      <c r="C68" s="51"/>
      <c r="D68" s="51"/>
    </row>
    <row r="69" spans="1:12">
      <c r="A69" s="10" t="s">
        <v>237</v>
      </c>
      <c r="B69" s="107" t="s">
        <v>235</v>
      </c>
      <c r="C69" s="108"/>
      <c r="D69" s="64" t="s">
        <v>147</v>
      </c>
      <c r="E69" s="62"/>
    </row>
    <row r="70" spans="1:12">
      <c r="B70" s="108"/>
      <c r="C70" s="108"/>
      <c r="D70" s="65">
        <v>82.57</v>
      </c>
      <c r="E70" s="62"/>
    </row>
    <row r="71" spans="1:12">
      <c r="D71" s="62"/>
      <c r="E71" s="62"/>
    </row>
    <row r="72" spans="1:12">
      <c r="A72" s="52" t="s">
        <v>233</v>
      </c>
      <c r="B72" s="51"/>
      <c r="C72" s="51"/>
      <c r="D72" s="66"/>
      <c r="E72" s="66"/>
    </row>
    <row r="73" spans="1:12">
      <c r="A73" s="10" t="s">
        <v>234</v>
      </c>
      <c r="B73" s="107" t="s">
        <v>243</v>
      </c>
      <c r="C73" s="108"/>
      <c r="D73" s="64" t="s">
        <v>152</v>
      </c>
      <c r="E73" s="64" t="s">
        <v>153</v>
      </c>
    </row>
    <row r="74" spans="1:12">
      <c r="B74" s="108"/>
      <c r="C74" s="108"/>
      <c r="D74" s="67">
        <v>925.5</v>
      </c>
      <c r="E74" s="67">
        <v>10.5</v>
      </c>
    </row>
    <row r="75" spans="1:12">
      <c r="D75" s="62"/>
      <c r="E75" s="62"/>
    </row>
    <row r="76" spans="1:12">
      <c r="B76" s="107" t="s">
        <v>244</v>
      </c>
      <c r="C76" s="108"/>
      <c r="D76" s="64" t="s">
        <v>155</v>
      </c>
      <c r="E76" s="62"/>
    </row>
    <row r="77" spans="1:12">
      <c r="B77" s="108"/>
      <c r="C77" s="108"/>
      <c r="D77" s="68">
        <v>8100</v>
      </c>
    </row>
    <row r="79" spans="1:12" ht="16.5" customHeight="1">
      <c r="B79" s="111" t="s">
        <v>245</v>
      </c>
      <c r="C79" s="111"/>
      <c r="D79" s="59" t="s">
        <v>270</v>
      </c>
      <c r="E79" s="109" t="s">
        <v>158</v>
      </c>
      <c r="F79" s="109"/>
      <c r="G79" s="109"/>
      <c r="H79" s="109" t="s">
        <v>159</v>
      </c>
      <c r="I79" s="109"/>
      <c r="J79" s="59" t="s">
        <v>156</v>
      </c>
      <c r="K79" s="109" t="s">
        <v>157</v>
      </c>
      <c r="L79" s="109"/>
    </row>
    <row r="80" spans="1:12">
      <c r="B80" s="111"/>
      <c r="C80" s="111"/>
      <c r="D80" s="73" t="s">
        <v>271</v>
      </c>
      <c r="E80" s="110">
        <v>12021</v>
      </c>
      <c r="F80" s="110"/>
      <c r="G80" s="110"/>
      <c r="H80" s="110">
        <v>28814</v>
      </c>
      <c r="I80" s="110"/>
      <c r="J80" s="68">
        <v>5817</v>
      </c>
      <c r="K80" s="110">
        <v>12021</v>
      </c>
      <c r="L80" s="110"/>
    </row>
    <row r="81" spans="1:12">
      <c r="B81" s="111"/>
      <c r="C81" s="111"/>
      <c r="D81" s="73" t="s">
        <v>15</v>
      </c>
      <c r="E81" s="110">
        <v>648</v>
      </c>
      <c r="F81" s="110"/>
      <c r="G81" s="110"/>
      <c r="H81" s="112">
        <v>23799</v>
      </c>
      <c r="I81" s="113"/>
      <c r="J81" s="68">
        <v>1799</v>
      </c>
      <c r="K81" s="112">
        <v>316</v>
      </c>
      <c r="L81" s="113"/>
    </row>
    <row r="83" spans="1:12">
      <c r="B83" s="107" t="s">
        <v>246</v>
      </c>
      <c r="C83" s="108"/>
      <c r="D83" s="7" t="s">
        <v>160</v>
      </c>
      <c r="E83" s="109" t="s">
        <v>161</v>
      </c>
      <c r="F83" s="109"/>
      <c r="G83" s="109" t="s">
        <v>162</v>
      </c>
      <c r="H83" s="109"/>
      <c r="I83" s="109"/>
    </row>
    <row r="84" spans="1:12">
      <c r="B84" s="108"/>
      <c r="C84" s="108"/>
      <c r="D84" s="69">
        <v>6</v>
      </c>
      <c r="E84" s="106">
        <v>6</v>
      </c>
      <c r="F84" s="106"/>
      <c r="G84" s="106">
        <v>0</v>
      </c>
      <c r="H84" s="106"/>
      <c r="I84" s="106"/>
      <c r="J84" s="62"/>
    </row>
    <row r="86" spans="1:12">
      <c r="A86" s="52" t="s">
        <v>275</v>
      </c>
      <c r="B86" s="51"/>
      <c r="C86" s="51"/>
      <c r="D86" s="66"/>
      <c r="E86" s="66"/>
      <c r="F86" s="51"/>
    </row>
    <row r="87" spans="1:12">
      <c r="A87" s="10" t="s">
        <v>276</v>
      </c>
      <c r="B87" s="111" t="s">
        <v>282</v>
      </c>
      <c r="C87" s="123"/>
      <c r="D87" s="59" t="s">
        <v>270</v>
      </c>
      <c r="E87" s="59" t="s">
        <v>277</v>
      </c>
      <c r="F87" s="59" t="s">
        <v>278</v>
      </c>
    </row>
    <row r="88" spans="1:12">
      <c r="B88" s="123"/>
      <c r="C88" s="123"/>
      <c r="D88" s="60" t="s">
        <v>279</v>
      </c>
      <c r="E88" s="60">
        <v>2</v>
      </c>
      <c r="F88" s="60">
        <v>769</v>
      </c>
    </row>
    <row r="89" spans="1:12">
      <c r="B89" s="123"/>
      <c r="C89" s="123"/>
      <c r="D89" s="60" t="s">
        <v>280</v>
      </c>
      <c r="E89" s="60">
        <v>2</v>
      </c>
      <c r="F89" s="60">
        <v>633</v>
      </c>
    </row>
    <row r="90" spans="1:12">
      <c r="B90" s="123"/>
      <c r="C90" s="123"/>
      <c r="D90" s="60" t="s">
        <v>281</v>
      </c>
      <c r="E90" s="60">
        <v>2</v>
      </c>
      <c r="F90" s="60">
        <v>548</v>
      </c>
    </row>
    <row r="91" spans="1:12">
      <c r="B91" s="123"/>
      <c r="C91" s="123"/>
      <c r="D91" s="60" t="s">
        <v>283</v>
      </c>
      <c r="E91" s="60">
        <v>2</v>
      </c>
      <c r="F91" s="60">
        <v>129</v>
      </c>
      <c r="G91" s="5" t="s">
        <v>284</v>
      </c>
    </row>
  </sheetData>
  <mergeCells count="138">
    <mergeCell ref="B87:C91"/>
    <mergeCell ref="B2:C5"/>
    <mergeCell ref="AX2:AZ3"/>
    <mergeCell ref="E3:E4"/>
    <mergeCell ref="F3:F4"/>
    <mergeCell ref="G3:G4"/>
    <mergeCell ref="H3:H4"/>
    <mergeCell ref="I3:I4"/>
    <mergeCell ref="J3:J4"/>
    <mergeCell ref="K3:M3"/>
    <mergeCell ref="N3:P3"/>
    <mergeCell ref="E2:J2"/>
    <mergeCell ref="K2:AB2"/>
    <mergeCell ref="AC2:AM2"/>
    <mergeCell ref="Q3:S3"/>
    <mergeCell ref="T3:V3"/>
    <mergeCell ref="W3:Y3"/>
    <mergeCell ref="Z3:AB3"/>
    <mergeCell ref="AO3:AQ3"/>
    <mergeCell ref="AR3:AT3"/>
    <mergeCell ref="AU3:AW3"/>
    <mergeCell ref="AN3:AN4"/>
    <mergeCell ref="AN2:AW2"/>
    <mergeCell ref="AK3:AM3"/>
    <mergeCell ref="E13:F13"/>
    <mergeCell ref="G13:H13"/>
    <mergeCell ref="E14:F14"/>
    <mergeCell ref="G14:H14"/>
    <mergeCell ref="B13:C14"/>
    <mergeCell ref="J8:J9"/>
    <mergeCell ref="K8:K9"/>
    <mergeCell ref="L8:L9"/>
    <mergeCell ref="B8:C10"/>
    <mergeCell ref="M8:M9"/>
    <mergeCell ref="D8:D9"/>
    <mergeCell ref="E8:E9"/>
    <mergeCell ref="F8:F9"/>
    <mergeCell ref="G8:I8"/>
    <mergeCell ref="AC3:AC4"/>
    <mergeCell ref="AD3:AD4"/>
    <mergeCell ref="AE3:AG3"/>
    <mergeCell ref="AH3:AJ3"/>
    <mergeCell ref="N8:N9"/>
    <mergeCell ref="D2:D4"/>
    <mergeCell ref="V19:V21"/>
    <mergeCell ref="D20:F20"/>
    <mergeCell ref="G20:I20"/>
    <mergeCell ref="J20:L20"/>
    <mergeCell ref="M20:O20"/>
    <mergeCell ref="J24:J25"/>
    <mergeCell ref="B19:C22"/>
    <mergeCell ref="E16:F16"/>
    <mergeCell ref="G16:H16"/>
    <mergeCell ref="B16:C17"/>
    <mergeCell ref="D19:O19"/>
    <mergeCell ref="P19:R20"/>
    <mergeCell ref="S19:U20"/>
    <mergeCell ref="E17:F17"/>
    <mergeCell ref="G17:H17"/>
    <mergeCell ref="H54:H55"/>
    <mergeCell ref="B54:C56"/>
    <mergeCell ref="B24:C26"/>
    <mergeCell ref="B28:C31"/>
    <mergeCell ref="B33:C35"/>
    <mergeCell ref="D33:F33"/>
    <mergeCell ref="G33:I33"/>
    <mergeCell ref="J33:L33"/>
    <mergeCell ref="D24:F24"/>
    <mergeCell ref="G24:I24"/>
    <mergeCell ref="D28:F29"/>
    <mergeCell ref="G29:G30"/>
    <mergeCell ref="G28:R28"/>
    <mergeCell ref="B38:C45"/>
    <mergeCell ref="P38:P41"/>
    <mergeCell ref="D38:D41"/>
    <mergeCell ref="K38:K41"/>
    <mergeCell ref="L38:L41"/>
    <mergeCell ref="N38:O39"/>
    <mergeCell ref="J38:J41"/>
    <mergeCell ref="M38:M41"/>
    <mergeCell ref="N40:N41"/>
    <mergeCell ref="O40:O41"/>
    <mergeCell ref="F38:F41"/>
    <mergeCell ref="B69:C70"/>
    <mergeCell ref="D47:D48"/>
    <mergeCell ref="D54:D55"/>
    <mergeCell ref="E54:E55"/>
    <mergeCell ref="E59:F59"/>
    <mergeCell ref="E60:F60"/>
    <mergeCell ref="B59:C60"/>
    <mergeCell ref="B62:C63"/>
    <mergeCell ref="E62:F62"/>
    <mergeCell ref="E63:F63"/>
    <mergeCell ref="F54:G54"/>
    <mergeCell ref="B47:C52"/>
    <mergeCell ref="B65:C66"/>
    <mergeCell ref="E65:F65"/>
    <mergeCell ref="E66:F66"/>
    <mergeCell ref="E84:F84"/>
    <mergeCell ref="G84:I84"/>
    <mergeCell ref="B73:C74"/>
    <mergeCell ref="B76:C77"/>
    <mergeCell ref="B83:C84"/>
    <mergeCell ref="K79:L79"/>
    <mergeCell ref="E79:G79"/>
    <mergeCell ref="H79:I79"/>
    <mergeCell ref="E80:G80"/>
    <mergeCell ref="H80:I80"/>
    <mergeCell ref="K80:L80"/>
    <mergeCell ref="E83:F83"/>
    <mergeCell ref="G83:I83"/>
    <mergeCell ref="B79:C81"/>
    <mergeCell ref="E81:G81"/>
    <mergeCell ref="H81:I81"/>
    <mergeCell ref="K81:L81"/>
    <mergeCell ref="S28:U29"/>
    <mergeCell ref="H29:I29"/>
    <mergeCell ref="J29:L29"/>
    <mergeCell ref="M29:O29"/>
    <mergeCell ref="P29:R29"/>
    <mergeCell ref="E47:F47"/>
    <mergeCell ref="G47:H47"/>
    <mergeCell ref="I47:J47"/>
    <mergeCell ref="E49:E52"/>
    <mergeCell ref="F49:F52"/>
    <mergeCell ref="G49:G52"/>
    <mergeCell ref="H49:H52"/>
    <mergeCell ref="Q38:U38"/>
    <mergeCell ref="Q39:R39"/>
    <mergeCell ref="S39:U39"/>
    <mergeCell ref="Q40:Q41"/>
    <mergeCell ref="R40:R41"/>
    <mergeCell ref="S40:S41"/>
    <mergeCell ref="T40:U40"/>
    <mergeCell ref="E38:E41"/>
    <mergeCell ref="G38:G41"/>
    <mergeCell ref="H38:H41"/>
    <mergeCell ref="I38:I4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6.5"/>
  <cols>
    <col min="1" max="1" width="20.875" customWidth="1"/>
    <col min="2" max="2" width="19" customWidth="1"/>
    <col min="4" max="6" width="15.875" bestFit="1" customWidth="1"/>
  </cols>
  <sheetData>
    <row r="1" spans="1:10" s="1" customFormat="1" ht="17.25">
      <c r="A1" s="40" t="s">
        <v>25</v>
      </c>
      <c r="B1" s="40"/>
      <c r="C1" s="40"/>
      <c r="D1" s="40"/>
      <c r="E1" s="40"/>
      <c r="F1" s="40"/>
      <c r="G1" s="40"/>
      <c r="H1" s="40"/>
      <c r="I1" s="43"/>
      <c r="J1" s="43"/>
    </row>
    <row r="2" spans="1:10">
      <c r="A2" s="10" t="s">
        <v>234</v>
      </c>
      <c r="B2" s="84" t="s">
        <v>31</v>
      </c>
      <c r="C2" s="85"/>
      <c r="D2" s="138" t="s">
        <v>143</v>
      </c>
      <c r="E2" s="137" t="s">
        <v>28</v>
      </c>
      <c r="F2" s="137"/>
      <c r="G2" s="135" t="s">
        <v>30</v>
      </c>
      <c r="H2" s="136"/>
      <c r="I2" s="135" t="s">
        <v>29</v>
      </c>
      <c r="J2" s="136"/>
    </row>
    <row r="3" spans="1:10">
      <c r="B3" s="85"/>
      <c r="C3" s="85"/>
      <c r="D3" s="139"/>
      <c r="E3" s="2" t="s">
        <v>26</v>
      </c>
      <c r="F3" s="2" t="s">
        <v>27</v>
      </c>
      <c r="G3" s="61" t="s">
        <v>26</v>
      </c>
      <c r="H3" s="61" t="s">
        <v>27</v>
      </c>
      <c r="I3" s="2" t="s">
        <v>26</v>
      </c>
      <c r="J3" s="2" t="s">
        <v>27</v>
      </c>
    </row>
    <row r="4" spans="1:10">
      <c r="B4" s="85"/>
      <c r="C4" s="85"/>
      <c r="D4" s="23">
        <f>SUM(E4:J4)</f>
        <v>8</v>
      </c>
      <c r="E4" s="25">
        <v>2</v>
      </c>
      <c r="F4" s="25">
        <v>0</v>
      </c>
      <c r="G4" s="25">
        <v>5</v>
      </c>
      <c r="H4" s="25">
        <v>1</v>
      </c>
      <c r="I4" s="25">
        <v>0</v>
      </c>
      <c r="J4" s="25">
        <v>0</v>
      </c>
    </row>
    <row r="6" spans="1:10">
      <c r="B6" s="84" t="s">
        <v>291</v>
      </c>
      <c r="C6" s="85"/>
      <c r="D6" s="61" t="s">
        <v>287</v>
      </c>
      <c r="E6" s="61" t="s">
        <v>288</v>
      </c>
      <c r="F6" s="61" t="s">
        <v>289</v>
      </c>
    </row>
    <row r="7" spans="1:10">
      <c r="B7" s="85"/>
      <c r="C7" s="85"/>
      <c r="D7" s="25">
        <v>17</v>
      </c>
      <c r="E7" s="25">
        <v>112</v>
      </c>
      <c r="F7" s="74">
        <f>E7/(D4*D7)</f>
        <v>0.82352941176470584</v>
      </c>
    </row>
    <row r="10" spans="1:10">
      <c r="A10" s="42" t="s">
        <v>32</v>
      </c>
      <c r="B10" s="42"/>
      <c r="C10" s="42"/>
      <c r="D10" s="42"/>
      <c r="E10" s="42"/>
      <c r="F10" s="42"/>
    </row>
    <row r="11" spans="1:10">
      <c r="A11" s="10" t="s">
        <v>286</v>
      </c>
      <c r="B11" s="84" t="s">
        <v>292</v>
      </c>
      <c r="C11" s="85"/>
      <c r="D11" s="2" t="s">
        <v>33</v>
      </c>
      <c r="E11" s="2" t="s">
        <v>35</v>
      </c>
      <c r="F11" s="2" t="s">
        <v>34</v>
      </c>
    </row>
    <row r="12" spans="1:10">
      <c r="B12" s="85"/>
      <c r="C12" s="85"/>
      <c r="D12" s="25">
        <v>293</v>
      </c>
      <c r="E12" s="25">
        <v>293</v>
      </c>
      <c r="F12" s="27">
        <v>1</v>
      </c>
    </row>
    <row r="14" spans="1:10" ht="33">
      <c r="B14" s="84" t="s">
        <v>297</v>
      </c>
      <c r="C14" s="85"/>
      <c r="D14" s="76" t="s">
        <v>299</v>
      </c>
      <c r="E14" s="61" t="s">
        <v>298</v>
      </c>
    </row>
    <row r="15" spans="1:10">
      <c r="B15" s="85"/>
      <c r="C15" s="85"/>
      <c r="D15" s="25">
        <v>89.8</v>
      </c>
      <c r="E15" s="25">
        <v>84.9</v>
      </c>
    </row>
    <row r="17" spans="1:7">
      <c r="B17" s="84" t="s">
        <v>296</v>
      </c>
      <c r="C17" s="85"/>
      <c r="D17" s="2" t="s">
        <v>36</v>
      </c>
    </row>
    <row r="18" spans="1:7">
      <c r="B18" s="85"/>
      <c r="C18" s="85"/>
      <c r="D18" s="25">
        <v>0</v>
      </c>
    </row>
    <row r="20" spans="1:7">
      <c r="A20" s="42" t="s">
        <v>37</v>
      </c>
      <c r="B20" s="42"/>
      <c r="C20" s="42"/>
      <c r="D20" s="42"/>
      <c r="E20" s="42"/>
      <c r="F20" s="42"/>
      <c r="G20" s="42"/>
    </row>
    <row r="21" spans="1:7">
      <c r="A21" s="10" t="s">
        <v>234</v>
      </c>
      <c r="B21" s="84" t="s">
        <v>42</v>
      </c>
      <c r="C21" s="85"/>
      <c r="D21" s="2" t="s">
        <v>38</v>
      </c>
      <c r="E21" s="2" t="s">
        <v>39</v>
      </c>
      <c r="F21" s="2" t="s">
        <v>40</v>
      </c>
      <c r="G21" s="2" t="s">
        <v>41</v>
      </c>
    </row>
    <row r="22" spans="1:7">
      <c r="B22" s="85"/>
      <c r="C22" s="85"/>
      <c r="D22" s="25">
        <f>SUM(E22:G193)</f>
        <v>94.800000000000011</v>
      </c>
      <c r="E22" s="25">
        <v>38.4</v>
      </c>
      <c r="F22" s="25">
        <v>45</v>
      </c>
      <c r="G22" s="25">
        <v>11.4</v>
      </c>
    </row>
    <row r="24" spans="1:7">
      <c r="A24" s="42" t="s">
        <v>43</v>
      </c>
      <c r="B24" s="42"/>
      <c r="C24" s="42"/>
      <c r="D24" s="42"/>
    </row>
    <row r="25" spans="1:7">
      <c r="A25" s="10" t="s">
        <v>234</v>
      </c>
      <c r="B25" s="84" t="s">
        <v>45</v>
      </c>
      <c r="C25" s="85"/>
      <c r="D25" s="61" t="s">
        <v>44</v>
      </c>
    </row>
    <row r="26" spans="1:7">
      <c r="B26" s="85"/>
      <c r="C26" s="85"/>
      <c r="D26" s="25">
        <v>87.63</v>
      </c>
    </row>
    <row r="27" spans="1:7">
      <c r="D27" s="75"/>
    </row>
    <row r="28" spans="1:7">
      <c r="B28" s="84" t="s">
        <v>293</v>
      </c>
      <c r="C28" s="84"/>
      <c r="D28" s="61" t="s">
        <v>294</v>
      </c>
    </row>
    <row r="29" spans="1:7" ht="37.5" customHeight="1">
      <c r="B29" s="84"/>
      <c r="C29" s="84"/>
      <c r="D29" s="25">
        <v>90.3</v>
      </c>
    </row>
  </sheetData>
  <mergeCells count="12">
    <mergeCell ref="B6:C7"/>
    <mergeCell ref="B28:C29"/>
    <mergeCell ref="B14:C15"/>
    <mergeCell ref="B11:C12"/>
    <mergeCell ref="B17:C18"/>
    <mergeCell ref="B21:C22"/>
    <mergeCell ref="B25:C26"/>
    <mergeCell ref="I2:J2"/>
    <mergeCell ref="B2:C4"/>
    <mergeCell ref="E2:F2"/>
    <mergeCell ref="G2:H2"/>
    <mergeCell ref="D2:D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공시개요</vt:lpstr>
      <vt:lpstr>환경(E)</vt:lpstr>
      <vt:lpstr>사회(S)</vt:lpstr>
      <vt:lpstr>지배구조(G)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2021-06-24T04:58:15Z</dcterms:created>
  <dcterms:modified xsi:type="dcterms:W3CDTF">2026-07-02T08:18:51Z</dcterms:modified>
</cp:coreProperties>
</file>