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현재_통합_문서" defaultThemeVersion="124226"/>
  <mc:AlternateContent xmlns:mc="http://schemas.openxmlformats.org/markup-compatibility/2006">
    <mc:Choice Requires="x15">
      <x15ac:absPath xmlns:x15ac="http://schemas.microsoft.com/office/spreadsheetml/2010/11/ac" url="D:\1. 2022\10.계    약\2.계약\1.입찰\7.공영주차장 CCTV 고도화 사업 도급 공사\2.공고문\"/>
    </mc:Choice>
  </mc:AlternateContent>
  <bookViews>
    <workbookView xWindow="-120" yWindow="-120" windowWidth="29040" windowHeight="15840" tabRatio="867" firstSheet="2" activeTab="2"/>
  </bookViews>
  <sheets>
    <sheet name="표지 (설계설명서)" sheetId="95" state="hidden" r:id="rId1"/>
    <sheet name="설계설명서" sheetId="115" state="hidden" r:id="rId2"/>
    <sheet name="0.설계서" sheetId="31" r:id="rId3"/>
    <sheet name="원가계산서" sheetId="147" r:id="rId4"/>
    <sheet name="물품원가계산서" sheetId="140" state="hidden" r:id="rId5"/>
    <sheet name="총괄집계표" sheetId="141" r:id="rId6"/>
    <sheet name="관급자재사용수량" sheetId="171" state="hidden" r:id="rId7"/>
    <sheet name="관급자재비(관제센터-3자단가)" sheetId="180" state="hidden" r:id="rId8"/>
    <sheet name="관급자재비 집계표(3자단가)(안내판)" sheetId="177" state="hidden" r:id="rId9"/>
    <sheet name="관급자재비(3자단가)(안내판)" sheetId="178" state="hidden" r:id="rId10"/>
    <sheet name="수량집계(관급자재-3자단가)" sheetId="187" state="hidden" r:id="rId11"/>
    <sheet name="공사비내역 집계표(현장장비)" sheetId="133" r:id="rId12"/>
    <sheet name="한전시설부담금집계표" sheetId="173" state="hidden" r:id="rId13"/>
    <sheet name="한전시설부담금산출내역서" sheetId="174" state="hidden" r:id="rId14"/>
    <sheet name="수량집계(관급자재-관제센터)" sheetId="183" state="hidden" r:id="rId15"/>
    <sheet name="수량집계(관급자재-안내판)" sheetId="181" state="hidden" r:id="rId16"/>
    <sheet name="수량산출서(관급자재-안내판)" sheetId="182" state="hidden" r:id="rId17"/>
    <sheet name="기초수량" sheetId="184" state="hidden" r:id="rId18"/>
    <sheet name="설치장소" sheetId="99"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_" localSheetId="11" hidden="1">#REF!</definedName>
    <definedName name="_" localSheetId="6" hidden="1">#REF!</definedName>
    <definedName name="_" localSheetId="17" hidden="1">#REF!</definedName>
    <definedName name="_" localSheetId="4" hidden="1">#REF!</definedName>
    <definedName name="_" localSheetId="3" hidden="1">#REF!</definedName>
    <definedName name="_" localSheetId="5" hidden="1">#REF!</definedName>
    <definedName name="_" localSheetId="12" hidden="1">#REF!</definedName>
    <definedName name="_" hidden="1">#REF!</definedName>
    <definedName name="__" hidden="1">#REF!</definedName>
    <definedName name="___" hidden="1">#REF!</definedName>
    <definedName name="__________ju8" hidden="1">{"'광피스표'!$A$3:$N$54"}</definedName>
    <definedName name="_________ju8" hidden="1">{"'광피스표'!$A$3:$N$54"}</definedName>
    <definedName name="________ju8" hidden="1">{"'광피스표'!$A$3:$N$54"}</definedName>
    <definedName name="_______ju8" hidden="1">{"'광피스표'!$A$3:$N$54"}</definedName>
    <definedName name="_______q45" hidden="1">{"'용역비'!$A$4:$C$8"}</definedName>
    <definedName name="______ju8" hidden="1">{"'광피스표'!$A$3:$N$54"}</definedName>
    <definedName name="______q45" hidden="1">{"'용역비'!$A$4:$C$8"}</definedName>
    <definedName name="_____ju8" hidden="1">{"'광피스표'!$A$3:$N$54"}</definedName>
    <definedName name="_____q45" hidden="1">{"'용역비'!$A$4:$C$8"}</definedName>
    <definedName name="____ju8" hidden="1">{"'광피스표'!$A$3:$N$54"}</definedName>
    <definedName name="____q45" hidden="1">{"'용역비'!$A$4:$C$8"}</definedName>
    <definedName name="___ju8" hidden="1">{"'광피스표'!$A$3:$N$54"}</definedName>
    <definedName name="___q45" hidden="1">{"'용역비'!$A$4:$C$8"}</definedName>
    <definedName name="__123Graph_A" hidden="1">#REF!</definedName>
    <definedName name="__123Graph_AA" hidden="1">[1]Sheet13!$S$50:$AV$50</definedName>
    <definedName name="__123Graph_AB" hidden="1">[1]Sheet13!$S$51:$AV$51</definedName>
    <definedName name="__123Graph_AC" hidden="1">[1]Sheet13!$S$47:$AV$47</definedName>
    <definedName name="__123Graph_AD" hidden="1">[1]Sheet13!$O$64:$O$131</definedName>
    <definedName name="__123Graph_AE" hidden="1">[1]Sheet13!$O$131:$O$201</definedName>
    <definedName name="__123Graph_AF" hidden="1">[1]Sheet13!$O$202:$O$271</definedName>
    <definedName name="__123Graph_AG" hidden="1">[1]Sheet13!$O$272:$O$341</definedName>
    <definedName name="__123Graph_B" hidden="1">[2]sal!#REF!</definedName>
    <definedName name="__123Graph_C" hidden="1">[2]sal!#REF!</definedName>
    <definedName name="__123Graph_D" hidden="1">[2]sal!#REF!</definedName>
    <definedName name="__123Graph_E" hidden="1">[3]LOB!#REF!</definedName>
    <definedName name="__123Graph_F" hidden="1">[3]LOB!#REF!</definedName>
    <definedName name="__123Graph_X" hidden="1">#REF!</definedName>
    <definedName name="__123Graph_XA" hidden="1">[1]Sheet13!$S$48:$AV$48</definedName>
    <definedName name="__123Graph_XB" hidden="1">[1]Sheet13!$S$48:$AV$48</definedName>
    <definedName name="__123Graph_XC" hidden="1">[1]Sheet13!$S$48:$AV$48</definedName>
    <definedName name="__123Graph_XD" hidden="1">[1]Sheet13!$N$64:$N$131</definedName>
    <definedName name="__123Graph_XE" hidden="1">[1]Sheet13!$N$131:$N$201</definedName>
    <definedName name="__123Graph_XF" hidden="1">[1]Sheet13!$N$202:$N$271</definedName>
    <definedName name="__123Graph_XG" hidden="1">[1]Sheet13!$N$272:$N$341</definedName>
    <definedName name="__ju8" hidden="1">{"'광피스표'!$A$3:$N$54"}</definedName>
    <definedName name="__kwy1" hidden="1">{#N/A,#N/A,FALSE,"ALM-ASISC"}</definedName>
    <definedName name="__q45" hidden="1">{"'용역비'!$A$4:$C$8"}</definedName>
    <definedName name="_1._PANEL_BD.__LP___1">#REF!</definedName>
    <definedName name="_1___________________________0_F" hidden="1">[4]합천내역!#REF!</definedName>
    <definedName name="_1_____________0_F" hidden="1">[4]합천내역!#REF!</definedName>
    <definedName name="_1_0">'[5]PAD TR보호대기초'!#REF!</definedName>
    <definedName name="_10__________________0_F" hidden="1">[4]합천내역!#REF!</definedName>
    <definedName name="_10___________0ELP전선관_3">[5]가로등기초!#REF!</definedName>
    <definedName name="_10_________0_F" hidden="1">[4]합천내역!#REF!</definedName>
    <definedName name="_10________0_F" localSheetId="9" hidden="1">[4]합천내역!#REF!</definedName>
    <definedName name="_10________0_F" localSheetId="7" hidden="1">[4]합천내역!#REF!</definedName>
    <definedName name="_10______0_F" hidden="1">[4]합천내역!#REF!</definedName>
    <definedName name="_10_____0_F" hidden="1">[4]합천내역!#REF!</definedName>
    <definedName name="_100_________0_F" hidden="1">[6]합천내역!#REF!</definedName>
    <definedName name="_101________0_F" hidden="1">[6]합천내역!#REF!</definedName>
    <definedName name="_101_0_F" localSheetId="8" hidden="1">[4]합천내역!#REF!</definedName>
    <definedName name="_102_______0_F" hidden="1">[6]합천내역!#REF!</definedName>
    <definedName name="_102_0_F" localSheetId="9" hidden="1">[4]합천내역!#REF!</definedName>
    <definedName name="_102_0_F" localSheetId="7" hidden="1">[4]합천내역!#REF!</definedName>
    <definedName name="_103_______0맨홀뚜껑_Φ">'[5]HANDHOLE(2)'!#REF!</definedName>
    <definedName name="_104_____3_0Crite">#REF!</definedName>
    <definedName name="_105_____3_0Criteria">#REF!</definedName>
    <definedName name="_106_____G_0Extr">#REF!</definedName>
    <definedName name="_107_____G_0Extract">#REF!</definedName>
    <definedName name="_108______0_F" hidden="1">[6]합천내역!#REF!</definedName>
    <definedName name="_11_________________0_F" hidden="1">[4]합천내역!#REF!</definedName>
    <definedName name="_11_____________0">'[5]PAD TR보호대기초'!#REF!</definedName>
    <definedName name="_11___¤§¤_¤¡" hidden="1">{#N/A,#N/A,FALSE,"Sheet1"}</definedName>
    <definedName name="_11___wrn.Ã¶°ñÁý°èÇ_._.5Ä­." hidden="1">{#N/A,#N/A,FALSE,"Sheet1"}</definedName>
    <definedName name="_110___¤§¤_¤¡" hidden="1">{#N/A,#N/A,FALSE,"Sheet1"}</definedName>
    <definedName name="_111_____0_F" hidden="1">[6]합천내역!#REF!</definedName>
    <definedName name="_111_0_F" localSheetId="10" hidden="1">[4]합천내역!#REF!</definedName>
    <definedName name="_111_0_F" localSheetId="14" hidden="1">[4]합천내역!#REF!</definedName>
    <definedName name="_111_0_F" localSheetId="15" hidden="1">[4]합천내역!#REF!</definedName>
    <definedName name="_112_____0맨홀뚜껑_Φ">'[5]HANDHOLE(2)'!#REF!</definedName>
    <definedName name="_113___3_0Crite">#REF!</definedName>
    <definedName name="_114___3_0Criteria">#REF!</definedName>
    <definedName name="_114_0_F" localSheetId="0" hidden="1">[4]합천내역!#REF!</definedName>
    <definedName name="_115___G_0Extr">#REF!</definedName>
    <definedName name="_115_0_F" localSheetId="11" hidden="1">[4]합천내역!#REF!</definedName>
    <definedName name="_115_0_F" localSheetId="6" hidden="1">[4]합천내역!#REF!</definedName>
    <definedName name="_115_0_F" localSheetId="17" hidden="1">[4]합천내역!#REF!</definedName>
    <definedName name="_115_0_F" localSheetId="4" hidden="1">[4]합천내역!#REF!</definedName>
    <definedName name="_115_0_F" localSheetId="3" hidden="1">[4]합천내역!#REF!</definedName>
    <definedName name="_115_0_F" localSheetId="5" hidden="1">[4]합천내역!#REF!</definedName>
    <definedName name="_115_0_F" localSheetId="12" hidden="1">[4]합천내역!#REF!</definedName>
    <definedName name="_115_0_F" hidden="1">[4]합천내역!#REF!</definedName>
    <definedName name="_116___G_0Extract">#REF!</definedName>
    <definedName name="_118___wrn.Ã¶°ñÁý°èÇ_._.5Ä­." hidden="1">{#N/A,#N/A,FALSE,"Sheet1"}</definedName>
    <definedName name="_12________________0_F" hidden="1">[4]합천내역!#REF!</definedName>
    <definedName name="_12_____________0ELP전선관_3">[5]가로등기초!#REF!</definedName>
    <definedName name="_12__________0_F" hidden="1">[4]합천내역!#REF!</definedName>
    <definedName name="_12________0_F" hidden="1">[4]합천내역!#REF!</definedName>
    <definedName name="_12___0_F" hidden="1">[4]합천내역!#REF!</definedName>
    <definedName name="_12__¤§¤_¤¡" hidden="1">{#N/A,#N/A,FALSE,"Sheet1"}</definedName>
    <definedName name="_120__¤§¤_¤¡" hidden="1">{#N/A,#N/A,FALSE,"Sheet1"}</definedName>
    <definedName name="_121____0맨홀뚜껑_Φ">'[5]HANDHOLE(2)'!#REF!</definedName>
    <definedName name="_122__3_0Crite">#REF!</definedName>
    <definedName name="_123__3_0Criteria">#REF!</definedName>
    <definedName name="_124__G_0Extr">#REF!</definedName>
    <definedName name="_125__G_0Extract">#REF!</definedName>
    <definedName name="_127__wrn.Ã¶°ñÁý°èÇ_._.5Ä­." hidden="1">{#N/A,#N/A,FALSE,"Sheet1"}</definedName>
    <definedName name="_128G_0Extr">#REF!</definedName>
    <definedName name="_129_¤§¤_¤¡" hidden="1">{#N/A,#N/A,FALSE,"Sheet1"}</definedName>
    <definedName name="_13_________________0">'[5]PAD TR보호대기초'!#REF!</definedName>
    <definedName name="_13_______________0_F" hidden="1">[4]합천내역!#REF!</definedName>
    <definedName name="_13_____0_F" hidden="1">[4]합천내역!#REF!</definedName>
    <definedName name="_13__wrn.Ã¶°ñÁý°èÇ_._.5Ä­." hidden="1">{#N/A,#N/A,FALSE,"Sheet1"}</definedName>
    <definedName name="_130___0_F" hidden="1">[6]합천내역!#REF!</definedName>
    <definedName name="_131_3_0Crite">#REF!</definedName>
    <definedName name="_132_3_0Criteria">#REF!</definedName>
    <definedName name="_133_G_0Extr">#REF!</definedName>
    <definedName name="_134_G_0Extract">#REF!</definedName>
    <definedName name="_136_wrn.Ã¶°ñÁý°èÇ_._.5Ä­." hidden="1">{#N/A,#N/A,FALSE,"Sheet1"}</definedName>
    <definedName name="_137_단">#REF!</definedName>
    <definedName name="_138_0_F" hidden="1">[6]합천내역!#REF!</definedName>
    <definedName name="_139_0_0_F" hidden="1">#REF!</definedName>
    <definedName name="_14_________________0ELP전선관_3">[5]가로등기초!#REF!</definedName>
    <definedName name="_14______________0_F" hidden="1">[4]합천내역!#REF!</definedName>
    <definedName name="_14_______0_F" hidden="1">[4]합천내역!#REF!</definedName>
    <definedName name="_14___wrn.Ã¶°ñÁý°èÇ_._.5Ä­." hidden="1">{#N/A,#N/A,FALSE,"Sheet1"}</definedName>
    <definedName name="_14_¤§¤_¤¡" hidden="1">{#N/A,#N/A,FALSE,"Sheet1"}</definedName>
    <definedName name="_140_0맨홀뚜껑_Φ">'[5]HANDHOLE(2)'!#REF!</definedName>
    <definedName name="_141_3_0Crite">#REF!</definedName>
    <definedName name="_141G_0Extract">#REF!</definedName>
    <definedName name="_142_3_0Criteria">#REF!</definedName>
    <definedName name="_143G_0Extr">#REF!</definedName>
    <definedName name="_144G_0Extract">#REF!</definedName>
    <definedName name="_146q45_" hidden="1">{"'용역비'!$A$4:$C$8"}</definedName>
    <definedName name="_14F" hidden="1">#REF!</definedName>
    <definedName name="_15_____________________0">'[5]PAD TR보호대기초'!#REF!</definedName>
    <definedName name="_15_________¤§¤_¤¡" hidden="1">{#N/A,#N/A,FALSE,"Sheet1"}</definedName>
    <definedName name="_15_________0_F" hidden="1">[4]합천내역!#REF!</definedName>
    <definedName name="_15___0_F" hidden="1">[4]합천내역!#REF!</definedName>
    <definedName name="_15__¤§¤_¤¡" hidden="1">{#N/A,#N/A,FALSE,"Sheet1"}</definedName>
    <definedName name="_16_____________________0ELP전선관_3">[5]가로등기초!#REF!</definedName>
    <definedName name="_16___________0_F" hidden="1">[4]합천내역!#REF!</definedName>
    <definedName name="_16______0_F" hidden="1">[4]합천내역!#REF!</definedName>
    <definedName name="_16__wrn.Ã¶°ñÁý°èÇ_._.5Ä­." hidden="1">{#N/A,#N/A,FALSE,"Sheet1"}</definedName>
    <definedName name="_16_0_F" hidden="1">[4]합천내역!#REF!</definedName>
    <definedName name="_16F" hidden="1">#REF!</definedName>
    <definedName name="_17_______________________0">'[5]PAD TR보호대기초'!#REF!</definedName>
    <definedName name="_17_________wrn.Ã¶°ñÁý°èÇ_._.5Ä­." hidden="1">{#N/A,#N/A,FALSE,"Sheet1"}</definedName>
    <definedName name="_17___¤§¤_¤¡" hidden="1">{#N/A,#N/A,FALSE,"Sheet1"}</definedName>
    <definedName name="_17_¤§¤_¤¡" hidden="1">{#N/A,#N/A,FALSE,"Sheet1"}</definedName>
    <definedName name="_17_wrn.Ã¶°ñÁý°èÇ_._.5Ä­." hidden="1">{#N/A,#N/A,FALSE,"Sheet1"}</definedName>
    <definedName name="_18_______________________0ELP전선관_3">[5]가로등기초!#REF!</definedName>
    <definedName name="_18________¤§¤_¤¡" hidden="1">{#N/A,#N/A,FALSE,"Sheet1"}</definedName>
    <definedName name="_18________0_F" hidden="1">[4]합천내역!#REF!</definedName>
    <definedName name="_18_0_0_F" hidden="1">#REF!</definedName>
    <definedName name="_18_0_F" hidden="1">[4]합천내역!#REF!</definedName>
    <definedName name="_19_________________________0">'[5]PAD TR보호대기초'!#REF!</definedName>
    <definedName name="_19__________0_F" hidden="1">[4]합천내역!#REF!</definedName>
    <definedName name="_19________0_F" localSheetId="10" hidden="1">[4]합천내역!#REF!</definedName>
    <definedName name="_19________0_F" localSheetId="14" hidden="1">[4]합천내역!#REF!</definedName>
    <definedName name="_19________0_F" localSheetId="15" hidden="1">[4]합천내역!#REF!</definedName>
    <definedName name="_19_____0_F" hidden="1">[4]합천내역!#REF!</definedName>
    <definedName name="_19___0_F" hidden="1">[4]합천내역!#REF!</definedName>
    <definedName name="_2__________________________0_F" hidden="1">[4]합천내역!#REF!</definedName>
    <definedName name="_2_____________0_F" hidden="1">[4]합천내역!#REF!</definedName>
    <definedName name="_2____________0_F" hidden="1">[4]합천내역!#REF!</definedName>
    <definedName name="_2________0_F" localSheetId="11" hidden="1">[4]합천내역!#REF!</definedName>
    <definedName name="_2_0ELP전선관_3">[5]가로등기초!#REF!</definedName>
    <definedName name="_20_________________________0ELP전선관_3">[5]가로등기초!#REF!</definedName>
    <definedName name="_20________wrn.Ã¶°ñÁý°èÇ_._.5Ä­." hidden="1">{#N/A,#N/A,FALSE,"Sheet1"}</definedName>
    <definedName name="_20___wrn.Ã¶°ñÁý°èÇ_._.5Ä­." hidden="1">{#N/A,#N/A,FALSE,"Sheet1"}</definedName>
    <definedName name="_21___________________________0">'[5]PAD TR보호대기초'!#REF!</definedName>
    <definedName name="_21_______¤§¤_¤¡" hidden="1">{#N/A,#N/A,FALSE,"Sheet1"}</definedName>
    <definedName name="_21_______0_F" hidden="1">[4]합천내역!#REF!</definedName>
    <definedName name="_21__¤§¤_¤¡" hidden="1">{#N/A,#N/A,FALSE,"Sheet1"}</definedName>
    <definedName name="_21_0_0_F" hidden="1">[7]CTEMCOST!#REF!</definedName>
    <definedName name="_21F" hidden="1">#REF!</definedName>
    <definedName name="_22___________________________0ELP전선관_3">[5]가로등기초!#REF!</definedName>
    <definedName name="_22_________0_F" hidden="1">[4]합천내역!#REF!</definedName>
    <definedName name="_22________0_F" localSheetId="0" hidden="1">[4]합천내역!#REF!</definedName>
    <definedName name="_22__wrn.Ã¶°ñÁý°èÇ_._.5Ä­." hidden="1">{#N/A,#N/A,FALSE,"Sheet1"}</definedName>
    <definedName name="_22_wrn.Ã¶°ñÁý°èÇ_._.5Ä­." hidden="1">{#N/A,#N/A,FALSE,"Sheet1"}</definedName>
    <definedName name="_23_____________________________0">'[5]PAD TR보호대기초'!#REF!</definedName>
    <definedName name="_23________0_F" localSheetId="11" hidden="1">[4]합천내역!#REF!</definedName>
    <definedName name="_23________0_F" localSheetId="6" hidden="1">[4]합천내역!#REF!</definedName>
    <definedName name="_23________0_F" localSheetId="17" hidden="1">[4]합천내역!#REF!</definedName>
    <definedName name="_23________0_F" localSheetId="4" hidden="1">[4]합천내역!#REF!</definedName>
    <definedName name="_23________0_F" localSheetId="3" hidden="1">[4]합천내역!#REF!</definedName>
    <definedName name="_23________0_F" localSheetId="5" hidden="1">[4]합천내역!#REF!</definedName>
    <definedName name="_23________0_F" localSheetId="12" hidden="1">[4]합천내역!#REF!</definedName>
    <definedName name="_23________0_F" hidden="1">[4]합천내역!#REF!</definedName>
    <definedName name="_23_______wrn.Ã¶°ñÁý°èÇ_._.5Ä­." hidden="1">{#N/A,#N/A,FALSE,"Sheet1"}</definedName>
    <definedName name="_23_¤§¤_¤¡" hidden="1">{#N/A,#N/A,FALSE,"Sheet1"}</definedName>
    <definedName name="_24_____________________________0ELP전선관_3">[5]가로등기초!#REF!</definedName>
    <definedName name="_24______¤§¤_¤¡" hidden="1">{#N/A,#N/A,FALSE,"Sheet1"}</definedName>
    <definedName name="_24______0_F" hidden="1">[4]합천내역!#REF!</definedName>
    <definedName name="_24_0_F" hidden="1">[4]합천내역!#REF!</definedName>
    <definedName name="_25_______________________________0">'[5]PAD TR보호대기초'!#REF!</definedName>
    <definedName name="_25_______0_F" localSheetId="11" hidden="1">[4]합천내역!#REF!</definedName>
    <definedName name="_25______wrn.Ã¶°ñÁý°èÇ_._.5Ä­." hidden="1">{#N/A,#N/A,FALSE,"Sheet1"}</definedName>
    <definedName name="_25___0_F" hidden="1">[4]합천내역!#REF!</definedName>
    <definedName name="_25q45_" hidden="1">{"'용역비'!$A$4:$C$8"}</definedName>
    <definedName name="_26_______________________________0ELP전선관_3">[5]가로등기초!#REF!</definedName>
    <definedName name="_26_____¤§¤_¤¡" hidden="1">{#N/A,#N/A,FALSE,"Sheet1"}</definedName>
    <definedName name="_26___¤§¤_¤¡" hidden="1">{#N/A,#N/A,FALSE,"Sheet1"}</definedName>
    <definedName name="_27_________________________________0">'[5]PAD TR보호대기초'!#REF!</definedName>
    <definedName name="_27_____wrn.Ã¶°ñÁý°èÇ_._.5Ä­." hidden="1">{#N/A,#N/A,FALSE,"Sheet1"}</definedName>
    <definedName name="_27F" hidden="1">#REF!</definedName>
    <definedName name="_28_________________________________0ELP전선관_3">[5]가로등기초!#REF!</definedName>
    <definedName name="_28____¤§¤_¤¡" hidden="1">{#N/A,#N/A,FALSE,"Sheet1"}</definedName>
    <definedName name="_28_wrn.Ã¶°ñÁý°èÇ_._.5Ä­." hidden="1">{#N/A,#N/A,FALSE,"Sheet1"}</definedName>
    <definedName name="_29___________________________________0">'[5]PAD TR보호대기초'!#REF!</definedName>
    <definedName name="_29______0_F" hidden="1">[4]합천내역!#REF!</definedName>
    <definedName name="_29_____0_F" hidden="1">[4]합천내역!#REF!</definedName>
    <definedName name="_29q45_" hidden="1">{"'용역비'!$A$4:$C$8"}</definedName>
    <definedName name="_3_________________________0_F" hidden="1">[4]합천내역!#REF!</definedName>
    <definedName name="_3_____________0_F" hidden="1">[4]합천내역!#REF!</definedName>
    <definedName name="_3___________0_F" hidden="1">[4]합천내역!#REF!</definedName>
    <definedName name="_3____0">'[5]PAD TR보호대기초'!#REF!</definedName>
    <definedName name="_30___________________________________0ELP전선관_3">[5]가로등기초!#REF!</definedName>
    <definedName name="_30____wrn.Ã¶°ñÁý°èÇ_._.5Ä­." hidden="1">{#N/A,#N/A,FALSE,"Sheet1"}</definedName>
    <definedName name="_30_0_F" hidden="1">[4]합천내역!#REF!</definedName>
    <definedName name="_31_____________________________________0">'[5]PAD TR보호대기초'!#REF!</definedName>
    <definedName name="_31______F" hidden="1">#REF!</definedName>
    <definedName name="_31___wrn.Ã¶°ñÁý°èÇ_._.5Ä­." hidden="1">{#N/A,#N/A,FALSE,"Sheet1"}</definedName>
    <definedName name="_32_____________________________________0ELP전선관_3">[5]가로등기초!#REF!</definedName>
    <definedName name="_32_______0_F" localSheetId="8" hidden="1">[4]합천내역!#REF!</definedName>
    <definedName name="_32____0_F" hidden="1">[4]합천내역!#REF!</definedName>
    <definedName name="_32_0_0_F" hidden="1">#REF!</definedName>
    <definedName name="_33_______________________________________0">'[5]PAD TR보호대기초'!#REF!</definedName>
    <definedName name="_33_______0_F" localSheetId="9" hidden="1">[4]합천내역!#REF!</definedName>
    <definedName name="_33_______0_F" localSheetId="7" hidden="1">[4]합천내역!#REF!</definedName>
    <definedName name="_33_____F" hidden="1">#REF!</definedName>
    <definedName name="_33__¤§¤_¤¡" hidden="1">{#N/A,#N/A,FALSE,"Sheet1"}</definedName>
    <definedName name="_33q45_" hidden="1">{"'용역비'!$A$4:$C$8"}</definedName>
    <definedName name="_34_______________________________________0ELP전선관_3">[5]가로등기초!#REF!</definedName>
    <definedName name="_35_________________________________________0">'[5]PAD TR보호대기초'!#REF!</definedName>
    <definedName name="_35__wrn.Ã¶°ñÁý°èÇ_._.5Ä­." hidden="1">{#N/A,#N/A,FALSE,"Sheet1"}</definedName>
    <definedName name="_36_________________________________________0ELP전선관_3">[5]가로등기초!#REF!</definedName>
    <definedName name="_37___________________________________________0">'[5]PAD TR보호대기초'!#REF!</definedName>
    <definedName name="_37_¤§¤_¤¡" hidden="1">{#N/A,#N/A,FALSE,"Sheet1"}</definedName>
    <definedName name="_38___________________________________________0ELP전선관_3">[5]가로등기초!#REF!</definedName>
    <definedName name="_39_____________________________________________0">'[5]PAD TR보호대기초'!#REF!</definedName>
    <definedName name="_3년간매출">[8]경영상태!#REF!</definedName>
    <definedName name="_4________________________0_F" hidden="1">[4]합천내역!#REF!</definedName>
    <definedName name="_4____________0_F" hidden="1">[4]합천내역!#REF!</definedName>
    <definedName name="_4__________0_F" hidden="1">[4]합천내역!#REF!</definedName>
    <definedName name="_4____0ELP전선관_3">[5]가로등기초!#REF!</definedName>
    <definedName name="_40_____________________________________________0ELP전선관_3">[5]가로등기초!#REF!</definedName>
    <definedName name="_40___0_F" hidden="1">[4]합천내역!#REF!</definedName>
    <definedName name="_41_____________________________________________0맨홀뚜껑_Φ">'[5]HANDHOLE(2)'!#REF!</definedName>
    <definedName name="_42___________________________________________3_0Crite">#REF!</definedName>
    <definedName name="_42_______0_F" localSheetId="10" hidden="1">[4]합천내역!#REF!</definedName>
    <definedName name="_42_______0_F" localSheetId="14" hidden="1">[4]합천내역!#REF!</definedName>
    <definedName name="_42_______0_F" localSheetId="15" hidden="1">[4]합천내역!#REF!</definedName>
    <definedName name="_43___________________________________________3_0Criteria">#REF!</definedName>
    <definedName name="_43F" hidden="1">#REF!</definedName>
    <definedName name="_44___________________________________________G_0Extr">#REF!</definedName>
    <definedName name="_45___________________________________________G_0Extract">#REF!</definedName>
    <definedName name="_45_______0_F" localSheetId="0" hidden="1">[4]합천내역!#REF!</definedName>
    <definedName name="_45_wrn.Ã¶°ñÁý°èÇ_._.5Ä­." hidden="1">{#N/A,#N/A,FALSE,"Sheet1"}</definedName>
    <definedName name="_46___________________________________________0맨홀뚜껑_Φ">'[5]HANDHOLE(2)'!#REF!</definedName>
    <definedName name="_46_______0_F" localSheetId="11" hidden="1">[4]합천내역!#REF!</definedName>
    <definedName name="_46_______0_F" localSheetId="6" hidden="1">[4]합천내역!#REF!</definedName>
    <definedName name="_46_______0_F" localSheetId="17" hidden="1">[4]합천내역!#REF!</definedName>
    <definedName name="_46_______0_F" localSheetId="4" hidden="1">[4]합천내역!#REF!</definedName>
    <definedName name="_46_______0_F" localSheetId="3" hidden="1">[4]합천내역!#REF!</definedName>
    <definedName name="_46_______0_F" localSheetId="5" hidden="1">[4]합천내역!#REF!</definedName>
    <definedName name="_46_______0_F" localSheetId="12" hidden="1">[4]합천내역!#REF!</definedName>
    <definedName name="_46_______0_F" hidden="1">[4]합천내역!#REF!</definedName>
    <definedName name="_47_________________________________________3_0Crite">#REF!</definedName>
    <definedName name="_48_________________________________________3_0Criteria">#REF!</definedName>
    <definedName name="_48_____0_F" localSheetId="11" hidden="1">[4]합천내역!#REF!</definedName>
    <definedName name="_48_0_F" hidden="1">[4]합천내역!#REF!</definedName>
    <definedName name="_49_________________________________________G_0Extr">#REF!</definedName>
    <definedName name="_5_______________________0_F" hidden="1">[4]합천내역!#REF!</definedName>
    <definedName name="_5_________0_F" hidden="1">[4]합천내역!#REF!</definedName>
    <definedName name="_5_____0">'[5]PAD TR보호대기초'!#REF!</definedName>
    <definedName name="_50_________________________________________G_0Extract">#REF!</definedName>
    <definedName name="_51_________________________________________0맨홀뚜껑_Φ">'[5]HANDHOLE(2)'!#REF!</definedName>
    <definedName name="_51_0_0_F" hidden="1">#REF!</definedName>
    <definedName name="_52_______________________________________3_0Crite">#REF!</definedName>
    <definedName name="_53_______________________________________3_0Criteria">#REF!</definedName>
    <definedName name="_54_______________________________________G_0Extr">#REF!</definedName>
    <definedName name="_54q45_" hidden="1">{"'용역비'!$A$4:$C$8"}</definedName>
    <definedName name="_55_______________________________________G_0Extract">#REF!</definedName>
    <definedName name="_55_____0_F" localSheetId="8" hidden="1">[4]합천내역!#REF!</definedName>
    <definedName name="_56________________________________________0맨홀뚜껑_Φ">'[5]HANDHOLE(2)'!#REF!</definedName>
    <definedName name="_56_____0_F" localSheetId="9" hidden="1">[4]합천내역!#REF!</definedName>
    <definedName name="_56_____0_F" localSheetId="7" hidden="1">[4]합천내역!#REF!</definedName>
    <definedName name="_57______________________________________3_0Crite">#REF!</definedName>
    <definedName name="_576_____________0_F" hidden="1">[4]합천내역!#REF!</definedName>
    <definedName name="_58______________________________________3_0Criteria">#REF!</definedName>
    <definedName name="_582____________0_F" hidden="1">[4]합천내역!#REF!</definedName>
    <definedName name="_588___________0_F" hidden="1">[4]합천내역!#REF!</definedName>
    <definedName name="_59______________________________________G_0Extr">#REF!</definedName>
    <definedName name="_594__________0_F" hidden="1">[4]합천내역!#REF!</definedName>
    <definedName name="_6______________________0_F" hidden="1">[4]합천내역!#REF!</definedName>
    <definedName name="_6____________0_F" hidden="1">[4]합천내역!#REF!</definedName>
    <definedName name="_6___________0_F" hidden="1">[4]합천내역!#REF!</definedName>
    <definedName name="_6________0_F" hidden="1">[4]합천내역!#REF!</definedName>
    <definedName name="_6_____0ELP전선관_3">[5]가로등기초!#REF!</definedName>
    <definedName name="_60______________________________________G_0Extract">#REF!</definedName>
    <definedName name="_600_________0_F" hidden="1">[4]합천내역!#REF!</definedName>
    <definedName name="_606________0_F" hidden="1">[4]합천내역!#REF!</definedName>
    <definedName name="_61_______________________________________0맨홀뚜껑_Φ">'[5]HANDHOLE(2)'!#REF!</definedName>
    <definedName name="_612_______0_F" hidden="1">[4]합천내역!#REF!</definedName>
    <definedName name="_62_____________________________________3_0Crite">#REF!</definedName>
    <definedName name="_63_____________________________________3_0Criteria">#REF!</definedName>
    <definedName name="_64_____________________________________G_0Extr">#REF!</definedName>
    <definedName name="_648______0_F" hidden="1">[4]합천내역!#REF!</definedName>
    <definedName name="_65_____________________________________G_0Extract">#REF!</definedName>
    <definedName name="_65_____0_F" localSheetId="10" hidden="1">[4]합천내역!#REF!</definedName>
    <definedName name="_65_____0_F" localSheetId="14" hidden="1">[4]합천내역!#REF!</definedName>
    <definedName name="_65_____0_F" localSheetId="15" hidden="1">[4]합천내역!#REF!</definedName>
    <definedName name="_652___¤§¤_¤¡" hidden="1">{#N/A,#N/A,FALSE,"Sheet1"}</definedName>
    <definedName name="_658_____0_F" hidden="1">[4]합천내역!#REF!</definedName>
    <definedName name="_66______________________________________0맨홀뚜껑_Φ">'[5]HANDHOLE(2)'!#REF!</definedName>
    <definedName name="_67____________________________________3_0Crite">#REF!</definedName>
    <definedName name="_68____________________________________3_0Criteria">#REF!</definedName>
    <definedName name="_68_____0_F" localSheetId="0" hidden="1">[4]합천내역!#REF!</definedName>
    <definedName name="_69____________________________________G_0Extr">#REF!</definedName>
    <definedName name="_69_____0_F" localSheetId="11" hidden="1">[4]합천내역!#REF!</definedName>
    <definedName name="_69_____0_F" localSheetId="6" hidden="1">[4]합천내역!#REF!</definedName>
    <definedName name="_69_____0_F" localSheetId="17" hidden="1">[4]합천내역!#REF!</definedName>
    <definedName name="_69_____0_F" localSheetId="4" hidden="1">[4]합천내역!#REF!</definedName>
    <definedName name="_69_____0_F" localSheetId="3" hidden="1">[4]합천내역!#REF!</definedName>
    <definedName name="_69_____0_F" localSheetId="5" hidden="1">[4]합천내역!#REF!</definedName>
    <definedName name="_69_____0_F" localSheetId="12" hidden="1">[4]합천내역!#REF!</definedName>
    <definedName name="_69_____0_F" hidden="1">[4]합천내역!#REF!</definedName>
    <definedName name="_692___wrn.Ã¶°ñÁý°èÇ_._.5Ä­." hidden="1">{#N/A,#N/A,FALSE,"Sheet1"}</definedName>
    <definedName name="_696__¤§¤_¤¡" hidden="1">{#N/A,#N/A,FALSE,"Sheet1"}</definedName>
    <definedName name="_7_____________________0_F" hidden="1">[4]합천내역!#REF!</definedName>
    <definedName name="_7________0_F" hidden="1">[4]합천내역!#REF!</definedName>
    <definedName name="_7_______0">'[5]PAD TR보호대기초'!#REF!</definedName>
    <definedName name="_7_______0_F" hidden="1">[4]합천내역!#REF!</definedName>
    <definedName name="_70____________________________________G_0Extract">#REF!</definedName>
    <definedName name="_71_____________________________________0맨홀뚜껑_Φ">'[5]HANDHOLE(2)'!#REF!</definedName>
    <definedName name="_71___0_F" localSheetId="11" hidden="1">[4]합천내역!#REF!</definedName>
    <definedName name="_72___________________________________3_0Crite">#REF!</definedName>
    <definedName name="_73___________________________________3_0Criteria">#REF!</definedName>
    <definedName name="_730__wrn.Ã¶°ñÁý°èÇ_._.5Ä­." hidden="1">{#N/A,#N/A,FALSE,"Sheet1"}</definedName>
    <definedName name="_734_¤§¤_¤¡" hidden="1">{#N/A,#N/A,FALSE,"Sheet1"}</definedName>
    <definedName name="_74___________________________________G_0Extr">#REF!</definedName>
    <definedName name="_740___0_F" hidden="1">[4]합천내역!#REF!</definedName>
    <definedName name="_75___________________________________G_0Extract">#REF!</definedName>
    <definedName name="_758F" hidden="1">#REF!</definedName>
    <definedName name="_76___________________________________0맨홀뚜껑_Φ">'[5]HANDHOLE(2)'!#REF!</definedName>
    <definedName name="_77_________________________________3_0Crite">#REF!</definedName>
    <definedName name="_78_________________________________3_0Criteria">#REF!</definedName>
    <definedName name="_78___0_F" localSheetId="8" hidden="1">[4]합천내역!#REF!</definedName>
    <definedName name="_79_________________________________G_0Extr">#REF!</definedName>
    <definedName name="_79___0_F" localSheetId="9" hidden="1">[4]합천내역!#REF!</definedName>
    <definedName name="_79___0_F" localSheetId="7" hidden="1">[4]합천내역!#REF!</definedName>
    <definedName name="_792_wrn.Ã¶°ñÁý°èÇ_._.5Ä­." hidden="1">{#N/A,#N/A,FALSE,"Sheet1"}</definedName>
    <definedName name="_799_0_F" hidden="1">[4]합천내역!#REF!</definedName>
    <definedName name="_8____________________0_F" hidden="1">[4]합천내역!#REF!</definedName>
    <definedName name="_8__________0_F" hidden="1">[4]합천내역!#REF!</definedName>
    <definedName name="_8_______0_F" hidden="1">[4]합천내역!#REF!</definedName>
    <definedName name="_8_______0ELP전선관_3">[5]가로등기초!#REF!</definedName>
    <definedName name="_8______0_F" hidden="1">[4]합천내역!#REF!</definedName>
    <definedName name="_80_________________________________G_0Extract">#REF!</definedName>
    <definedName name="_81_________________________________0맨홀뚜껑_Φ">'[5]HANDHOLE(2)'!#REF!</definedName>
    <definedName name="_814_0_0_F" hidden="1">#REF!</definedName>
    <definedName name="_815_0_0_F" hidden="1">#REF!</definedName>
    <definedName name="_816_0_0_F" hidden="1">#REF!</definedName>
    <definedName name="_82_______________________________3_0Crite">#REF!</definedName>
    <definedName name="_83_______________________________3_0Criteria">#REF!</definedName>
    <definedName name="_84_______________________________G_0Extr">#REF!</definedName>
    <definedName name="_85_______________________________G_0Extract">#REF!</definedName>
    <definedName name="_86_______________________________0맨홀뚜껑_Φ">'[5]HANDHOLE(2)'!#REF!</definedName>
    <definedName name="_87_____________________________3_0Crite">#REF!</definedName>
    <definedName name="_88_____________________________3_0Criteria">#REF!</definedName>
    <definedName name="_88___0_F" localSheetId="10" hidden="1">[4]합천내역!#REF!</definedName>
    <definedName name="_88___0_F" localSheetId="14" hidden="1">[4]합천내역!#REF!</definedName>
    <definedName name="_88___0_F" localSheetId="15" hidden="1">[4]합천내역!#REF!</definedName>
    <definedName name="_887q45_" hidden="1">{"'용역비'!$A$4:$C$8"}</definedName>
    <definedName name="_89_____________________________G_0Extr">#REF!</definedName>
    <definedName name="_8각">[9]cctv!$B$18</definedName>
    <definedName name="_9___________________0_F" hidden="1">[4]합천내역!#REF!</definedName>
    <definedName name="_9___________0">'[5]PAD TR보호대기초'!#REF!</definedName>
    <definedName name="_9___________0_F" hidden="1">[4]합천내역!#REF!</definedName>
    <definedName name="_9________0_F" localSheetId="8" hidden="1">[4]합천내역!#REF!</definedName>
    <definedName name="_9_______0_F" hidden="1">[4]합천내역!#REF!</definedName>
    <definedName name="_9___¤§¤_¤¡" hidden="1">{#N/A,#N/A,FALSE,"Sheet1"}</definedName>
    <definedName name="_90_____________________________G_0Extract">#REF!</definedName>
    <definedName name="_91_____________________________0맨홀뚜껑_Φ">'[5]HANDHOLE(2)'!#REF!</definedName>
    <definedName name="_91___0_F" localSheetId="0" hidden="1">[4]합천내역!#REF!</definedName>
    <definedName name="_92___________________________3_0Crite">#REF!</definedName>
    <definedName name="_92___0_F" localSheetId="11" hidden="1">[4]합천내역!#REF!</definedName>
    <definedName name="_92___0_F" localSheetId="6" hidden="1">[4]합천내역!#REF!</definedName>
    <definedName name="_92___0_F" localSheetId="17" hidden="1">[4]합천내역!#REF!</definedName>
    <definedName name="_92___0_F" localSheetId="4" hidden="1">[4]합천내역!#REF!</definedName>
    <definedName name="_92___0_F" localSheetId="3" hidden="1">[4]합천내역!#REF!</definedName>
    <definedName name="_92___0_F" localSheetId="5" hidden="1">[4]합천내역!#REF!</definedName>
    <definedName name="_92___0_F" localSheetId="12" hidden="1">[4]합천내역!#REF!</definedName>
    <definedName name="_92___0_F" hidden="1">[4]합천내역!#REF!</definedName>
    <definedName name="_93___________________________3_0Criteria">#REF!</definedName>
    <definedName name="_94___________________________G_0Extr">#REF!</definedName>
    <definedName name="_94_0_F" localSheetId="11" hidden="1">[4]합천내역!#REF!</definedName>
    <definedName name="_95___________________________G_0Extract">#REF!</definedName>
    <definedName name="_96_____________0_F" hidden="1">[6]합천내역!#REF!</definedName>
    <definedName name="_97____________0_F" hidden="1">[6]합천내역!#REF!</definedName>
    <definedName name="_98___________0_F" hidden="1">[6]합천내역!#REF!</definedName>
    <definedName name="_99__________0_F" hidden="1">[6]합천내역!#REF!</definedName>
    <definedName name="_B22">[10]일위대가!$A$1400:$IV$1413=[10]일위대가!$A$1400</definedName>
    <definedName name="_Dist_Values" hidden="1">#REF!</definedName>
    <definedName name="_Fill" localSheetId="11" hidden="1">#REF!</definedName>
    <definedName name="_Fill" localSheetId="6" hidden="1">#REF!</definedName>
    <definedName name="_Fill" localSheetId="17" hidden="1">#REF!</definedName>
    <definedName name="_Fill" localSheetId="4" hidden="1">#REF!</definedName>
    <definedName name="_Fill" localSheetId="3" hidden="1">#REF!</definedName>
    <definedName name="_Fill" localSheetId="5" hidden="1">#REF!</definedName>
    <definedName name="_Fill" localSheetId="12" hidden="1">#REF!</definedName>
    <definedName name="_Fill" hidden="1">#REF!</definedName>
    <definedName name="_xlnm._FilterDatabase" localSheetId="11" hidden="1">#REF!</definedName>
    <definedName name="_xlnm._FilterDatabase" localSheetId="9" hidden="1">'관급자재비(3자단가)(안내판)'!#REF!</definedName>
    <definedName name="_xlnm._FilterDatabase" localSheetId="7" hidden="1">'관급자재비(관제센터-3자단가)'!#REF!</definedName>
    <definedName name="_xlnm._FilterDatabase" localSheetId="6" hidden="1">#REF!</definedName>
    <definedName name="_xlnm._FilterDatabase" localSheetId="17" hidden="1">#REF!</definedName>
    <definedName name="_xlnm._FilterDatabase" localSheetId="4" hidden="1">#REF!</definedName>
    <definedName name="_xlnm._FilterDatabase" localSheetId="3" hidden="1">#REF!</definedName>
    <definedName name="_xlnm._FilterDatabase" localSheetId="5" hidden="1">#REF!</definedName>
    <definedName name="_xlnm._FilterDatabase" localSheetId="12" hidden="1">#REF!</definedName>
    <definedName name="_xlnm._FilterDatabase" hidden="1">#REF!</definedName>
    <definedName name="_ju8" hidden="1">{"'광피스표'!$A$3:$N$54"}</definedName>
    <definedName name="_K02">[10]일위대가!$A$732:$IV$745=[10]일위대가!$A$732</definedName>
    <definedName name="_Key1" localSheetId="11" hidden="1">#REF!</definedName>
    <definedName name="_Key1" localSheetId="8" hidden="1">#REF!</definedName>
    <definedName name="_Key1" localSheetId="9" hidden="1">#REF!</definedName>
    <definedName name="_Key1" localSheetId="7" hidden="1">#REF!</definedName>
    <definedName name="_Key1" localSheetId="6" hidden="1">#REF!</definedName>
    <definedName name="_Key1" localSheetId="17" hidden="1">#REF!</definedName>
    <definedName name="_Key1" localSheetId="4" hidden="1">#REF!</definedName>
    <definedName name="_Key1" localSheetId="10" hidden="1">#REF!</definedName>
    <definedName name="_Key1" localSheetId="14" hidden="1">#REF!</definedName>
    <definedName name="_Key1" localSheetId="15" hidden="1">#REF!</definedName>
    <definedName name="_Key1" localSheetId="3" hidden="1">#REF!</definedName>
    <definedName name="_Key1" localSheetId="5" hidden="1">#REF!</definedName>
    <definedName name="_Key1" localSheetId="0" hidden="1">#REF!</definedName>
    <definedName name="_Key1" localSheetId="12" hidden="1">#REF!</definedName>
    <definedName name="_Key1" hidden="1">#REF!</definedName>
    <definedName name="_Key2" localSheetId="11" hidden="1">#REF!</definedName>
    <definedName name="_Key2" localSheetId="8" hidden="1">#REF!</definedName>
    <definedName name="_Key2" localSheetId="9" hidden="1">#REF!</definedName>
    <definedName name="_Key2" localSheetId="7" hidden="1">#REF!</definedName>
    <definedName name="_Key2" localSheetId="6" hidden="1">#REF!</definedName>
    <definedName name="_Key2" localSheetId="17" hidden="1">#REF!</definedName>
    <definedName name="_Key2" localSheetId="4" hidden="1">#REF!</definedName>
    <definedName name="_Key2" localSheetId="10" hidden="1">#REF!</definedName>
    <definedName name="_Key2" localSheetId="14" hidden="1">#REF!</definedName>
    <definedName name="_Key2" localSheetId="15" hidden="1">#REF!</definedName>
    <definedName name="_Key2" localSheetId="3" hidden="1">#REF!</definedName>
    <definedName name="_Key2" localSheetId="5" hidden="1">#REF!</definedName>
    <definedName name="_Key2" localSheetId="0" hidden="1">#REF!</definedName>
    <definedName name="_Key2" localSheetId="12" hidden="1">#REF!</definedName>
    <definedName name="_Key2" hidden="1">#REF!</definedName>
    <definedName name="_kfkf" localSheetId="11" hidden="1">#REF!</definedName>
    <definedName name="_kfkf" localSheetId="6" hidden="1">#REF!</definedName>
    <definedName name="_kfkf" localSheetId="17" hidden="1">#REF!</definedName>
    <definedName name="_kfkf" localSheetId="4" hidden="1">#REF!</definedName>
    <definedName name="_kfkf" localSheetId="3" hidden="1">#REF!</definedName>
    <definedName name="_kfkf" localSheetId="5" hidden="1">#REF!</definedName>
    <definedName name="_kfkf" localSheetId="12" hidden="1">#REF!</definedName>
    <definedName name="_kfkf" hidden="1">#REF!</definedName>
    <definedName name="_kwy1" hidden="1">{#N/A,#N/A,FALSE,"ALM-ASISC"}</definedName>
    <definedName name="_ll15">#REF!</definedName>
    <definedName name="_LP1">#REF!</definedName>
    <definedName name="_LP2">#REF!</definedName>
    <definedName name="_LPB1">[11]부하계산서!#REF!</definedName>
    <definedName name="_LPK1">[11]부하계산서!#REF!</definedName>
    <definedName name="_LU1">'[12]부하(성남)'!#REF!</definedName>
    <definedName name="_LU2">'[12]부하(성남)'!#REF!</definedName>
    <definedName name="_LV01">'[12]부하(성남)'!#REF!</definedName>
    <definedName name="_MatInverse_In" localSheetId="11" hidden="1">#REF!</definedName>
    <definedName name="_MatInverse_In" localSheetId="8" hidden="1">#REF!</definedName>
    <definedName name="_MatInverse_In" localSheetId="9" hidden="1">#REF!</definedName>
    <definedName name="_MatInverse_In" localSheetId="7" hidden="1">#REF!</definedName>
    <definedName name="_MatInverse_In" localSheetId="6" hidden="1">#REF!</definedName>
    <definedName name="_MatInverse_In" localSheetId="17" hidden="1">#REF!</definedName>
    <definedName name="_MatInverse_In" localSheetId="4" hidden="1">#REF!</definedName>
    <definedName name="_MatInverse_In" localSheetId="3" hidden="1">#REF!</definedName>
    <definedName name="_MatInverse_In" localSheetId="5" hidden="1">#REF!</definedName>
    <definedName name="_MatInverse_In" localSheetId="12" hidden="1">#REF!</definedName>
    <definedName name="_MatInverse_In" hidden="1">#REF!</definedName>
    <definedName name="_MatMult_A" localSheetId="11" hidden="1">#REF!</definedName>
    <definedName name="_MatMult_A" localSheetId="8" hidden="1">#REF!</definedName>
    <definedName name="_MatMult_A" localSheetId="9" hidden="1">#REF!</definedName>
    <definedName name="_MatMult_A" localSheetId="7" hidden="1">#REF!</definedName>
    <definedName name="_MatMult_A" localSheetId="6" hidden="1">#REF!</definedName>
    <definedName name="_MatMult_A" localSheetId="17" hidden="1">#REF!</definedName>
    <definedName name="_MatMult_A" localSheetId="4" hidden="1">#REF!</definedName>
    <definedName name="_MatMult_A" localSheetId="3" hidden="1">#REF!</definedName>
    <definedName name="_MatMult_A" localSheetId="5" hidden="1">#REF!</definedName>
    <definedName name="_MatMult_A" localSheetId="12" hidden="1">#REF!</definedName>
    <definedName name="_MatMult_A" hidden="1">#REF!</definedName>
    <definedName name="_MatMult_AxB" localSheetId="11" hidden="1">#REF!</definedName>
    <definedName name="_MatMult_AxB" localSheetId="8" hidden="1">#REF!</definedName>
    <definedName name="_MatMult_AxB" localSheetId="9" hidden="1">#REF!</definedName>
    <definedName name="_MatMult_AxB" localSheetId="7" hidden="1">#REF!</definedName>
    <definedName name="_MatMult_AxB" localSheetId="6" hidden="1">#REF!</definedName>
    <definedName name="_MatMult_AxB" localSheetId="17" hidden="1">#REF!</definedName>
    <definedName name="_MatMult_AxB" localSheetId="4" hidden="1">#REF!</definedName>
    <definedName name="_MatMult_AxB" localSheetId="3" hidden="1">#REF!</definedName>
    <definedName name="_MatMult_AxB" localSheetId="5" hidden="1">#REF!</definedName>
    <definedName name="_MatMult_AxB" localSheetId="12" hidden="1">#REF!</definedName>
    <definedName name="_MatMult_AxB" hidden="1">#REF!</definedName>
    <definedName name="_MatMult_B" localSheetId="11" hidden="1">#REF!</definedName>
    <definedName name="_MatMult_B" localSheetId="8" hidden="1">#REF!</definedName>
    <definedName name="_MatMult_B" localSheetId="9" hidden="1">#REF!</definedName>
    <definedName name="_MatMult_B" localSheetId="7" hidden="1">#REF!</definedName>
    <definedName name="_MatMult_B" localSheetId="6" hidden="1">#REF!</definedName>
    <definedName name="_MatMult_B" localSheetId="17" hidden="1">#REF!</definedName>
    <definedName name="_MatMult_B" localSheetId="4" hidden="1">#REF!</definedName>
    <definedName name="_MatMult_B" localSheetId="3" hidden="1">#REF!</definedName>
    <definedName name="_MatMult_B" localSheetId="5" hidden="1">#REF!</definedName>
    <definedName name="_MatMult_B" localSheetId="12" hidden="1">#REF!</definedName>
    <definedName name="_MatMult_B" hidden="1">#REF!</definedName>
    <definedName name="_O03">[10]일위대가!$A$1516:$IV$1529=[10]일위대가!$A$1516</definedName>
    <definedName name="_Order1" hidden="1">255</definedName>
    <definedName name="_Order2" hidden="1">255</definedName>
    <definedName name="_Parse_Out" hidden="1">[12]Sheet1!#REF!</definedName>
    <definedName name="_q45" hidden="1">{"'용역비'!$A$4:$C$8"}</definedName>
    <definedName name="_R51">#REF!</definedName>
    <definedName name="_R52">#REF!</definedName>
    <definedName name="_R53">#REF!</definedName>
    <definedName name="_R54">#REF!</definedName>
    <definedName name="_R55">#REF!</definedName>
    <definedName name="_R56">#REF!</definedName>
    <definedName name="_R57_R58">#REF!</definedName>
    <definedName name="_R59_R60">#REF!</definedName>
    <definedName name="_R61_62">#REF!</definedName>
    <definedName name="_R63_R64">#REF!</definedName>
    <definedName name="_R65">#REF!</definedName>
    <definedName name="_R66_67">#REF!</definedName>
    <definedName name="_R68_R69">#REF!</definedName>
    <definedName name="_R70">#REF!</definedName>
    <definedName name="_R71_72">#REF!</definedName>
    <definedName name="_R73">#REF!</definedName>
    <definedName name="_R74">#REF!</definedName>
    <definedName name="_R75_76">#REF!</definedName>
    <definedName name="_R77_R78">#REF!</definedName>
    <definedName name="_R79_R80">#REF!</definedName>
    <definedName name="_R81_R82">#REF!</definedName>
    <definedName name="_R83_R84">#REF!</definedName>
    <definedName name="_R85_R86">#REF!</definedName>
    <definedName name="_R87_R88">#REF!</definedName>
    <definedName name="_R89_R90">#REF!</definedName>
    <definedName name="_R91_R92">#REF!</definedName>
    <definedName name="_R93_R94">#REF!</definedName>
    <definedName name="_R95">#REF!</definedName>
    <definedName name="_R96">#REF!</definedName>
    <definedName name="_R97">#REF!</definedName>
    <definedName name="_Regression_Int" hidden="1">1</definedName>
    <definedName name="_Regression_X" hidden="1">#REF!</definedName>
    <definedName name="_Sort" localSheetId="11" hidden="1">#REF!</definedName>
    <definedName name="_Sort" localSheetId="8" hidden="1">#REF!</definedName>
    <definedName name="_Sort" localSheetId="9" hidden="1">#REF!</definedName>
    <definedName name="_Sort" localSheetId="7" hidden="1">#REF!</definedName>
    <definedName name="_Sort" localSheetId="6" hidden="1">#REF!</definedName>
    <definedName name="_Sort" localSheetId="17" hidden="1">#REF!</definedName>
    <definedName name="_Sort" localSheetId="4" hidden="1">#REF!</definedName>
    <definedName name="_Sort" localSheetId="10" hidden="1">#REF!</definedName>
    <definedName name="_Sort" localSheetId="14" hidden="1">#REF!</definedName>
    <definedName name="_Sort" localSheetId="15" hidden="1">#REF!</definedName>
    <definedName name="_Sort" localSheetId="3" hidden="1">#REF!</definedName>
    <definedName name="_Sort" localSheetId="5" hidden="1">#REF!</definedName>
    <definedName name="_Sort" localSheetId="0" hidden="1">#REF!</definedName>
    <definedName name="_Sort" localSheetId="12" hidden="1">#REF!</definedName>
    <definedName name="_Sort" hidden="1">#REF!</definedName>
    <definedName name="_SV2">'[13]2,3차견적제출(NS)'!#REF!</definedName>
    <definedName name="_SW2" hidden="1">{#N/A,#N/A,FALSE,"전력간선"}</definedName>
    <definedName name="_Table1_In1" hidden="1">#REF!</definedName>
    <definedName name="_Table1_Out" hidden="1">#REF!</definedName>
    <definedName name="_UP1">[11]부하계산서!#REF!</definedName>
    <definedName name="_UP2">[11]부하계산서!#REF!</definedName>
    <definedName name="_VMS2" hidden="1">#REF!</definedName>
    <definedName name="_woogi" localSheetId="11" hidden="1">#REF!</definedName>
    <definedName name="_woogi" localSheetId="6" hidden="1">#REF!</definedName>
    <definedName name="_woogi" localSheetId="17" hidden="1">#REF!</definedName>
    <definedName name="_woogi" localSheetId="4" hidden="1">#REF!</definedName>
    <definedName name="_woogi" localSheetId="3" hidden="1">#REF!</definedName>
    <definedName name="_woogi" localSheetId="5" hidden="1">#REF!</definedName>
    <definedName name="_woogi" localSheetId="12" hidden="1">#REF!</definedName>
    <definedName name="_woogi" hidden="1">#REF!</definedName>
    <definedName name="_woogi2" localSheetId="11" hidden="1">#REF!</definedName>
    <definedName name="_woogi2" localSheetId="6" hidden="1">#REF!</definedName>
    <definedName name="_woogi2" localSheetId="17" hidden="1">#REF!</definedName>
    <definedName name="_woogi2" localSheetId="4" hidden="1">#REF!</definedName>
    <definedName name="_woogi2" localSheetId="3" hidden="1">#REF!</definedName>
    <definedName name="_woogi2" localSheetId="5" hidden="1">#REF!</definedName>
    <definedName name="_woogi2" localSheetId="12" hidden="1">#REF!</definedName>
    <definedName name="_woogi2" hidden="1">#REF!</definedName>
    <definedName name="_woogi24" localSheetId="11" hidden="1">#REF!</definedName>
    <definedName name="_woogi24" localSheetId="6" hidden="1">#REF!</definedName>
    <definedName name="_woogi24" localSheetId="17" hidden="1">#REF!</definedName>
    <definedName name="_woogi24" localSheetId="4" hidden="1">#REF!</definedName>
    <definedName name="_woogi24" localSheetId="3" hidden="1">#REF!</definedName>
    <definedName name="_woogi24" localSheetId="5" hidden="1">#REF!</definedName>
    <definedName name="_woogi24" localSheetId="12" hidden="1">#REF!</definedName>
    <definedName name="_woogi24" hidden="1">#REF!</definedName>
    <definedName name="_woogi3" localSheetId="11" hidden="1">#REF!</definedName>
    <definedName name="_woogi3" localSheetId="6" hidden="1">#REF!</definedName>
    <definedName name="_woogi3" localSheetId="17" hidden="1">#REF!</definedName>
    <definedName name="_woogi3" localSheetId="4" hidden="1">#REF!</definedName>
    <definedName name="_woogi3" localSheetId="3" hidden="1">#REF!</definedName>
    <definedName name="_woogi3" localSheetId="5" hidden="1">#REF!</definedName>
    <definedName name="_woogi3" localSheetId="12" hidden="1">#REF!</definedName>
    <definedName name="_woogi3" hidden="1">#REF!</definedName>
    <definedName name="_재ㅐ햐" localSheetId="11" hidden="1">#REF!</definedName>
    <definedName name="_재ㅐ햐" localSheetId="6" hidden="1">#REF!</definedName>
    <definedName name="_재ㅐ햐" localSheetId="17" hidden="1">#REF!</definedName>
    <definedName name="_재ㅐ햐" localSheetId="4" hidden="1">#REF!</definedName>
    <definedName name="_재ㅐ햐" localSheetId="3" hidden="1">#REF!</definedName>
    <definedName name="_재ㅐ햐" localSheetId="5" hidden="1">#REF!</definedName>
    <definedName name="_재ㅐ햐" localSheetId="12" hidden="1">#REF!</definedName>
    <definedName name="_재ㅐ햐" hidden="1">#REF!</definedName>
    <definedName name="\0">'[14]9GNG운반'!#REF!</definedName>
    <definedName name="\A">'[14]9GNG운반'!#REF!</definedName>
    <definedName name="\B">'[14]9GNG운반'!#REF!</definedName>
    <definedName name="\c">#REF!</definedName>
    <definedName name="\I">'[14]9GNG운반'!#REF!</definedName>
    <definedName name="\O">'[14]9GNG운반'!#REF!</definedName>
    <definedName name="\P">'[14]9GNG운반'!#REF!</definedName>
    <definedName name="\Q">'[14]9GNG운반'!#REF!</definedName>
    <definedName name="a">#REF!</definedName>
    <definedName name="AA">#REF!,#REF!</definedName>
    <definedName name="abc" localSheetId="17" hidden="1">{"'자리배치도'!$AG$1:$CI$28"}</definedName>
    <definedName name="abc" localSheetId="4" hidden="1">{"'자리배치도'!$AG$1:$CI$28"}</definedName>
    <definedName name="abc" localSheetId="1" hidden="1">{"'자리배치도'!$AG$1:$CI$28"}</definedName>
    <definedName name="abc" localSheetId="16" hidden="1">{"'자리배치도'!$AG$1:$CI$28"}</definedName>
    <definedName name="abc" localSheetId="10" hidden="1">{"'자리배치도'!$AG$1:$CI$28"}</definedName>
    <definedName name="abc" localSheetId="14" hidden="1">{"'자리배치도'!$AG$1:$CI$28"}</definedName>
    <definedName name="abc" localSheetId="15" hidden="1">{"'자리배치도'!$AG$1:$CI$28"}</definedName>
    <definedName name="abc" localSheetId="3" hidden="1">{"'자리배치도'!$AG$1:$CI$28"}</definedName>
    <definedName name="abc" localSheetId="13" hidden="1">{"'자리배치도'!$AG$1:$CI$28"}</definedName>
    <definedName name="abc" localSheetId="12" hidden="1">{"'자리배치도'!$AG$1:$CI$28"}</definedName>
    <definedName name="abc" hidden="1">{"'자리배치도'!$AG$1:$CI$28"}</definedName>
    <definedName name="abcd" localSheetId="17" hidden="1">{"'자리배치도'!$AG$1:$CI$28"}</definedName>
    <definedName name="abcd" localSheetId="4" hidden="1">{"'자리배치도'!$AG$1:$CI$28"}</definedName>
    <definedName name="abcd" localSheetId="1" hidden="1">{"'자리배치도'!$AG$1:$CI$28"}</definedName>
    <definedName name="abcd" localSheetId="16" hidden="1">{"'자리배치도'!$AG$1:$CI$28"}</definedName>
    <definedName name="abcd" localSheetId="10" hidden="1">{"'자리배치도'!$AG$1:$CI$28"}</definedName>
    <definedName name="abcd" localSheetId="14" hidden="1">{"'자리배치도'!$AG$1:$CI$28"}</definedName>
    <definedName name="abcd" localSheetId="15" hidden="1">{"'자리배치도'!$AG$1:$CI$28"}</definedName>
    <definedName name="abcd" localSheetId="3" hidden="1">{"'자리배치도'!$AG$1:$CI$28"}</definedName>
    <definedName name="abcd" localSheetId="13" hidden="1">{"'자리배치도'!$AG$1:$CI$28"}</definedName>
    <definedName name="abcd" localSheetId="12" hidden="1">{"'자리배치도'!$AG$1:$CI$28"}</definedName>
    <definedName name="abcd" hidden="1">{"'자리배치도'!$AG$1:$CI$28"}</definedName>
    <definedName name="ABS" localSheetId="17" hidden="1">{#N/A,#N/A,FALSE,"전력간선"}</definedName>
    <definedName name="ABS" localSheetId="4" hidden="1">{#N/A,#N/A,FALSE,"전력간선"}</definedName>
    <definedName name="ABS" localSheetId="1" hidden="1">{#N/A,#N/A,FALSE,"전력간선"}</definedName>
    <definedName name="ABS" localSheetId="16" hidden="1">{#N/A,#N/A,FALSE,"전력간선"}</definedName>
    <definedName name="ABS" localSheetId="10" hidden="1">{#N/A,#N/A,FALSE,"전력간선"}</definedName>
    <definedName name="ABS" localSheetId="14" hidden="1">{#N/A,#N/A,FALSE,"전력간선"}</definedName>
    <definedName name="ABS" localSheetId="15" hidden="1">{#N/A,#N/A,FALSE,"전력간선"}</definedName>
    <definedName name="ABS" localSheetId="3" hidden="1">{#N/A,#N/A,FALSE,"전력간선"}</definedName>
    <definedName name="ABS" localSheetId="13" hidden="1">{#N/A,#N/A,FALSE,"전력간선"}</definedName>
    <definedName name="ABS" localSheetId="12" hidden="1">{#N/A,#N/A,FALSE,"전력간선"}</definedName>
    <definedName name="ABS" hidden="1">{#N/A,#N/A,FALSE,"전력간선"}</definedName>
    <definedName name="Access_Button" hidden="1">"KT과금거리_지역좌표_970827_거리계산표_List"</definedName>
    <definedName name="Access_Button1" hidden="1">"물품목_2_제품테이블_List"</definedName>
    <definedName name="Access_Button2" hidden="1">"물품목_2_제품테이블_List"</definedName>
    <definedName name="AccessDatabase" hidden="1">"C:\My Documents\북부수도사업소\전원차단장치\전원차~1\전원차단장치 내역서 03월06일.mdb"</definedName>
    <definedName name="anscount" hidden="1">1</definedName>
    <definedName name="AS" hidden="1">#REF!</definedName>
    <definedName name="ASAS" localSheetId="17" hidden="1">{#N/A,#N/A,FALSE,"DAOCM 2차 검토"}</definedName>
    <definedName name="ASAS" localSheetId="4" hidden="1">{#N/A,#N/A,FALSE,"DAOCM 2차 검토"}</definedName>
    <definedName name="ASAS" localSheetId="1" hidden="1">{#N/A,#N/A,FALSE,"DAOCM 2차 검토"}</definedName>
    <definedName name="ASAS" localSheetId="16" hidden="1">{#N/A,#N/A,FALSE,"DAOCM 2차 검토"}</definedName>
    <definedName name="ASAS" localSheetId="10" hidden="1">{#N/A,#N/A,FALSE,"DAOCM 2차 검토"}</definedName>
    <definedName name="ASAS" localSheetId="14" hidden="1">{#N/A,#N/A,FALSE,"DAOCM 2차 검토"}</definedName>
    <definedName name="ASAS" localSheetId="15" hidden="1">{#N/A,#N/A,FALSE,"DAOCM 2차 검토"}</definedName>
    <definedName name="ASAS" localSheetId="3" hidden="1">{#N/A,#N/A,FALSE,"DAOCM 2차 검토"}</definedName>
    <definedName name="ASAS" localSheetId="13" hidden="1">{#N/A,#N/A,FALSE,"DAOCM 2차 검토"}</definedName>
    <definedName name="ASAS" localSheetId="12" hidden="1">{#N/A,#N/A,FALSE,"DAOCM 2차 검토"}</definedName>
    <definedName name="ASAS" hidden="1">{#N/A,#N/A,FALSE,"DAOCM 2차 검토"}</definedName>
    <definedName name="asdf">#REF!</definedName>
    <definedName name="ASDFASDKLFJ" hidden="1">{#N/A,#N/A,TRUE,"토적및재료집계";#N/A,#N/A,TRUE,"토적및재료집계";#N/A,#N/A,TRUE,"단위량"}</definedName>
    <definedName name="ASFGFGHJ" hidden="1">"CK-A2차정산내역서"</definedName>
    <definedName name="b">[15]수량산출서!#REF!</definedName>
    <definedName name="bb" hidden="1">[16]내역서!#REF!</definedName>
    <definedName name="BBS" hidden="1">[17]Sheet13!$O$64:$O$131</definedName>
    <definedName name="BBSS" hidden="1">[17]Sheet13!$N$272:$N$341</definedName>
    <definedName name="BDE" hidden="1">[17]Sheet13!$N$131:$N$201</definedName>
    <definedName name="BDW" hidden="1">[17]Sheet13!$S$48:$AV$48</definedName>
    <definedName name="BESB" hidden="1">[17]Sheet13!$N$64:$N$131</definedName>
    <definedName name="BESE" hidden="1">[17]Sheet13!$O$131:$O$201</definedName>
    <definedName name="BESES" hidden="1">[17]Sheet14!$Q$48:$AT$48</definedName>
    <definedName name="BESS" hidden="1">[17]Sheet13!$N$272:$N$341</definedName>
    <definedName name="BESV" hidden="1">[17]Sheet14!$M$201:$M$270</definedName>
    <definedName name="BG" hidden="1">{"'광피스표'!$A$3:$N$54"}</definedName>
    <definedName name="BOOK2" hidden="1">{#N/A,#N/A,TRUE,"손익보고"}</definedName>
    <definedName name="C_">#N/A</definedName>
    <definedName name="CC" hidden="1">[18]XXXXXX!$O$64:$O$131</definedName>
    <definedName name="CCC" hidden="1">[18]Sheet16!$L$61:$L$130</definedName>
    <definedName name="CCCC" hidden="1">[18]XXXXXX!$O$131:$O$201</definedName>
    <definedName name="CCTV" localSheetId="17" hidden="1">{#N/A,#N/A,FALSE,"전력간선"}</definedName>
    <definedName name="CCTV" localSheetId="4" hidden="1">{#N/A,#N/A,FALSE,"전력간선"}</definedName>
    <definedName name="CCTV" localSheetId="1" hidden="1">{#N/A,#N/A,FALSE,"전력간선"}</definedName>
    <definedName name="CCTV" localSheetId="16" hidden="1">{#N/A,#N/A,FALSE,"전력간선"}</definedName>
    <definedName name="CCTV" localSheetId="10" hidden="1">{#N/A,#N/A,FALSE,"전력간선"}</definedName>
    <definedName name="CCTV" localSheetId="14" hidden="1">{#N/A,#N/A,FALSE,"전력간선"}</definedName>
    <definedName name="CCTV" localSheetId="15" hidden="1">{#N/A,#N/A,FALSE,"전력간선"}</definedName>
    <definedName name="CCTV" localSheetId="3" hidden="1">{#N/A,#N/A,FALSE,"전력간선"}</definedName>
    <definedName name="CCTV" localSheetId="13" hidden="1">{#N/A,#N/A,FALSE,"전력간선"}</definedName>
    <definedName name="CCTV" localSheetId="12" hidden="1">{#N/A,#N/A,FALSE,"전력간선"}</definedName>
    <definedName name="CCTV" hidden="1">{#N/A,#N/A,FALSE,"전력간선"}</definedName>
    <definedName name="CC갑지">[19]품목!$A$1:$E$89</definedName>
    <definedName name="cgmh" hidden="1">{"'용역비'!$A$4:$C$8"}</definedName>
    <definedName name="ch" hidden="1">{#N/A,#N/A,FALSE,"전력간선"}</definedName>
    <definedName name="CiscoDC">'[13]GM 3차 대우견적(NS)'!#REF!</definedName>
    <definedName name="Ciscosv">'[13]GM 3차 대우견적(NS)'!#REF!</definedName>
    <definedName name="CODE">#REF!</definedName>
    <definedName name="CODESUM3">[20]!CODESUM3</definedName>
    <definedName name="CONDUIT">#REF!</definedName>
    <definedName name="cr_______________">#REF!</definedName>
    <definedName name="CSE" hidden="1">[17]Sheet14!$L$61:$L$130</definedName>
    <definedName name="CV" hidden="1">{"'광피스표'!$A$3:$N$54"}</definedName>
    <definedName name="cwe" hidden="1">{#N/A,#N/A,FALSE,"ALM-ASISC"}</definedName>
    <definedName name="DANGA">#REF!,#REF!</definedName>
    <definedName name="DATA">#REF!</definedName>
    <definedName name="_xlnm.Database">#REF!</definedName>
    <definedName name="dataww" localSheetId="11" hidden="1">#REF!</definedName>
    <definedName name="dataww" localSheetId="6" hidden="1">#REF!</definedName>
    <definedName name="dataww" localSheetId="17" hidden="1">#REF!</definedName>
    <definedName name="dataww" localSheetId="4" hidden="1">#REF!</definedName>
    <definedName name="dataww" localSheetId="3" hidden="1">#REF!</definedName>
    <definedName name="dataww" localSheetId="5" hidden="1">#REF!</definedName>
    <definedName name="dataww" localSheetId="12" hidden="1">#REF!</definedName>
    <definedName name="dataww" hidden="1">#REF!</definedName>
    <definedName name="DATE">#REF!</definedName>
    <definedName name="DC">#REF!</definedName>
    <definedName name="DC_2">'[13]2,3차견적제출(NS)'!#REF!</definedName>
    <definedName name="DCGRE" hidden="1">{#N/A,#N/A,TRUE,"토적및재료집계";#N/A,#N/A,TRUE,"토적및재료집계";#N/A,#N/A,TRUE,"단위량"}</definedName>
    <definedName name="DD" localSheetId="11" hidden="1">'[21]8.PILE  (돌출)'!#REF!</definedName>
    <definedName name="DD" localSheetId="8" hidden="1">'[21]8.PILE  (돌출)'!#REF!</definedName>
    <definedName name="DD" localSheetId="9" hidden="1">'[21]8.PILE  (돌출)'!#REF!</definedName>
    <definedName name="DD" localSheetId="7" hidden="1">'[21]8.PILE  (돌출)'!#REF!</definedName>
    <definedName name="DD" localSheetId="6" hidden="1">'[21]8.PILE  (돌출)'!#REF!</definedName>
    <definedName name="DD" localSheetId="17" hidden="1">'[21]8.PILE  (돌출)'!#REF!</definedName>
    <definedName name="DD" localSheetId="4" hidden="1">'[21]8.PILE  (돌출)'!#REF!</definedName>
    <definedName name="DD" localSheetId="3" hidden="1">'[21]8.PILE  (돌출)'!#REF!</definedName>
    <definedName name="DD" localSheetId="5" hidden="1">'[21]8.PILE  (돌출)'!#REF!</definedName>
    <definedName name="DD" localSheetId="12" hidden="1">'[21]8.PILE  (돌출)'!#REF!</definedName>
    <definedName name="DD" hidden="1">'[21]8.PILE  (돌출)'!#REF!</definedName>
    <definedName name="DDD" localSheetId="11" hidden="1">#REF!</definedName>
    <definedName name="DDD" localSheetId="6" hidden="1">#REF!</definedName>
    <definedName name="DDD" localSheetId="17" hidden="1">#REF!</definedName>
    <definedName name="DDD" localSheetId="4" hidden="1">#REF!</definedName>
    <definedName name="DDD" localSheetId="3" hidden="1">#REF!</definedName>
    <definedName name="DDD" localSheetId="5" hidden="1">#REF!</definedName>
    <definedName name="DDD" localSheetId="12" hidden="1">#REF!</definedName>
    <definedName name="DDD" hidden="1">#REF!</definedName>
    <definedName name="DDDD" hidden="1">{#N/A,#N/A,FALSE,"전력간선"}</definedName>
    <definedName name="ddddd" localSheetId="11" hidden="1">#REF!</definedName>
    <definedName name="ddddd" localSheetId="6" hidden="1">#REF!</definedName>
    <definedName name="ddddd" localSheetId="17" hidden="1">#REF!</definedName>
    <definedName name="ddddd" localSheetId="4" hidden="1">#REF!</definedName>
    <definedName name="ddddd" localSheetId="3" hidden="1">#REF!</definedName>
    <definedName name="ddddd" localSheetId="5" hidden="1">#REF!</definedName>
    <definedName name="ddddd" localSheetId="12" hidden="1">#REF!</definedName>
    <definedName name="ddddd" hidden="1">#REF!</definedName>
    <definedName name="DDES" hidden="1">[17]Sheet14!$M$61:$M$130</definedName>
    <definedName name="DDSS" hidden="1">[17]Sheet13!$N$202:$N$271</definedName>
    <definedName name="DDV" hidden="1">[17]Sheet13!$N$64:$N$131</definedName>
    <definedName name="DDWSE" hidden="1">[17]Sheet13!$O$202:$O$271</definedName>
    <definedName name="DEL">#REF!</definedName>
    <definedName name="DESVW" hidden="1">[17]Sheet13!$S$50:$AV$50</definedName>
    <definedName name="DFGFDHDFH" hidden="1">{"'광피스표'!$A$3:$N$54"}</definedName>
    <definedName name="dhj" hidden="1">{"'용역비'!$A$4:$C$8"}</definedName>
    <definedName name="DIA">#REF!</definedName>
    <definedName name="Dist">#REF!</definedName>
    <definedName name="DJDJDJDJ" hidden="1">{#N/A,#N/A,FALSE,"3가";#N/A,#N/A,FALSE,"3나";#N/A,#N/A,FALSE,"3다"}</definedName>
    <definedName name="dk" hidden="1">{#N/A,#N/A,FALSE,"ALM-ASISC"}</definedName>
    <definedName name="dkjdlfw" hidden="1">{#N/A,#N/A,FALSE,"ALM-ASISC"}</definedName>
    <definedName name="dklw" hidden="1">{#N/A,#N/A,FALSE,"ALM-ASISC"}</definedName>
    <definedName name="dkw" hidden="1">{#N/A,#N/A,FALSE,"ALM-ASISC"}</definedName>
    <definedName name="DSD" hidden="1">[17]Sheet14!$Q$45:$AT$45</definedName>
    <definedName name="DSE" hidden="1">[17]Sheet13!$S$51:$AV$51</definedName>
    <definedName name="DSF" hidden="1">'[22]도체종-상수표'!$S$48:$AV$48</definedName>
    <definedName name="dsfga" hidden="1">{#N/A,#N/A,FALSE,"3가";#N/A,#N/A,FALSE,"3나";#N/A,#N/A,FALSE,"3다"}</definedName>
    <definedName name="DW" hidden="1">{"'용역비'!$A$4:$C$8"}</definedName>
    <definedName name="DWD" localSheetId="17" hidden="1">{#N/A,#N/A,FALSE,"전력간선"}</definedName>
    <definedName name="DWD" localSheetId="4" hidden="1">{#N/A,#N/A,FALSE,"전력간선"}</definedName>
    <definedName name="DWD" localSheetId="1" hidden="1">{#N/A,#N/A,FALSE,"전력간선"}</definedName>
    <definedName name="DWD" localSheetId="16" hidden="1">{#N/A,#N/A,FALSE,"전력간선"}</definedName>
    <definedName name="DWD" localSheetId="10" hidden="1">{#N/A,#N/A,FALSE,"전력간선"}</definedName>
    <definedName name="DWD" localSheetId="14" hidden="1">{#N/A,#N/A,FALSE,"전력간선"}</definedName>
    <definedName name="DWD" localSheetId="15" hidden="1">{#N/A,#N/A,FALSE,"전력간선"}</definedName>
    <definedName name="DWD" localSheetId="3" hidden="1">{#N/A,#N/A,FALSE,"전력간선"}</definedName>
    <definedName name="DWD" localSheetId="13" hidden="1">{#N/A,#N/A,FALSE,"전력간선"}</definedName>
    <definedName name="DWD" localSheetId="12" hidden="1">{#N/A,#N/A,FALSE,"전력간선"}</definedName>
    <definedName name="DWD" hidden="1">{#N/A,#N/A,FALSE,"전력간선"}</definedName>
    <definedName name="E" hidden="1">[18]XXXXXX!$O$272:$O$341</definedName>
    <definedName name="E14S1">[23]Sheet1!$E$14</definedName>
    <definedName name="E5S1">[23]Sheet1!$E$5</definedName>
    <definedName name="ee" localSheetId="17" hidden="1">{#N/A,#N/A,FALSE,"단가표지"}</definedName>
    <definedName name="ee" localSheetId="4" hidden="1">{#N/A,#N/A,FALSE,"단가표지"}</definedName>
    <definedName name="ee" localSheetId="1" hidden="1">{#N/A,#N/A,FALSE,"단가표지"}</definedName>
    <definedName name="ee" localSheetId="16" hidden="1">{#N/A,#N/A,FALSE,"단가표지"}</definedName>
    <definedName name="ee" localSheetId="10" hidden="1">{#N/A,#N/A,FALSE,"단가표지"}</definedName>
    <definedName name="ee" localSheetId="14" hidden="1">{#N/A,#N/A,FALSE,"단가표지"}</definedName>
    <definedName name="ee" localSheetId="15" hidden="1">{#N/A,#N/A,FALSE,"단가표지"}</definedName>
    <definedName name="ee" localSheetId="3" hidden="1">{#N/A,#N/A,FALSE,"단가표지"}</definedName>
    <definedName name="ee" localSheetId="13" hidden="1">{#N/A,#N/A,FALSE,"단가표지"}</definedName>
    <definedName name="ee" localSheetId="12" hidden="1">{#N/A,#N/A,FALSE,"단가표지"}</definedName>
    <definedName name="ee" hidden="1">{#N/A,#N/A,FALSE,"단가표지"}</definedName>
    <definedName name="eeeeeee" localSheetId="17" hidden="1">{"'자리배치도'!$AG$1:$CI$28"}</definedName>
    <definedName name="eeeeeee" localSheetId="4" hidden="1">{"'자리배치도'!$AG$1:$CI$28"}</definedName>
    <definedName name="eeeeeee" localSheetId="1" hidden="1">{"'자리배치도'!$AG$1:$CI$28"}</definedName>
    <definedName name="eeeeeee" localSheetId="16" hidden="1">{"'자리배치도'!$AG$1:$CI$28"}</definedName>
    <definedName name="eeeeeee" localSheetId="10" hidden="1">{"'자리배치도'!$AG$1:$CI$28"}</definedName>
    <definedName name="eeeeeee" localSheetId="14" hidden="1">{"'자리배치도'!$AG$1:$CI$28"}</definedName>
    <definedName name="eeeeeee" localSheetId="15" hidden="1">{"'자리배치도'!$AG$1:$CI$28"}</definedName>
    <definedName name="eeeeeee" localSheetId="3" hidden="1">{"'자리배치도'!$AG$1:$CI$28"}</definedName>
    <definedName name="eeeeeee" localSheetId="13" hidden="1">{"'자리배치도'!$AG$1:$CI$28"}</definedName>
    <definedName name="eeeeeee" localSheetId="12" hidden="1">{"'자리배치도'!$AG$1:$CI$28"}</definedName>
    <definedName name="eeeeeee" hidden="1">{"'자리배치도'!$AG$1:$CI$28"}</definedName>
    <definedName name="EEWS" hidden="1">[17]Sheet14!$M$201:$M$270</definedName>
    <definedName name="EFG" hidden="1">{"'용역비'!$A$4:$C$8"}</definedName>
    <definedName name="EGE" hidden="1">{"'용역비'!$A$4:$C$8"}</definedName>
    <definedName name="ej" hidden="1">{"'용역비'!$A$4:$C$8"}</definedName>
    <definedName name="ertyertye" hidden="1">{"'용역비'!$A$4:$C$8"}</definedName>
    <definedName name="ETYETY" hidden="1">{"'용역비'!$A$4:$C$8"}</definedName>
    <definedName name="etyj" hidden="1">{"'용역비'!$A$4:$C$8"}</definedName>
    <definedName name="etyjj" hidden="1">{"'용역비'!$A$4:$C$8"}</definedName>
    <definedName name="ETYJTYJ" hidden="1">{"'용역비'!$A$4:$C$8"}</definedName>
    <definedName name="EWAFADS" hidden="1">[24]Sheet14!$M$61:$M$130</definedName>
    <definedName name="EWFDA" hidden="1">[24]Sheet14!$Q$45:$AT$45</definedName>
    <definedName name="EWR" hidden="1">'[22]도체종-상수표'!$S$48:$AV$48</definedName>
    <definedName name="ewrertr4" localSheetId="17" hidden="1">{"'자리배치도'!$AG$1:$CI$28"}</definedName>
    <definedName name="ewrertr4" localSheetId="4" hidden="1">{"'자리배치도'!$AG$1:$CI$28"}</definedName>
    <definedName name="ewrertr4" localSheetId="1" hidden="1">{"'자리배치도'!$AG$1:$CI$28"}</definedName>
    <definedName name="ewrertr4" localSheetId="16" hidden="1">{"'자리배치도'!$AG$1:$CI$28"}</definedName>
    <definedName name="ewrertr4" localSheetId="10" hidden="1">{"'자리배치도'!$AG$1:$CI$28"}</definedName>
    <definedName name="ewrertr4" localSheetId="14" hidden="1">{"'자리배치도'!$AG$1:$CI$28"}</definedName>
    <definedName name="ewrertr4" localSheetId="15" hidden="1">{"'자리배치도'!$AG$1:$CI$28"}</definedName>
    <definedName name="ewrertr4" localSheetId="3" hidden="1">{"'자리배치도'!$AG$1:$CI$28"}</definedName>
    <definedName name="ewrertr4" localSheetId="13" hidden="1">{"'자리배치도'!$AG$1:$CI$28"}</definedName>
    <definedName name="ewrertr4" localSheetId="12" hidden="1">{"'자리배치도'!$AG$1:$CI$28"}</definedName>
    <definedName name="ewrertr4" hidden="1">{"'자리배치도'!$AG$1:$CI$28"}</definedName>
    <definedName name="EWWS" hidden="1">[17]Sheet13!$O$64:$O$131</definedName>
    <definedName name="EWXW" hidden="1">[17]Sheet14!$M$61:$M$130</definedName>
    <definedName name="ff" localSheetId="17" hidden="1">{#N/A,#N/A,FALSE,"운반시간"}</definedName>
    <definedName name="ff" localSheetId="4" hidden="1">{#N/A,#N/A,FALSE,"운반시간"}</definedName>
    <definedName name="ff" localSheetId="1" hidden="1">{#N/A,#N/A,FALSE,"운반시간"}</definedName>
    <definedName name="ff" localSheetId="16" hidden="1">{#N/A,#N/A,FALSE,"운반시간"}</definedName>
    <definedName name="ff" localSheetId="10" hidden="1">{#N/A,#N/A,FALSE,"운반시간"}</definedName>
    <definedName name="ff" localSheetId="14" hidden="1">{#N/A,#N/A,FALSE,"운반시간"}</definedName>
    <definedName name="ff" localSheetId="15" hidden="1">{#N/A,#N/A,FALSE,"운반시간"}</definedName>
    <definedName name="ff" localSheetId="3" hidden="1">{#N/A,#N/A,FALSE,"운반시간"}</definedName>
    <definedName name="ff" localSheetId="13" hidden="1">{#N/A,#N/A,FALSE,"운반시간"}</definedName>
    <definedName name="ff" localSheetId="12" hidden="1">{#N/A,#N/A,FALSE,"운반시간"}</definedName>
    <definedName name="ff" hidden="1">{#N/A,#N/A,FALSE,"운반시간"}</definedName>
    <definedName name="FFF" localSheetId="17" hidden="1">{#N/A,#N/A,FALSE,"CCTV"}</definedName>
    <definedName name="FFF" localSheetId="4" hidden="1">{#N/A,#N/A,FALSE,"CCTV"}</definedName>
    <definedName name="FFF" localSheetId="10" hidden="1">{#N/A,#N/A,FALSE,"CCTV"}</definedName>
    <definedName name="FFF" localSheetId="3" hidden="1">{#N/A,#N/A,FALSE,"CCTV"}</definedName>
    <definedName name="FFF" localSheetId="13" hidden="1">{#N/A,#N/A,FALSE,"CCTV"}</definedName>
    <definedName name="FFF" localSheetId="12" hidden="1">{#N/A,#N/A,FALSE,"CCTV"}</definedName>
    <definedName name="FFF" hidden="1">{#N/A,#N/A,FALSE,"CCTV"}</definedName>
    <definedName name="fg" hidden="1">{"'광피스표'!$A$3:$N$54"}</definedName>
    <definedName name="FGFDSGDFG" hidden="1">"광피스표"</definedName>
    <definedName name="FH" hidden="1">'[22]도체종-상수표'!$S$47:$AV$47</definedName>
    <definedName name="FHFH" hidden="1">[25]수량산출!$A$1:$A$8561</definedName>
    <definedName name="FHFK" localSheetId="11" hidden="1">[25]수량산출!#REF!</definedName>
    <definedName name="FHFK" localSheetId="8" hidden="1">[25]수량산출!#REF!</definedName>
    <definedName name="FHFK" localSheetId="9" hidden="1">[25]수량산출!#REF!</definedName>
    <definedName name="FHFK" localSheetId="7" hidden="1">[25]수량산출!#REF!</definedName>
    <definedName name="FHFK" localSheetId="6" hidden="1">[25]수량산출!#REF!</definedName>
    <definedName name="FHFK" localSheetId="17" hidden="1">[25]수량산출!#REF!</definedName>
    <definedName name="FHFK" localSheetId="4" hidden="1">[25]수량산출!#REF!</definedName>
    <definedName name="FHFK" localSheetId="10" hidden="1">[25]수량산출!#REF!</definedName>
    <definedName name="FHFK" localSheetId="14" hidden="1">[25]수량산출!#REF!</definedName>
    <definedName name="FHFK" localSheetId="15" hidden="1">[25]수량산출!#REF!</definedName>
    <definedName name="FHFK" localSheetId="3" hidden="1">[25]수량산출!#REF!</definedName>
    <definedName name="FHFK" localSheetId="5" hidden="1">[25]수량산출!#REF!</definedName>
    <definedName name="FHFK" localSheetId="0" hidden="1">[25]수량산출!#REF!</definedName>
    <definedName name="FHFK" localSheetId="12" hidden="1">[25]수량산출!#REF!</definedName>
    <definedName name="FHFK" hidden="1">[25]수량산출!#REF!</definedName>
    <definedName name="FIXT">#REF!</definedName>
    <definedName name="FK" hidden="1">{"'용역비'!$A$4:$C$8"}</definedName>
    <definedName name="fkwheku" hidden="1">{#N/A,#N/A,FALSE,"ALM-ASISC"}</definedName>
    <definedName name="fv" localSheetId="17" hidden="1">{#N/A,#N/A,FALSE,"전력간선"}</definedName>
    <definedName name="fv" localSheetId="4" hidden="1">{#N/A,#N/A,FALSE,"전력간선"}</definedName>
    <definedName name="fv" localSheetId="1" hidden="1">{#N/A,#N/A,FALSE,"전력간선"}</definedName>
    <definedName name="fv" localSheetId="16" hidden="1">{#N/A,#N/A,FALSE,"전력간선"}</definedName>
    <definedName name="fv" localSheetId="10" hidden="1">{#N/A,#N/A,FALSE,"전력간선"}</definedName>
    <definedName name="fv" localSheetId="14" hidden="1">{#N/A,#N/A,FALSE,"전력간선"}</definedName>
    <definedName name="fv" localSheetId="15" hidden="1">{#N/A,#N/A,FALSE,"전력간선"}</definedName>
    <definedName name="fv" localSheetId="3" hidden="1">{#N/A,#N/A,FALSE,"전력간선"}</definedName>
    <definedName name="fv" localSheetId="13" hidden="1">{#N/A,#N/A,FALSE,"전력간선"}</definedName>
    <definedName name="fv" localSheetId="12" hidden="1">{#N/A,#N/A,FALSE,"전력간선"}</definedName>
    <definedName name="fv" hidden="1">{#N/A,#N/A,FALSE,"전력간선"}</definedName>
    <definedName name="G14S1">[23]Sheet1!$G$14</definedName>
    <definedName name="G5S1">[23]Sheet1!$G$5</definedName>
    <definedName name="GEES" hidden="1">[17]Sheet13!$S$47:$AV$47</definedName>
    <definedName name="gfdsdfg" hidden="1">{#N/A,#N/A,FALSE,"3가";#N/A,#N/A,FALSE,"3나";#N/A,#N/A,FALSE,"3다"}</definedName>
    <definedName name="GFSD" hidden="1">'[22]도체종-상수표'!$Q$48:$AT$48</definedName>
    <definedName name="gg" localSheetId="17" hidden="1">{#N/A,#N/A,FALSE,"운반시간"}</definedName>
    <definedName name="gg" localSheetId="4" hidden="1">{#N/A,#N/A,FALSE,"운반시간"}</definedName>
    <definedName name="gg" localSheetId="1" hidden="1">{#N/A,#N/A,FALSE,"운반시간"}</definedName>
    <definedName name="gg" localSheetId="16" hidden="1">{#N/A,#N/A,FALSE,"운반시간"}</definedName>
    <definedName name="gg" localSheetId="10" hidden="1">{#N/A,#N/A,FALSE,"운반시간"}</definedName>
    <definedName name="gg" localSheetId="14" hidden="1">{#N/A,#N/A,FALSE,"운반시간"}</definedName>
    <definedName name="gg" localSheetId="15" hidden="1">{#N/A,#N/A,FALSE,"운반시간"}</definedName>
    <definedName name="gg" localSheetId="3" hidden="1">{#N/A,#N/A,FALSE,"운반시간"}</definedName>
    <definedName name="gg" localSheetId="13" hidden="1">{#N/A,#N/A,FALSE,"운반시간"}</definedName>
    <definedName name="gg" localSheetId="12" hidden="1">{#N/A,#N/A,FALSE,"운반시간"}</definedName>
    <definedName name="gg" hidden="1">{#N/A,#N/A,FALSE,"운반시간"}</definedName>
    <definedName name="GHES" hidden="1">[17]Sheet13!$S$48:$AV$48</definedName>
    <definedName name="GHJJ" hidden="1">{"'광피스표'!$A$3:$N$54"}</definedName>
    <definedName name="ghtjs" hidden="1">{"'자리배치도'!$AG$1:$CI$28"}</definedName>
    <definedName name="GUSEO" hidden="1">{#N/A,#N/A,FALSE,"회선임차현황"}</definedName>
    <definedName name="G견적" hidden="1">{#N/A,#N/A,TRUE,"손익보고"}</definedName>
    <definedName name="hejlkw" hidden="1">{#N/A,#N/A,FALSE,"ALM-ASISC"}</definedName>
    <definedName name="HERE" hidden="1">{#N/A,#N/A,TRUE,"손익보고"}</definedName>
    <definedName name="HGHV" hidden="1">{#N/A,#N/A,TRUE,"토적및재료집계";#N/A,#N/A,TRUE,"토적및재료집계";#N/A,#N/A,TRUE,"단위량"}</definedName>
    <definedName name="HH" hidden="1">[18]XXXXXX!$N$64:$N$131</definedName>
    <definedName name="HHHH" localSheetId="11" hidden="1">#REF!</definedName>
    <definedName name="HHHH" localSheetId="8" hidden="1">#REF!</definedName>
    <definedName name="HHHH" localSheetId="9" hidden="1">#REF!</definedName>
    <definedName name="HHHH" localSheetId="7" hidden="1">#REF!</definedName>
    <definedName name="HHHH" localSheetId="6" hidden="1">#REF!</definedName>
    <definedName name="HHHH" localSheetId="17" hidden="1">#REF!</definedName>
    <definedName name="HHHH" localSheetId="4" hidden="1">#REF!</definedName>
    <definedName name="HHHH" localSheetId="10" hidden="1">#REF!</definedName>
    <definedName name="HHHH" localSheetId="14" hidden="1">#REF!</definedName>
    <definedName name="HHHH" localSheetId="15" hidden="1">#REF!</definedName>
    <definedName name="HHHH" localSheetId="3" hidden="1">#REF!</definedName>
    <definedName name="HHHH" localSheetId="5" hidden="1">#REF!</definedName>
    <definedName name="HHHH" localSheetId="0" hidden="1">#REF!</definedName>
    <definedName name="HHHH" localSheetId="12" hidden="1">#REF!</definedName>
    <definedName name="HHHH" hidden="1">#REF!</definedName>
    <definedName name="hsdgfjhf" hidden="1">{#N/A,#N/A,FALSE,"ALM-ASISC"}</definedName>
    <definedName name="HSR" hidden="1">{"'용역비'!$A$4:$C$8"}</definedName>
    <definedName name="HTML_CodePage" hidden="1">949</definedName>
    <definedName name="HTML_Control" localSheetId="17" hidden="1">{"'자리배치도'!$AG$1:$CI$28"}</definedName>
    <definedName name="HTML_Control" localSheetId="4" hidden="1">{"'자리배치도'!$AG$1:$CI$28"}</definedName>
    <definedName name="HTML_Control" localSheetId="1" hidden="1">{"'자리배치도'!$AG$1:$CI$28"}</definedName>
    <definedName name="HTML_Control" localSheetId="16" hidden="1">{"'자리배치도'!$AG$1:$CI$28"}</definedName>
    <definedName name="HTML_Control" localSheetId="10" hidden="1">{"'자리배치도'!$AG$1:$CI$28"}</definedName>
    <definedName name="HTML_Control" localSheetId="14" hidden="1">{"'자리배치도'!$AG$1:$CI$28"}</definedName>
    <definedName name="HTML_Control" localSheetId="15" hidden="1">{"'자리배치도'!$AG$1:$CI$28"}</definedName>
    <definedName name="HTML_Control" localSheetId="3" hidden="1">{"'자리배치도'!$AG$1:$CI$28"}</definedName>
    <definedName name="HTML_Control" localSheetId="13" hidden="1">{"'자리배치도'!$AG$1:$CI$28"}</definedName>
    <definedName name="HTML_Control" localSheetId="12" hidden="1">{"'자리배치도'!$AG$1:$CI$28"}</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HTML1_1" hidden="1">"'[엑셀95-따라하기 문제.xls]인터넷 어시스턴트'!$A$1:$J$18"</definedName>
    <definedName name="HTML1_10" hidden="1">"Marihan@hitel.kol.co.kr"</definedName>
    <definedName name="HTML1_11" hidden="1">1</definedName>
    <definedName name="HTML1_12" hidden="1">"C:\김종완\원고\[작업중] 한빛-엑셀70\CD-ROM문제\따라하기 문제&amp;그림\MyHTML01.htm"</definedName>
    <definedName name="HTML1_2" hidden="1">1</definedName>
    <definedName name="HTML1_3" hidden="1">"엑셀 프로젝트"</definedName>
    <definedName name="HTML1_4" hidden="1">"인터넷 어시스턴트"</definedName>
    <definedName name="HTML1_5" hidden="1">"엑셀 워크시트를 HTML문서로 변환한다. 이 적업은 &lt;한빛 미디어&gt; 책에서만 가능하며, [어린왕자]만의 독특한 아이디어 이다."</definedName>
    <definedName name="HTML1_6" hidden="1">1</definedName>
    <definedName name="HTML1_7" hidden="1">1</definedName>
    <definedName name="HTML1_8" hidden="1">"97-10-09"</definedName>
    <definedName name="HTML1_9" hidden="1">"김종완/어린왕자"</definedName>
    <definedName name="HTMLCount" hidden="1">1</definedName>
    <definedName name="ID">#REF!,#REF!</definedName>
    <definedName name="II" hidden="1">{"'용역비'!$A$4:$C$8"}</definedName>
    <definedName name="IIII" hidden="1">{"'용역비'!$A$4:$C$8"}</definedName>
    <definedName name="iiiii" localSheetId="17" hidden="1">{"'자리배치도'!$AG$1:$CI$28"}</definedName>
    <definedName name="iiiii" localSheetId="4" hidden="1">{"'자리배치도'!$AG$1:$CI$28"}</definedName>
    <definedName name="iiiii" localSheetId="1" hidden="1">{"'자리배치도'!$AG$1:$CI$28"}</definedName>
    <definedName name="iiiii" localSheetId="16" hidden="1">{"'자리배치도'!$AG$1:$CI$28"}</definedName>
    <definedName name="iiiii" localSheetId="10" hidden="1">{"'자리배치도'!$AG$1:$CI$28"}</definedName>
    <definedName name="iiiii" localSheetId="14" hidden="1">{"'자리배치도'!$AG$1:$CI$28"}</definedName>
    <definedName name="iiiii" localSheetId="15" hidden="1">{"'자리배치도'!$AG$1:$CI$28"}</definedName>
    <definedName name="iiiii" localSheetId="3" hidden="1">{"'자리배치도'!$AG$1:$CI$28"}</definedName>
    <definedName name="iiiii" localSheetId="13" hidden="1">{"'자리배치도'!$AG$1:$CI$28"}</definedName>
    <definedName name="iiiii" localSheetId="12" hidden="1">{"'자리배치도'!$AG$1:$CI$28"}</definedName>
    <definedName name="iiiii" hidden="1">{"'자리배치도'!$AG$1:$CI$28"}</definedName>
    <definedName name="IJ" hidden="1">{"'광피스표'!$A$3:$N$54"}</definedName>
    <definedName name="INV">#REF!</definedName>
    <definedName name="IOI" hidden="1">{"'용역비'!$A$4:$C$8"}</definedName>
    <definedName name="ITEM">#REF!</definedName>
    <definedName name="IU" hidden="1">'[22]도체종-상수표'!$O$131:$O$201</definedName>
    <definedName name="IWFIC" hidden="1">{#N/A,#N/A,FALSE,"ALM-ASISC"}</definedName>
    <definedName name="JANG" hidden="1">[1]Sheet14!$Q$45:$AT$45</definedName>
    <definedName name="jdkl" hidden="1">{#N/A,#N/A,FALSE,"ALM-ASISC"}</definedName>
    <definedName name="jeklw" hidden="1">{#N/A,#N/A,FALSE,"ALM-ASISC"}</definedName>
    <definedName name="JH" hidden="1">{"'광피스표'!$A$3:$N$54"}</definedName>
    <definedName name="JJ" hidden="1">[18]XXXXXX!$N$272:$N$341</definedName>
    <definedName name="JK" hidden="1">'[22]도체종-상수표'!$Q$48:$AT$48</definedName>
    <definedName name="JSGSUGSGJSDGS" hidden="1">{"'광피스표'!$A$3:$N$54"}</definedName>
    <definedName name="JTDE" hidden="1">[17]Sheet13!$N$131:$N$201</definedName>
    <definedName name="juy" hidden="1">{"'광피스표'!$A$3:$N$54"}</definedName>
    <definedName name="k" hidden="1">{"'광피스표'!$A$3:$N$54"}</definedName>
    <definedName name="KA">[26]MOTOR!$B$61:$E$68</definedName>
    <definedName name="KB" hidden="1">{"'광피스표'!$A$3:$N$54"}</definedName>
    <definedName name="KCCKC" hidden="1">{#N/A,#N/A,FALSE,"3가";#N/A,#N/A,FALSE,"3나";#N/A,#N/A,FALSE,"3다"}</definedName>
    <definedName name="kdjlw" hidden="1">{#N/A,#N/A,FALSE,"ALM-ASISC"}</definedName>
    <definedName name="kdljw" hidden="1">{#N/A,#N/A,FALSE,"ALM-ASISC"}</definedName>
    <definedName name="KDLW" hidden="1">{#N/A,#N/A,FALSE,"ALM-ASISC"}</definedName>
    <definedName name="KJJHJDFF" hidden="1">"99-02-10"</definedName>
    <definedName name="KKK" localSheetId="11" hidden="1">#REF!</definedName>
    <definedName name="KKK" localSheetId="8" hidden="1">#REF!</definedName>
    <definedName name="KKK" localSheetId="9" hidden="1">#REF!</definedName>
    <definedName name="KKK" localSheetId="7" hidden="1">#REF!</definedName>
    <definedName name="KKK" localSheetId="6" hidden="1">#REF!</definedName>
    <definedName name="KKK" localSheetId="17" hidden="1">#REF!</definedName>
    <definedName name="KKK" localSheetId="4" hidden="1">#REF!</definedName>
    <definedName name="KKK" localSheetId="10" hidden="1">#REF!</definedName>
    <definedName name="KKK" localSheetId="14" hidden="1">#REF!</definedName>
    <definedName name="KKK" localSheetId="15" hidden="1">#REF!</definedName>
    <definedName name="KKK" localSheetId="3" hidden="1">#REF!</definedName>
    <definedName name="KKK" localSheetId="5" hidden="1">#REF!</definedName>
    <definedName name="KKK" localSheetId="0" hidden="1">#REF!</definedName>
    <definedName name="KKK" localSheetId="12" hidden="1">#REF!</definedName>
    <definedName name="KKK" hidden="1">#REF!</definedName>
    <definedName name="KKKAAAA" hidden="1">{"'광피스표'!$A$3:$N$54"}</definedName>
    <definedName name="KKKK" hidden="1">[18]XXXXXX!$Q$48:$AT$48</definedName>
    <definedName name="KL" hidden="1">[17]Sheet13!$O$131:$O$201</definedName>
    <definedName name="kldjwl" hidden="1">{#N/A,#N/A,FALSE,"ALM-ASISC"}</definedName>
    <definedName name="kljdklw" hidden="1">{#N/A,#N/A,FALSE,"ALM-ASISC"}</definedName>
    <definedName name="klwjdk" hidden="1">{#N/A,#N/A,FALSE,"ALM-ASISC"}</definedName>
    <definedName name="ktf" localSheetId="11" hidden="1">#REF!</definedName>
    <definedName name="ktf" localSheetId="6" hidden="1">#REF!</definedName>
    <definedName name="ktf" localSheetId="17" hidden="1">#REF!</definedName>
    <definedName name="ktf" localSheetId="4" hidden="1">#REF!</definedName>
    <definedName name="ktf" localSheetId="3" hidden="1">#REF!</definedName>
    <definedName name="ktf" localSheetId="5" hidden="1">#REF!</definedName>
    <definedName name="ktf" localSheetId="12" hidden="1">#REF!</definedName>
    <definedName name="ktf" hidden="1">#REF!</definedName>
    <definedName name="kty" localSheetId="11" hidden="1">#REF!</definedName>
    <definedName name="kty" localSheetId="6" hidden="1">#REF!</definedName>
    <definedName name="kty" localSheetId="17" hidden="1">#REF!</definedName>
    <definedName name="kty" localSheetId="4" hidden="1">#REF!</definedName>
    <definedName name="kty" localSheetId="3" hidden="1">#REF!</definedName>
    <definedName name="kty" localSheetId="5" hidden="1">#REF!</definedName>
    <definedName name="kty" localSheetId="12" hidden="1">#REF!</definedName>
    <definedName name="kty" hidden="1">#REF!</definedName>
    <definedName name="kwy" hidden="1">{#N/A,#N/A,FALSE,"ALM-ASISC"}</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an" hidden="1">{#N/A,#N/A,FALSE,"전력간선"}</definedName>
    <definedName name="li" hidden="1">{"'용역비'!$A$4:$C$8"}</definedName>
    <definedName name="LINFFU" hidden="1">{"'광피스표'!$A$3:$N$54"}</definedName>
    <definedName name="LIST">[27]부하LOAD!$B$4:$P$163</definedName>
    <definedName name="LK">#REF!,#REF!</definedName>
    <definedName name="lll" localSheetId="11" hidden="1">#REF!</definedName>
    <definedName name="lll" localSheetId="6" hidden="1">#REF!</definedName>
    <definedName name="lll" localSheetId="17" hidden="1">#REF!</definedName>
    <definedName name="lll" localSheetId="4" hidden="1">#REF!</definedName>
    <definedName name="lll" localSheetId="3" hidden="1">#REF!</definedName>
    <definedName name="lll" localSheetId="5" hidden="1">#REF!</definedName>
    <definedName name="lll" localSheetId="12" hidden="1">#REF!</definedName>
    <definedName name="lll" hidden="1">#REF!</definedName>
    <definedName name="LLLLL" hidden="1">[18]XXXXXX!$L$61:$L$130</definedName>
    <definedName name="lo" hidden="1">{"'광피스표'!$A$3:$N$54"}</definedName>
    <definedName name="LOADT">#REF!</definedName>
    <definedName name="LOCAL">#REF!</definedName>
    <definedName name="LP___4">#REF!</definedName>
    <definedName name="LP1A">'[12]부하(성남)'!#REF!</definedName>
    <definedName name="LP1B">[11]부하계산서!#REF!</definedName>
    <definedName name="LP3A">'[12]부하(성남)'!#REF!</definedName>
    <definedName name="LPB">'[12]부하(성남)'!#REF!</definedName>
    <definedName name="LPBA">[11]부하계산서!#REF!</definedName>
    <definedName name="LPKA">[11]부하계산서!#REF!</definedName>
    <definedName name="LPKB">[11]부하계산서!#REF!</definedName>
    <definedName name="LPM">[11]부하계산서!#REF!</definedName>
    <definedName name="LPMA">[11]부하계산서!#REF!</definedName>
    <definedName name="LPO">[11]부하계산서!#REF!</definedName>
    <definedName name="LPOA">[11]부하계산서!#REF!</definedName>
    <definedName name="LV02A">[11]부하계산서!#REF!</definedName>
    <definedName name="LV02B">[11]부하계산서!#REF!</definedName>
    <definedName name="LV04A">[11]부하계산서!#REF!</definedName>
    <definedName name="LV04B">[11]부하계산서!#REF!</definedName>
    <definedName name="L형측구및경계석깨기">#REF!</definedName>
    <definedName name="m" localSheetId="11" hidden="1">#REF!</definedName>
    <definedName name="m" localSheetId="6" hidden="1">#REF!</definedName>
    <definedName name="m" localSheetId="17" hidden="1">#REF!</definedName>
    <definedName name="m" localSheetId="4" hidden="1">#REF!</definedName>
    <definedName name="m" localSheetId="3" hidden="1">#REF!</definedName>
    <definedName name="m" localSheetId="5" hidden="1">#REF!</definedName>
    <definedName name="m" localSheetId="12" hidden="1">#REF!</definedName>
    <definedName name="m" hidden="1">#REF!</definedName>
    <definedName name="Macro1">[28]!Macro1</definedName>
    <definedName name="Macro10">[29]!Macro10</definedName>
    <definedName name="Macro11">[30]!Macro11</definedName>
    <definedName name="Macro12">[29]!Macro12</definedName>
    <definedName name="Macro13">[29]!Macro13</definedName>
    <definedName name="Macro14">[29]!Macro14</definedName>
    <definedName name="Macro2">[29]!Macro2</definedName>
    <definedName name="MACRO3">[31]!MACRO3</definedName>
    <definedName name="Macro4">[30]!Macro4</definedName>
    <definedName name="Macro5">[29]!Macro5</definedName>
    <definedName name="Macro6">[29]!Macro6</definedName>
    <definedName name="Macro7">[29]!Macro7</definedName>
    <definedName name="Macro8">[29]!Macro8</definedName>
    <definedName name="Macro9">[29]!Macro9</definedName>
    <definedName name="MCCEA">[11]부하계산서!#REF!</definedName>
    <definedName name="MCCEB">[11]부하계산서!#REF!</definedName>
    <definedName name="MCCF">[11]부하계산서!#REF!</definedName>
    <definedName name="MCCN">'[12]부하(성남)'!#REF!</definedName>
    <definedName name="MCCP">[11]부하계산서!#REF!</definedName>
    <definedName name="MCCS">[11]부하계산서!#REF!</definedName>
    <definedName name="MH">[32]DATA!$I$17:$J$26</definedName>
    <definedName name="MHV" hidden="1">[17]Sheet13!$S$48:$AV$48</definedName>
    <definedName name="mm" localSheetId="17" hidden="1">{#N/A,#N/A,TRUE,"토적및재료집계";#N/A,#N/A,TRUE,"토적및재료집계";#N/A,#N/A,TRUE,"단위량"}</definedName>
    <definedName name="mm" localSheetId="4" hidden="1">{#N/A,#N/A,TRUE,"토적및재료집계";#N/A,#N/A,TRUE,"토적및재료집계";#N/A,#N/A,TRUE,"단위량"}</definedName>
    <definedName name="mm" localSheetId="1" hidden="1">{#N/A,#N/A,TRUE,"토적및재료집계";#N/A,#N/A,TRUE,"토적및재료집계";#N/A,#N/A,TRUE,"단위량"}</definedName>
    <definedName name="mm" localSheetId="16" hidden="1">{#N/A,#N/A,TRUE,"토적및재료집계";#N/A,#N/A,TRUE,"토적및재료집계";#N/A,#N/A,TRUE,"단위량"}</definedName>
    <definedName name="mm" localSheetId="10" hidden="1">{#N/A,#N/A,TRUE,"토적및재료집계";#N/A,#N/A,TRUE,"토적및재료집계";#N/A,#N/A,TRUE,"단위량"}</definedName>
    <definedName name="mm" localSheetId="14" hidden="1">{#N/A,#N/A,TRUE,"토적및재료집계";#N/A,#N/A,TRUE,"토적및재료집계";#N/A,#N/A,TRUE,"단위량"}</definedName>
    <definedName name="mm" localSheetId="15" hidden="1">{#N/A,#N/A,TRUE,"토적및재료집계";#N/A,#N/A,TRUE,"토적및재료집계";#N/A,#N/A,TRUE,"단위량"}</definedName>
    <definedName name="mm" localSheetId="3" hidden="1">{#N/A,#N/A,TRUE,"토적및재료집계";#N/A,#N/A,TRUE,"토적및재료집계";#N/A,#N/A,TRUE,"단위량"}</definedName>
    <definedName name="mm" localSheetId="13" hidden="1">{#N/A,#N/A,TRUE,"토적및재료집계";#N/A,#N/A,TRUE,"토적및재료집계";#N/A,#N/A,TRUE,"단위량"}</definedName>
    <definedName name="mm" localSheetId="12" hidden="1">{#N/A,#N/A,TRUE,"토적및재료집계";#N/A,#N/A,TRUE,"토적및재료집계";#N/A,#N/A,TRUE,"단위량"}</definedName>
    <definedName name="mm" hidden="1">{#N/A,#N/A,TRUE,"토적및재료집계";#N/A,#N/A,TRUE,"토적및재료집계";#N/A,#N/A,TRUE,"단위량"}</definedName>
    <definedName name="MONEY">#REF!,#REF!</definedName>
    <definedName name="NEWNAME" localSheetId="17" hidden="1">{#N/A,#N/A,FALSE,"CCTV"}</definedName>
    <definedName name="NEWNAME" localSheetId="4" hidden="1">{#N/A,#N/A,FALSE,"CCTV"}</definedName>
    <definedName name="NEWNAME" localSheetId="10" hidden="1">{#N/A,#N/A,FALSE,"CCTV"}</definedName>
    <definedName name="NEWNAME" localSheetId="3" hidden="1">{#N/A,#N/A,FALSE,"CCTV"}</definedName>
    <definedName name="NEWNAME" localSheetId="13" hidden="1">{#N/A,#N/A,FALSE,"CCTV"}</definedName>
    <definedName name="NEWNAME" localSheetId="12" hidden="1">{#N/A,#N/A,FALSE,"CCTV"}</definedName>
    <definedName name="NEWNAME" hidden="1">{#N/A,#N/A,FALSE,"CCTV"}</definedName>
    <definedName name="NGC" hidden="1">[17]Sheet9!$J$44</definedName>
    <definedName name="NO">#REF!</definedName>
    <definedName name="NO.">#REF!</definedName>
    <definedName name="OI" hidden="1">'[22]도체종-상수표'!$O$202:$O$271</definedName>
    <definedName name="OIL" hidden="1">{"'용역비'!$A$4:$C$8"}</definedName>
    <definedName name="old예산" hidden="1">{#N/A,#N/A,TRUE,"손익보고"}</definedName>
    <definedName name="OOO" localSheetId="11" hidden="1">#REF!</definedName>
    <definedName name="OOO" localSheetId="6" hidden="1">#REF!</definedName>
    <definedName name="OOO" localSheetId="17" hidden="1">#REF!</definedName>
    <definedName name="OOO" localSheetId="4" hidden="1">#REF!</definedName>
    <definedName name="OOO" localSheetId="3" hidden="1">#REF!</definedName>
    <definedName name="OOO" localSheetId="5" hidden="1">#REF!</definedName>
    <definedName name="OOO" localSheetId="12" hidden="1">#REF!</definedName>
    <definedName name="OOO" hidden="1">#REF!</definedName>
    <definedName name="oooooo" localSheetId="17" hidden="1">{"'자리배치도'!$AG$1:$CI$28"}</definedName>
    <definedName name="oooooo" localSheetId="4" hidden="1">{"'자리배치도'!$AG$1:$CI$28"}</definedName>
    <definedName name="oooooo" localSheetId="1" hidden="1">{"'자리배치도'!$AG$1:$CI$28"}</definedName>
    <definedName name="oooooo" localSheetId="16" hidden="1">{"'자리배치도'!$AG$1:$CI$28"}</definedName>
    <definedName name="oooooo" localSheetId="10" hidden="1">{"'자리배치도'!$AG$1:$CI$28"}</definedName>
    <definedName name="oooooo" localSheetId="14" hidden="1">{"'자리배치도'!$AG$1:$CI$28"}</definedName>
    <definedName name="oooooo" localSheetId="15" hidden="1">{"'자리배치도'!$AG$1:$CI$28"}</definedName>
    <definedName name="oooooo" localSheetId="3" hidden="1">{"'자리배치도'!$AG$1:$CI$28"}</definedName>
    <definedName name="oooooo" localSheetId="13" hidden="1">{"'자리배치도'!$AG$1:$CI$28"}</definedName>
    <definedName name="oooooo" localSheetId="12" hidden="1">{"'자리배치도'!$AG$1:$CI$28"}</definedName>
    <definedName name="oooooo" hidden="1">{"'자리배치도'!$AG$1:$CI$28"}</definedName>
    <definedName name="PART">#REF!</definedName>
    <definedName name="PART_NAME">#REF!</definedName>
    <definedName name="PB">'[12]부하(성남)'!#REF!</definedName>
    <definedName name="PERT" hidden="1">{#N/A,#N/A,FALSE,"ALM-ASISC"}</definedName>
    <definedName name="PIO" hidden="1">[17]Sheet13!$O$202:$O$271</definedName>
    <definedName name="PLAN" hidden="1">[33]확정실적!#REF!</definedName>
    <definedName name="PNLW10">[11]부하계산서!#REF!</definedName>
    <definedName name="PNLW8">[11]부하계산서!#REF!</definedName>
    <definedName name="pp">#REF!,#REF!</definedName>
    <definedName name="PPP" localSheetId="17" hidden="1">{#N/A,#N/A,TRUE,"토적및재료집계";#N/A,#N/A,TRUE,"토적및재료집계";#N/A,#N/A,TRUE,"단위량"}</definedName>
    <definedName name="PPP" localSheetId="4" hidden="1">{#N/A,#N/A,TRUE,"토적및재료집계";#N/A,#N/A,TRUE,"토적및재료집계";#N/A,#N/A,TRUE,"단위량"}</definedName>
    <definedName name="PPP" localSheetId="1" hidden="1">{#N/A,#N/A,TRUE,"토적및재료집계";#N/A,#N/A,TRUE,"토적및재료집계";#N/A,#N/A,TRUE,"단위량"}</definedName>
    <definedName name="PPP" localSheetId="16" hidden="1">{#N/A,#N/A,TRUE,"토적및재료집계";#N/A,#N/A,TRUE,"토적및재료집계";#N/A,#N/A,TRUE,"단위량"}</definedName>
    <definedName name="PPP" localSheetId="10" hidden="1">{#N/A,#N/A,TRUE,"토적및재료집계";#N/A,#N/A,TRUE,"토적및재료집계";#N/A,#N/A,TRUE,"단위량"}</definedName>
    <definedName name="PPP" localSheetId="14" hidden="1">{#N/A,#N/A,TRUE,"토적및재료집계";#N/A,#N/A,TRUE,"토적및재료집계";#N/A,#N/A,TRUE,"단위량"}</definedName>
    <definedName name="PPP" localSheetId="15" hidden="1">{#N/A,#N/A,TRUE,"토적및재료집계";#N/A,#N/A,TRUE,"토적및재료집계";#N/A,#N/A,TRUE,"단위량"}</definedName>
    <definedName name="PPP" localSheetId="3" hidden="1">{#N/A,#N/A,TRUE,"토적및재료집계";#N/A,#N/A,TRUE,"토적및재료집계";#N/A,#N/A,TRUE,"단위량"}</definedName>
    <definedName name="PPP" localSheetId="13" hidden="1">{#N/A,#N/A,TRUE,"토적및재료집계";#N/A,#N/A,TRUE,"토적및재료집계";#N/A,#N/A,TRUE,"단위량"}</definedName>
    <definedName name="PPP" localSheetId="12" hidden="1">{#N/A,#N/A,TRUE,"토적및재료집계";#N/A,#N/A,TRUE,"토적및재료집계";#N/A,#N/A,TRUE,"단위량"}</definedName>
    <definedName name="PPP" hidden="1">{#N/A,#N/A,TRUE,"토적및재료집계";#N/A,#N/A,TRUE,"토적및재료집계";#N/A,#N/A,TRUE,"단위량"}</definedName>
    <definedName name="ppppp" localSheetId="17" hidden="1">{"'자리배치도'!$AG$1:$CI$28"}</definedName>
    <definedName name="ppppp" localSheetId="4" hidden="1">{"'자리배치도'!$AG$1:$CI$28"}</definedName>
    <definedName name="ppppp" localSheetId="1" hidden="1">{"'자리배치도'!$AG$1:$CI$28"}</definedName>
    <definedName name="ppppp" localSheetId="16" hidden="1">{"'자리배치도'!$AG$1:$CI$28"}</definedName>
    <definedName name="ppppp" localSheetId="10" hidden="1">{"'자리배치도'!$AG$1:$CI$28"}</definedName>
    <definedName name="ppppp" localSheetId="14" hidden="1">{"'자리배치도'!$AG$1:$CI$28"}</definedName>
    <definedName name="ppppp" localSheetId="15" hidden="1">{"'자리배치도'!$AG$1:$CI$28"}</definedName>
    <definedName name="ppppp" localSheetId="3" hidden="1">{"'자리배치도'!$AG$1:$CI$28"}</definedName>
    <definedName name="ppppp" localSheetId="13" hidden="1">{"'자리배치도'!$AG$1:$CI$28"}</definedName>
    <definedName name="ppppp" localSheetId="12" hidden="1">{"'자리배치도'!$AG$1:$CI$28"}</definedName>
    <definedName name="ppppp" hidden="1">{"'자리배치도'!$AG$1:$CI$28"}</definedName>
    <definedName name="print">#REF!</definedName>
    <definedName name="_xlnm.Print_Area" localSheetId="2">'0.설계서'!$A$1:$H$51</definedName>
    <definedName name="_xlnm.Print_Area" localSheetId="11">'공사비내역 집계표(현장장비)'!$A$1:$L$25</definedName>
    <definedName name="_xlnm.Print_Area" localSheetId="8">'관급자재비 집계표(3자단가)(안내판)'!$C$1:$N$26</definedName>
    <definedName name="_xlnm.Print_Area" localSheetId="9">'관급자재비(3자단가)(안내판)'!$C$1:$O$27</definedName>
    <definedName name="_xlnm.Print_Area" localSheetId="7">'관급자재비(관제센터-3자단가)'!$C$1:$O$26</definedName>
    <definedName name="_xlnm.Print_Area" localSheetId="6">관급자재사용수량!$D$1:$M$23</definedName>
    <definedName name="_xlnm.Print_Area" localSheetId="4">물품원가계산서!$A$1:$H$32</definedName>
    <definedName name="_xlnm.Print_Area" localSheetId="1">설계설명서!$A$1:$M$23</definedName>
    <definedName name="_xlnm.Print_Area" localSheetId="16">'수량산출서(관급자재-안내판)'!$C$1:$M$34</definedName>
    <definedName name="_xlnm.Print_Area" localSheetId="10">'수량집계(관급자재-3자단가)'!$C$1:$K$26</definedName>
    <definedName name="_xlnm.Print_Area" localSheetId="14">'수량집계(관급자재-관제센터)'!$C$1:$K$26</definedName>
    <definedName name="_xlnm.Print_Area" localSheetId="15">'수량집계(관급자재-안내판)'!$C$1:$J$27</definedName>
    <definedName name="_xlnm.Print_Area" localSheetId="3">원가계산서!$A$1:$H$34</definedName>
    <definedName name="_xlnm.Print_Area" localSheetId="5">총괄집계표!$A$1:$L$27</definedName>
    <definedName name="_xlnm.Print_Area" localSheetId="0">'표지 (설계설명서)'!$A$1:$M$18</definedName>
    <definedName name="_xlnm.Print_Area" localSheetId="13">한전시설부담금산출내역서!$B$1:$AD$102</definedName>
    <definedName name="_xlnm.Print_Area" localSheetId="12">한전시설부담금집계표!$C$1:$O$24</definedName>
    <definedName name="_xlnm.Print_Area">#REF!</definedName>
    <definedName name="Print_Area_MI">#REF!</definedName>
    <definedName name="PRINT_TILIES" localSheetId="17">#REF!,#REF!,#REF!,#REF!,#REF!</definedName>
    <definedName name="PRINT_TILIES" localSheetId="13">#REF!,#REF!,#REF!,#REF!,#REF!</definedName>
    <definedName name="PRINT_TILIES" localSheetId="12">#REF!,#REF!,#REF!,#REF!,#REF!</definedName>
    <definedName name="PRINT_TILIES">#REF!,#REF!,#REF!,#REF!,#REF!</definedName>
    <definedName name="PRINT_TILLES">[34]우수!$A$1:$IV$3,[34]우수!$A$1:$D$65536</definedName>
    <definedName name="PRINT_TILTES">#REF!</definedName>
    <definedName name="_xlnm.Print_Titles" localSheetId="11">'공사비내역 집계표(현장장비)'!$A:$L,'공사비내역 집계표(현장장비)'!$1:$4</definedName>
    <definedName name="_xlnm.Print_Titles" localSheetId="8">'관급자재비 집계표(3자단가)(안내판)'!$C:$N,'관급자재비 집계표(3자단가)(안내판)'!$1:$4</definedName>
    <definedName name="_xlnm.Print_Titles" localSheetId="9">'관급자재비(3자단가)(안내판)'!$1:$4</definedName>
    <definedName name="_xlnm.Print_Titles" localSheetId="7">'관급자재비(관제센터-3자단가)'!$1:$4</definedName>
    <definedName name="_xlnm.Print_Titles" localSheetId="6">관급자재사용수량!$D:$M,관급자재사용수량!$1:$4</definedName>
    <definedName name="_xlnm.Print_Titles" localSheetId="16">'수량산출서(관급자재-안내판)'!$C:$E,'수량산출서(관급자재-안내판)'!$1:$4</definedName>
    <definedName name="_xlnm.Print_Titles" localSheetId="10">'수량집계(관급자재-3자단가)'!$C:$D,'수량집계(관급자재-3자단가)'!$1:$4</definedName>
    <definedName name="_xlnm.Print_Titles" localSheetId="14">'수량집계(관급자재-관제센터)'!$C:$D,'수량집계(관급자재-관제센터)'!$1:$4</definedName>
    <definedName name="_xlnm.Print_Titles" localSheetId="15">'수량집계(관급자재-안내판)'!$C:$D,'수량집계(관급자재-안내판)'!$1:$4</definedName>
    <definedName name="_xlnm.Print_Titles" localSheetId="5">총괄집계표!$A:$L,총괄집계표!$1:$4</definedName>
    <definedName name="_xlnm.Print_Titles" localSheetId="13">한전시설부담금산출내역서!$1:$2</definedName>
    <definedName name="_xlnm.Print_Titles" localSheetId="12">한전시설부담금집계표!$C:$O,한전시설부담금집계표!$1:$4</definedName>
    <definedName name="_xlnm.Print_Titles">#REF!</definedName>
    <definedName name="PRINT_TITLES_MI">#REF!</definedName>
    <definedName name="printer">#REF!</definedName>
    <definedName name="PRINTER_AREA">#REF!</definedName>
    <definedName name="printer_Titles">#REF!</definedName>
    <definedName name="printer_ttitle">#REF!</definedName>
    <definedName name="q234562456" hidden="1">{"'용역비'!$A$4:$C$8"}</definedName>
    <definedName name="qk" localSheetId="17" hidden="1">{"'자리배치도'!$AG$1:$CI$28"}</definedName>
    <definedName name="qk" localSheetId="4" hidden="1">{"'자리배치도'!$AG$1:$CI$28"}</definedName>
    <definedName name="qk" localSheetId="1" hidden="1">{"'자리배치도'!$AG$1:$CI$28"}</definedName>
    <definedName name="qk" localSheetId="16" hidden="1">{"'자리배치도'!$AG$1:$CI$28"}</definedName>
    <definedName name="qk" localSheetId="10" hidden="1">{"'자리배치도'!$AG$1:$CI$28"}</definedName>
    <definedName name="qk" localSheetId="14" hidden="1">{"'자리배치도'!$AG$1:$CI$28"}</definedName>
    <definedName name="qk" localSheetId="15" hidden="1">{"'자리배치도'!$AG$1:$CI$28"}</definedName>
    <definedName name="qk" localSheetId="3" hidden="1">{"'자리배치도'!$AG$1:$CI$28"}</definedName>
    <definedName name="qk" localSheetId="13" hidden="1">{"'자리배치도'!$AG$1:$CI$28"}</definedName>
    <definedName name="qk" localSheetId="12" hidden="1">{"'자리배치도'!$AG$1:$CI$28"}</definedName>
    <definedName name="qk" hidden="1">{"'자리배치도'!$AG$1:$CI$28"}</definedName>
    <definedName name="qq" localSheetId="17" hidden="1">{#N/A,#N/A,FALSE,"단가표지"}</definedName>
    <definedName name="qq" localSheetId="4" hidden="1">{#N/A,#N/A,FALSE,"단가표지"}</definedName>
    <definedName name="qq" localSheetId="1" hidden="1">{#N/A,#N/A,FALSE,"단가표지"}</definedName>
    <definedName name="qq" localSheetId="16" hidden="1">{#N/A,#N/A,FALSE,"단가표지"}</definedName>
    <definedName name="qq" localSheetId="10" hidden="1">{#N/A,#N/A,FALSE,"단가표지"}</definedName>
    <definedName name="qq" localSheetId="14" hidden="1">{#N/A,#N/A,FALSE,"단가표지"}</definedName>
    <definedName name="qq" localSheetId="15" hidden="1">{#N/A,#N/A,FALSE,"단가표지"}</definedName>
    <definedName name="qq" localSheetId="3" hidden="1">{#N/A,#N/A,FALSE,"단가표지"}</definedName>
    <definedName name="qq" localSheetId="13" hidden="1">{#N/A,#N/A,FALSE,"단가표지"}</definedName>
    <definedName name="qq" localSheetId="12" hidden="1">{#N/A,#N/A,FALSE,"단가표지"}</definedName>
    <definedName name="qq" hidden="1">{#N/A,#N/A,FALSE,"단가표지"}</definedName>
    <definedName name="qqq">[35]원가계산서!#REF!</definedName>
    <definedName name="QW" localSheetId="17" hidden="1">{#N/A,#N/A,TRUE,"토적및재료집계";#N/A,#N/A,TRUE,"토적및재료집계";#N/A,#N/A,TRUE,"단위량"}</definedName>
    <definedName name="QW" localSheetId="4" hidden="1">{#N/A,#N/A,TRUE,"토적및재료집계";#N/A,#N/A,TRUE,"토적및재료집계";#N/A,#N/A,TRUE,"단위량"}</definedName>
    <definedName name="QW" localSheetId="1" hidden="1">{#N/A,#N/A,TRUE,"토적및재료집계";#N/A,#N/A,TRUE,"토적및재료집계";#N/A,#N/A,TRUE,"단위량"}</definedName>
    <definedName name="QW" localSheetId="16" hidden="1">{#N/A,#N/A,TRUE,"토적및재료집계";#N/A,#N/A,TRUE,"토적및재료집계";#N/A,#N/A,TRUE,"단위량"}</definedName>
    <definedName name="QW" localSheetId="10" hidden="1">{#N/A,#N/A,TRUE,"토적및재료집계";#N/A,#N/A,TRUE,"토적및재료집계";#N/A,#N/A,TRUE,"단위량"}</definedName>
    <definedName name="QW" localSheetId="14" hidden="1">{#N/A,#N/A,TRUE,"토적및재료집계";#N/A,#N/A,TRUE,"토적및재료집계";#N/A,#N/A,TRUE,"단위량"}</definedName>
    <definedName name="QW" localSheetId="15" hidden="1">{#N/A,#N/A,TRUE,"토적및재료집계";#N/A,#N/A,TRUE,"토적및재료집계";#N/A,#N/A,TRUE,"단위량"}</definedName>
    <definedName name="QW" localSheetId="3" hidden="1">{#N/A,#N/A,TRUE,"토적및재료집계";#N/A,#N/A,TRUE,"토적및재료집계";#N/A,#N/A,TRUE,"단위량"}</definedName>
    <definedName name="QW" localSheetId="13" hidden="1">{#N/A,#N/A,TRUE,"토적및재료집계";#N/A,#N/A,TRUE,"토적및재료집계";#N/A,#N/A,TRUE,"단위량"}</definedName>
    <definedName name="QW" localSheetId="12" hidden="1">{#N/A,#N/A,TRUE,"토적및재료집계";#N/A,#N/A,TRUE,"토적및재료집계";#N/A,#N/A,TRUE,"단위량"}</definedName>
    <definedName name="QW" hidden="1">{#N/A,#N/A,TRUE,"토적및재료집계";#N/A,#N/A,TRUE,"토적및재료집계";#N/A,#N/A,TRUE,"단위량"}</definedName>
    <definedName name="QWER">[35]원가계산서!#REF!</definedName>
    <definedName name="QWS" localSheetId="11" hidden="1">#REF!</definedName>
    <definedName name="QWS" localSheetId="6" hidden="1">#REF!</definedName>
    <definedName name="QWS" localSheetId="17" hidden="1">#REF!</definedName>
    <definedName name="QWS" localSheetId="4" hidden="1">#REF!</definedName>
    <definedName name="QWS" localSheetId="3" hidden="1">#REF!</definedName>
    <definedName name="QWS" localSheetId="5" hidden="1">#REF!</definedName>
    <definedName name="QWS" localSheetId="12" hidden="1">#REF!</definedName>
    <definedName name="QWS" hidden="1">#REF!</definedName>
    <definedName name="qyk" hidden="1">{"'용역비'!$A$4:$C$8"}</definedName>
    <definedName name="_xlnm.Recorder">#REF!</definedName>
    <definedName name="REG" hidden="1">'[22]도체종-상수표'!$S$51:$AV$51</definedName>
    <definedName name="RH" hidden="1">{"'용역비'!$A$4:$C$8"}</definedName>
    <definedName name="rhkstp" localSheetId="17" hidden="1">{#N/A,#N/A,FALSE,"DAOCM 2차 검토"}</definedName>
    <definedName name="rhkstp" localSheetId="4" hidden="1">{#N/A,#N/A,FALSE,"DAOCM 2차 검토"}</definedName>
    <definedName name="rhkstp" localSheetId="1" hidden="1">{#N/A,#N/A,FALSE,"DAOCM 2차 검토"}</definedName>
    <definedName name="rhkstp" localSheetId="16" hidden="1">{#N/A,#N/A,FALSE,"DAOCM 2차 검토"}</definedName>
    <definedName name="rhkstp" localSheetId="10" hidden="1">{#N/A,#N/A,FALSE,"DAOCM 2차 검토"}</definedName>
    <definedName name="rhkstp" localSheetId="14" hidden="1">{#N/A,#N/A,FALSE,"DAOCM 2차 검토"}</definedName>
    <definedName name="rhkstp" localSheetId="15" hidden="1">{#N/A,#N/A,FALSE,"DAOCM 2차 검토"}</definedName>
    <definedName name="rhkstp" localSheetId="3" hidden="1">{#N/A,#N/A,FALSE,"DAOCM 2차 검토"}</definedName>
    <definedName name="rhkstp" localSheetId="13" hidden="1">{#N/A,#N/A,FALSE,"DAOCM 2차 검토"}</definedName>
    <definedName name="rhkstp" localSheetId="12" hidden="1">{#N/A,#N/A,FALSE,"DAOCM 2차 검토"}</definedName>
    <definedName name="rhkstp" hidden="1">{#N/A,#N/A,FALSE,"DAOCM 2차 검토"}</definedName>
    <definedName name="RK" localSheetId="11" hidden="1">[25]수량산출!#REF!</definedName>
    <definedName name="RK" localSheetId="8" hidden="1">[25]수량산출!#REF!</definedName>
    <definedName name="RK" localSheetId="9" hidden="1">[25]수량산출!#REF!</definedName>
    <definedName name="RK" localSheetId="7" hidden="1">[25]수량산출!#REF!</definedName>
    <definedName name="RK" localSheetId="6" hidden="1">[25]수량산출!#REF!</definedName>
    <definedName name="RK" localSheetId="17" hidden="1">[25]수량산출!#REF!</definedName>
    <definedName name="RK" localSheetId="4" hidden="1">[25]수량산출!#REF!</definedName>
    <definedName name="RK" localSheetId="10" hidden="1">[25]수량산출!#REF!</definedName>
    <definedName name="RK" localSheetId="14" hidden="1">[25]수량산출!#REF!</definedName>
    <definedName name="RK" localSheetId="15" hidden="1">[25]수량산출!#REF!</definedName>
    <definedName name="RK" localSheetId="3" hidden="1">[25]수량산출!#REF!</definedName>
    <definedName name="RK" localSheetId="5" hidden="1">[25]수량산출!#REF!</definedName>
    <definedName name="RK" localSheetId="0" hidden="1">[25]수량산출!#REF!</definedName>
    <definedName name="RK" localSheetId="12" hidden="1">[25]수량산출!#REF!</definedName>
    <definedName name="RK" hidden="1">[25]수량산출!#REF!</definedName>
    <definedName name="Royalty" hidden="1">{#N/A,#N/A,FALSE,"Sheet1"}</definedName>
    <definedName name="rrrrrr" localSheetId="17" hidden="1">{"'자리배치도'!$AG$1:$CI$28"}</definedName>
    <definedName name="rrrrrr" localSheetId="4" hidden="1">{"'자리배치도'!$AG$1:$CI$28"}</definedName>
    <definedName name="rrrrrr" localSheetId="1" hidden="1">{"'자리배치도'!$AG$1:$CI$28"}</definedName>
    <definedName name="rrrrrr" localSheetId="16" hidden="1">{"'자리배치도'!$AG$1:$CI$28"}</definedName>
    <definedName name="rrrrrr" localSheetId="10" hidden="1">{"'자리배치도'!$AG$1:$CI$28"}</definedName>
    <definedName name="rrrrrr" localSheetId="14" hidden="1">{"'자리배치도'!$AG$1:$CI$28"}</definedName>
    <definedName name="rrrrrr" localSheetId="15" hidden="1">{"'자리배치도'!$AG$1:$CI$28"}</definedName>
    <definedName name="rrrrrr" localSheetId="3" hidden="1">{"'자리배치도'!$AG$1:$CI$28"}</definedName>
    <definedName name="rrrrrr" localSheetId="13" hidden="1">{"'자리배치도'!$AG$1:$CI$28"}</definedName>
    <definedName name="rrrrrr" localSheetId="12" hidden="1">{"'자리배치도'!$AG$1:$CI$28"}</definedName>
    <definedName name="rrrrrr" hidden="1">{"'자리배치도'!$AG$1:$CI$28"}</definedName>
    <definedName name="RTGH" hidden="1">{"'용역비'!$A$4:$C$8"}</definedName>
    <definedName name="rth" hidden="1">{"'용역비'!$A$4:$C$8"}</definedName>
    <definedName name="RWD" hidden="1">[17]Sheet13!$S$48:$AV$48</definedName>
    <definedName name="RYUIRYU" hidden="1">{"'용역비'!$A$4:$C$8"}</definedName>
    <definedName name="ryuk" hidden="1">{"'용역비'!$A$4:$C$8"}</definedName>
    <definedName name="SAFFGGF" hidden="1">"김명신"</definedName>
    <definedName name="SD" hidden="1">{"'용역비'!$A$4:$C$8"}</definedName>
    <definedName name="SDA" hidden="1">{"'광피스표'!$A$3:$N$54"}</definedName>
    <definedName name="sdasdas" hidden="1">{#N/A,#N/A,FALSE,"전력간선"}</definedName>
    <definedName name="sdryhj" hidden="1">{"'용역비'!$A$4:$C$8"}</definedName>
    <definedName name="sdsdsdsd" hidden="1">{"'용역비'!$A$4:$C$8"}</definedName>
    <definedName name="SE" hidden="1">{"'용역비'!$A$4:$C$8"}</definedName>
    <definedName name="SGSGFGHJHJH" hidden="1">"D:\SKT중계기 시설공사\CK-A2차\MyHTML.htm"</definedName>
    <definedName name="SIL">[32]데이타!$R$23:$S$32</definedName>
    <definedName name="srth" hidden="1">{"'용역비'!$A$4:$C$8"}</definedName>
    <definedName name="ss" localSheetId="17" hidden="1">{#N/A,#N/A,FALSE,"운반시간"}</definedName>
    <definedName name="ss" localSheetId="4" hidden="1">{#N/A,#N/A,FALSE,"운반시간"}</definedName>
    <definedName name="ss" localSheetId="1" hidden="1">{#N/A,#N/A,FALSE,"운반시간"}</definedName>
    <definedName name="ss" localSheetId="16" hidden="1">{#N/A,#N/A,FALSE,"운반시간"}</definedName>
    <definedName name="ss" localSheetId="10" hidden="1">{#N/A,#N/A,FALSE,"운반시간"}</definedName>
    <definedName name="ss" localSheetId="14" hidden="1">{#N/A,#N/A,FALSE,"운반시간"}</definedName>
    <definedName name="ss" localSheetId="15" hidden="1">{#N/A,#N/A,FALSE,"운반시간"}</definedName>
    <definedName name="ss" localSheetId="3" hidden="1">{#N/A,#N/A,FALSE,"운반시간"}</definedName>
    <definedName name="ss" localSheetId="13" hidden="1">{#N/A,#N/A,FALSE,"운반시간"}</definedName>
    <definedName name="ss" localSheetId="12" hidden="1">{#N/A,#N/A,FALSE,"운반시간"}</definedName>
    <definedName name="ss" hidden="1">{#N/A,#N/A,FALSE,"운반시간"}</definedName>
    <definedName name="sss" hidden="1">{#N/A,#N/A,FALSE,"전력간선"}</definedName>
    <definedName name="SSSS" hidden="1">{#N/A,#N/A,FALSE,"전력간선"}</definedName>
    <definedName name="SSSSDD" hidden="1">{"'자리배치도'!$AG$1:$CI$28"}</definedName>
    <definedName name="SSVSS" hidden="1">[24]Sheet14!$M$201:$M$270</definedName>
    <definedName name="STS" hidden="1">{"'용역비'!$A$4:$C$8"}</definedName>
    <definedName name="SUM_A" localSheetId="6">[20]!SUM_A</definedName>
    <definedName name="SUM_A" localSheetId="10">[20]!SUM_A</definedName>
    <definedName name="SUM_A" localSheetId="14">[20]!SUM_A</definedName>
    <definedName name="SUM_A">[20]!SUM_A</definedName>
    <definedName name="SV">#REF!</definedName>
    <definedName name="TC" hidden="1">[1]Sheet14!$M$61:$M$130</definedName>
    <definedName name="TELL" hidden="1">'[36]#REF'!$S$50:$AV$50</definedName>
    <definedName name="TEYJ" hidden="1">{"'용역비'!$A$4:$C$8"}</definedName>
    <definedName name="TEZ" hidden="1">[17]Sheet14!$Q$45:$AT$45</definedName>
    <definedName name="TFUI" hidden="1">{"'용역비'!$A$4:$C$8"}</definedName>
    <definedName name="TGES" hidden="1">[17]Sheet13!$N$202:$N$271</definedName>
    <definedName name="tmp" hidden="1">{#N/A,#N/A,FALSE,"회선임차현황"}</definedName>
    <definedName name="TOTAL" hidden="1">{#N/A,#N/A,FALSE,"ALM-ASISC"}</definedName>
    <definedName name="TREV" hidden="1">{#N/A,#N/A,TRUE,"토적및재료집계";#N/A,#N/A,TRUE,"토적및재료집계";#N/A,#N/A,TRUE,"단위량"}</definedName>
    <definedName name="tt" localSheetId="17" hidden="1">{#N/A,#N/A,FALSE,"단가표지"}</definedName>
    <definedName name="tt" localSheetId="4" hidden="1">{#N/A,#N/A,FALSE,"단가표지"}</definedName>
    <definedName name="tt" localSheetId="1" hidden="1">{#N/A,#N/A,FALSE,"단가표지"}</definedName>
    <definedName name="tt" localSheetId="16" hidden="1">{#N/A,#N/A,FALSE,"단가표지"}</definedName>
    <definedName name="tt" localSheetId="10" hidden="1">{#N/A,#N/A,FALSE,"단가표지"}</definedName>
    <definedName name="tt" localSheetId="14" hidden="1">{#N/A,#N/A,FALSE,"단가표지"}</definedName>
    <definedName name="tt" localSheetId="15" hidden="1">{#N/A,#N/A,FALSE,"단가표지"}</definedName>
    <definedName name="tt" localSheetId="3" hidden="1">{#N/A,#N/A,FALSE,"단가표지"}</definedName>
    <definedName name="tt" localSheetId="13" hidden="1">{#N/A,#N/A,FALSE,"단가표지"}</definedName>
    <definedName name="tt" localSheetId="12" hidden="1">{#N/A,#N/A,FALSE,"단가표지"}</definedName>
    <definedName name="tt" hidden="1">{#N/A,#N/A,FALSE,"단가표지"}</definedName>
    <definedName name="ttt">#REF!</definedName>
    <definedName name="TTTT" localSheetId="11" hidden="1">#REF!</definedName>
    <definedName name="TTTT" localSheetId="6" hidden="1">#REF!</definedName>
    <definedName name="TTTT" localSheetId="17" hidden="1">#REF!</definedName>
    <definedName name="TTTT" localSheetId="4" hidden="1">#REF!</definedName>
    <definedName name="TTTT" localSheetId="3" hidden="1">#REF!</definedName>
    <definedName name="TTTT" localSheetId="5" hidden="1">#REF!</definedName>
    <definedName name="TTTT" localSheetId="12" hidden="1">#REF!</definedName>
    <definedName name="TTTT" hidden="1">#REF!</definedName>
    <definedName name="tttttt" localSheetId="17" hidden="1">{"'자리배치도'!$AG$1:$CI$28"}</definedName>
    <definedName name="tttttt" localSheetId="4" hidden="1">{"'자리배치도'!$AG$1:$CI$28"}</definedName>
    <definedName name="tttttt" localSheetId="1" hidden="1">{"'자리배치도'!$AG$1:$CI$28"}</definedName>
    <definedName name="tttttt" localSheetId="16" hidden="1">{"'자리배치도'!$AG$1:$CI$28"}</definedName>
    <definedName name="tttttt" localSheetId="10" hidden="1">{"'자리배치도'!$AG$1:$CI$28"}</definedName>
    <definedName name="tttttt" localSheetId="14" hidden="1">{"'자리배치도'!$AG$1:$CI$28"}</definedName>
    <definedName name="tttttt" localSheetId="15" hidden="1">{"'자리배치도'!$AG$1:$CI$28"}</definedName>
    <definedName name="tttttt" localSheetId="3" hidden="1">{"'자리배치도'!$AG$1:$CI$28"}</definedName>
    <definedName name="tttttt" localSheetId="13" hidden="1">{"'자리배치도'!$AG$1:$CI$28"}</definedName>
    <definedName name="tttttt" localSheetId="12" hidden="1">{"'자리배치도'!$AG$1:$CI$28"}</definedName>
    <definedName name="tttttt" hidden="1">{"'자리배치도'!$AG$1:$CI$28"}</definedName>
    <definedName name="tu" hidden="1">{"'용역비'!$A$4:$C$8"}</definedName>
    <definedName name="tuilol" hidden="1">{"'용역비'!$A$4:$C$8"}</definedName>
    <definedName name="TUIO" hidden="1">{"'용역비'!$A$4:$C$8"}</definedName>
    <definedName name="TUIO.L" hidden="1">{"'용역비'!$A$4:$C$8"}</definedName>
    <definedName name="TUIOTUI" hidden="1">{"'용역비'!$A$4:$C$8"}</definedName>
    <definedName name="TUR" hidden="1">'[22]도체종-상수표'!$O$272:$O$341</definedName>
    <definedName name="TYJ" hidden="1">{"'용역비'!$A$4:$C$8"}</definedName>
    <definedName name="tyje" hidden="1">{"'용역비'!$A$4:$C$8"}</definedName>
    <definedName name="tyjet" hidden="1">{"'용역비'!$A$4:$C$8"}</definedName>
    <definedName name="tyu" hidden="1">{"'용역비'!$A$4:$C$8"}</definedName>
    <definedName name="UI" hidden="1">'[22]도체종-상수표'!$O$64:$O$131</definedName>
    <definedName name="ulo" hidden="1">{"'용역비'!$A$4:$C$8"}</definedName>
    <definedName name="UNITA">[11]부하계산서!#REF!</definedName>
    <definedName name="UNITAA">[11]부하계산서!#REF!</definedName>
    <definedName name="UNITB">[11]부하계산서!#REF!</definedName>
    <definedName name="UNITBB">[11]부하계산서!#REF!</definedName>
    <definedName name="UNITC">[11]부하계산서!#REF!</definedName>
    <definedName name="UNITC1">[11]부하계산서!#REF!</definedName>
    <definedName name="UNITCA">[11]부하계산서!#REF!</definedName>
    <definedName name="UNITD">[11]부하계산서!#REF!</definedName>
    <definedName name="UNITDA">[11]부하계산서!#REF!</definedName>
    <definedName name="UPSR">[11]부하계산서!#REF!</definedName>
    <definedName name="UTI" hidden="1">{"'용역비'!$A$4:$C$8"}</definedName>
    <definedName name="UTIOL" hidden="1">{"'용역비'!$A$4:$C$8"}</definedName>
    <definedName name="uuuuuu" localSheetId="17" hidden="1">{"'자리배치도'!$AG$1:$CI$28"}</definedName>
    <definedName name="uuuuuu" localSheetId="4" hidden="1">{"'자리배치도'!$AG$1:$CI$28"}</definedName>
    <definedName name="uuuuuu" localSheetId="1" hidden="1">{"'자리배치도'!$AG$1:$CI$28"}</definedName>
    <definedName name="uuuuuu" localSheetId="16" hidden="1">{"'자리배치도'!$AG$1:$CI$28"}</definedName>
    <definedName name="uuuuuu" localSheetId="10" hidden="1">{"'자리배치도'!$AG$1:$CI$28"}</definedName>
    <definedName name="uuuuuu" localSheetId="14" hidden="1">{"'자리배치도'!$AG$1:$CI$28"}</definedName>
    <definedName name="uuuuuu" localSheetId="15" hidden="1">{"'자리배치도'!$AG$1:$CI$28"}</definedName>
    <definedName name="uuuuuu" localSheetId="3" hidden="1">{"'자리배치도'!$AG$1:$CI$28"}</definedName>
    <definedName name="uuuuuu" localSheetId="13" hidden="1">{"'자리배치도'!$AG$1:$CI$28"}</definedName>
    <definedName name="uuuuuu" localSheetId="12" hidden="1">{"'자리배치도'!$AG$1:$CI$28"}</definedName>
    <definedName name="uuuuuu" hidden="1">{"'자리배치도'!$AG$1:$CI$28"}</definedName>
    <definedName name="UY" hidden="1">'[35]도체종-상수표'!$L$61:$L$130</definedName>
    <definedName name="UYY" hidden="1">[17]Sheet13!$O$272:$O$341</definedName>
    <definedName name="vbkjwhe" hidden="1">{#N/A,#N/A,FALSE,"ALM-ASISC"}</definedName>
    <definedName name="vdwf" hidden="1">{#N/A,#N/A,FALSE,"ALM-ASISC"}</definedName>
    <definedName name="VE" hidden="1">[17]Sheet13!$S$51:$AV$51</definedName>
    <definedName name="vewtf" hidden="1">{#N/A,#N/A,FALSE,"ALM-ASISC"}</definedName>
    <definedName name="vhjkwghe" hidden="1">{#N/A,#N/A,FALSE,"ALM-ASISC"}</definedName>
    <definedName name="vhjkwhe" hidden="1">{#N/A,#N/A,FALSE,"ALM-ASISC"}</definedName>
    <definedName name="vhjkwlejh" hidden="1">{#N/A,#N/A,FALSE,"ALM-ASISC"}</definedName>
    <definedName name="vhjweklh" hidden="1">{#N/A,#N/A,FALSE,"ALM-ASISC"}</definedName>
    <definedName name="vhjwkhe" hidden="1">{#N/A,#N/A,FALSE,"ALM-ASISC"}</definedName>
    <definedName name="vhjwoe" hidden="1">{#N/A,#N/A,FALSE,"ALM-ASISC"}</definedName>
    <definedName name="vhjwole" hidden="1">{#N/A,#N/A,FALSE,"ALM-ASISC"}</definedName>
    <definedName name="vhlkjw" hidden="1">{#N/A,#N/A,FALSE,"ALM-ASISC"}</definedName>
    <definedName name="vhwjkeh" hidden="1">{#N/A,#N/A,FALSE,"ALM-ASISC"}</definedName>
    <definedName name="vjhkldw" hidden="1">{#N/A,#N/A,FALSE,"ALM-ASISC"}</definedName>
    <definedName name="vjkldw" hidden="1">{#N/A,#N/A,FALSE,"ALM-ASISC"}</definedName>
    <definedName name="vjklf" hidden="1">{#N/A,#N/A,FALSE,"ALM-ASISC"}</definedName>
    <definedName name="vjkls" hidden="1">{#N/A,#N/A,FALSE,"ALM-ASISC"}</definedName>
    <definedName name="vjkwhe" hidden="1">{#N/A,#N/A,FALSE,"ALM-ASISC"}</definedName>
    <definedName name="vjkwhgekj" hidden="1">{#N/A,#N/A,FALSE,"ALM-ASISC"}</definedName>
    <definedName name="vjpowei" hidden="1">{#N/A,#N/A,FALSE,"ALM-ASISC"}</definedName>
    <definedName name="vjwke" hidden="1">{#N/A,#N/A,FALSE,"ALM-ASISC"}</definedName>
    <definedName name="vjwkhekl" hidden="1">{#N/A,#N/A,FALSE,"ALM-ASISC"}</definedName>
    <definedName name="vjwoiei" hidden="1">{#N/A,#N/A,FALSE,"ALM-ASISC"}</definedName>
    <definedName name="vjwoieuhj" hidden="1">{#N/A,#N/A,FALSE,"ALM-ASISC"}</definedName>
    <definedName name="vkwle" hidden="1">{#N/A,#N/A,FALSE,"ALM-ASISC"}</definedName>
    <definedName name="vpowoie" hidden="1">{#N/A,#N/A,FALSE,"ALM-ASISC"}</definedName>
    <definedName name="VV" localSheetId="17" hidden="1">{"'자리배치도'!$AG$1:$CI$28"}</definedName>
    <definedName name="VV" localSheetId="4" hidden="1">{"'자리배치도'!$AG$1:$CI$28"}</definedName>
    <definedName name="VV" localSheetId="1" hidden="1">{"'자리배치도'!$AG$1:$CI$28"}</definedName>
    <definedName name="VV" localSheetId="16" hidden="1">{"'자리배치도'!$AG$1:$CI$28"}</definedName>
    <definedName name="VV" localSheetId="10" hidden="1">{"'자리배치도'!$AG$1:$CI$28"}</definedName>
    <definedName name="VV" localSheetId="14" hidden="1">{"'자리배치도'!$AG$1:$CI$28"}</definedName>
    <definedName name="VV" localSheetId="15" hidden="1">{"'자리배치도'!$AG$1:$CI$28"}</definedName>
    <definedName name="VV" localSheetId="3" hidden="1">{"'자리배치도'!$AG$1:$CI$28"}</definedName>
    <definedName name="VV" localSheetId="13" hidden="1">{"'자리배치도'!$AG$1:$CI$28"}</definedName>
    <definedName name="VV" localSheetId="12" hidden="1">{"'자리배치도'!$AG$1:$CI$28"}</definedName>
    <definedName name="VV" hidden="1">{"'자리배치도'!$AG$1:$CI$28"}</definedName>
    <definedName name="vw" hidden="1">{#N/A,#N/A,FALSE,"ALM-ASISC"}</definedName>
    <definedName name="vwdfw" hidden="1">{#N/A,#N/A,FALSE,"ALM-ASISC"}</definedName>
    <definedName name="vwdfwe" hidden="1">{#N/A,#N/A,FALSE,"ALM-ASISC"}</definedName>
    <definedName name="vwe" hidden="1">{#N/A,#N/A,FALSE,"ALM-ASISC"}</definedName>
    <definedName name="vwef" hidden="1">{#N/A,#N/A,FALSE,"ALM-ASISC"}</definedName>
    <definedName name="vwefg" hidden="1">{#N/A,#N/A,FALSE,"ALM-ASISC"}</definedName>
    <definedName name="vwer" hidden="1">{#N/A,#N/A,FALSE,"ALM-ASISC"}</definedName>
    <definedName name="vwvw" hidden="1">{#N/A,#N/A,FALSE,"ALM-ASISC"}</definedName>
    <definedName name="VZZ" hidden="1">[17]Sheet13!$S$48:$AV$48</definedName>
    <definedName name="w2e3" hidden="1">{"'광피스표'!$A$3:$N$54"}</definedName>
    <definedName name="WE" hidden="1">'[37]도체종-상수표'!$N$202:$N$271</definedName>
    <definedName name="WER" hidden="1">{"'광피스표'!$A$3:$N$54"}</definedName>
    <definedName name="werwe" hidden="1">{#N/A,#N/A,FALSE,"ALM-ASISC"}</definedName>
    <definedName name="wkeljd" hidden="1">{#N/A,#N/A,FALSE,"ALM-ASISC"}</definedName>
    <definedName name="wm.조골재1" localSheetId="17" hidden="1">{#N/A,#N/A,FALSE,"조골재"}</definedName>
    <definedName name="wm.조골재1" localSheetId="4" hidden="1">{#N/A,#N/A,FALSE,"조골재"}</definedName>
    <definedName name="wm.조골재1" localSheetId="1" hidden="1">{#N/A,#N/A,FALSE,"조골재"}</definedName>
    <definedName name="wm.조골재1" localSheetId="16" hidden="1">{#N/A,#N/A,FALSE,"조골재"}</definedName>
    <definedName name="wm.조골재1" localSheetId="10" hidden="1">{#N/A,#N/A,FALSE,"조골재"}</definedName>
    <definedName name="wm.조골재1" localSheetId="14" hidden="1">{#N/A,#N/A,FALSE,"조골재"}</definedName>
    <definedName name="wm.조골재1" localSheetId="15" hidden="1">{#N/A,#N/A,FALSE,"조골재"}</definedName>
    <definedName name="wm.조골재1" localSheetId="3" hidden="1">{#N/A,#N/A,FALSE,"조골재"}</definedName>
    <definedName name="wm.조골재1" localSheetId="13" hidden="1">{#N/A,#N/A,FALSE,"조골재"}</definedName>
    <definedName name="wm.조골재1" localSheetId="12" hidden="1">{#N/A,#N/A,FALSE,"조골재"}</definedName>
    <definedName name="wm.조골재1" hidden="1">{#N/A,#N/A,FALSE,"조골재"}</definedName>
    <definedName name="woogi" localSheetId="11" hidden="1">#REF!</definedName>
    <definedName name="woogi" localSheetId="6" hidden="1">#REF!</definedName>
    <definedName name="woogi" localSheetId="17" hidden="1">#REF!</definedName>
    <definedName name="woogi" localSheetId="4" hidden="1">#REF!</definedName>
    <definedName name="woogi" localSheetId="3" hidden="1">#REF!</definedName>
    <definedName name="woogi" localSheetId="5" hidden="1">#REF!</definedName>
    <definedName name="woogi" localSheetId="12" hidden="1">#REF!</definedName>
    <definedName name="woogi" hidden="1">#REF!</definedName>
    <definedName name="woogi2" localSheetId="11" hidden="1">#REF!</definedName>
    <definedName name="woogi2" localSheetId="6" hidden="1">#REF!</definedName>
    <definedName name="woogi2" localSheetId="17" hidden="1">#REF!</definedName>
    <definedName name="woogi2" localSheetId="4" hidden="1">#REF!</definedName>
    <definedName name="woogi2" localSheetId="3" hidden="1">#REF!</definedName>
    <definedName name="woogi2" localSheetId="5" hidden="1">#REF!</definedName>
    <definedName name="woogi2" localSheetId="12" hidden="1">#REF!</definedName>
    <definedName name="woogi2" hidden="1">#REF!</definedName>
    <definedName name="wqewqe" hidden="1">{#N/A,#N/A,FALSE,"ALM-ASISC"}</definedName>
    <definedName name="WRITE" localSheetId="17" hidden="1">{#N/A,#N/A,FALSE,"CCTV"}</definedName>
    <definedName name="WRITE" localSheetId="4" hidden="1">{#N/A,#N/A,FALSE,"CCTV"}</definedName>
    <definedName name="WRITE" localSheetId="10" hidden="1">{#N/A,#N/A,FALSE,"CCTV"}</definedName>
    <definedName name="WRITE" localSheetId="3" hidden="1">{#N/A,#N/A,FALSE,"CCTV"}</definedName>
    <definedName name="WRITE" localSheetId="13" hidden="1">{#N/A,#N/A,FALSE,"CCTV"}</definedName>
    <definedName name="WRITE" localSheetId="12" hidden="1">{#N/A,#N/A,FALSE,"CCTV"}</definedName>
    <definedName name="WRITE" hidden="1">{#N/A,#N/A,FALSE,"CCTV"}</definedName>
    <definedName name="wrn.2번." localSheetId="17" hidden="1">{#N/A,#N/A,FALSE,"2~8번"}</definedName>
    <definedName name="wrn.2번." localSheetId="4" hidden="1">{#N/A,#N/A,FALSE,"2~8번"}</definedName>
    <definedName name="wrn.2번." localSheetId="1" hidden="1">{#N/A,#N/A,FALSE,"2~8번"}</definedName>
    <definedName name="wrn.2번." localSheetId="16" hidden="1">{#N/A,#N/A,FALSE,"2~8번"}</definedName>
    <definedName name="wrn.2번." localSheetId="10" hidden="1">{#N/A,#N/A,FALSE,"2~8번"}</definedName>
    <definedName name="wrn.2번." localSheetId="14" hidden="1">{#N/A,#N/A,FALSE,"2~8번"}</definedName>
    <definedName name="wrn.2번." localSheetId="15" hidden="1">{#N/A,#N/A,FALSE,"2~8번"}</definedName>
    <definedName name="wrn.2번." localSheetId="3" hidden="1">{#N/A,#N/A,FALSE,"2~8번"}</definedName>
    <definedName name="wrn.2번." localSheetId="13" hidden="1">{#N/A,#N/A,FALSE,"2~8번"}</definedName>
    <definedName name="wrn.2번." localSheetId="12" hidden="1">{#N/A,#N/A,FALSE,"2~8번"}</definedName>
    <definedName name="wrn.2번." hidden="1">{#N/A,#N/A,FALSE,"2~8번"}</definedName>
    <definedName name="wrn.97년._.사업계획._.및._.예산지침." localSheetId="17" hidden="1">{#N/A,#N/A,TRUE,"1";#N/A,#N/A,TRUE,"2";#N/A,#N/A,TRUE,"3";#N/A,#N/A,TRUE,"4";#N/A,#N/A,TRUE,"5";#N/A,#N/A,TRUE,"6";#N/A,#N/A,TRUE,"7"}</definedName>
    <definedName name="wrn.97년._.사업계획._.및._.예산지침." localSheetId="4" hidden="1">{#N/A,#N/A,TRUE,"1";#N/A,#N/A,TRUE,"2";#N/A,#N/A,TRUE,"3";#N/A,#N/A,TRUE,"4";#N/A,#N/A,TRUE,"5";#N/A,#N/A,TRUE,"6";#N/A,#N/A,TRUE,"7"}</definedName>
    <definedName name="wrn.97년._.사업계획._.및._.예산지침." localSheetId="1" hidden="1">{#N/A,#N/A,TRUE,"1";#N/A,#N/A,TRUE,"2";#N/A,#N/A,TRUE,"3";#N/A,#N/A,TRUE,"4";#N/A,#N/A,TRUE,"5";#N/A,#N/A,TRUE,"6";#N/A,#N/A,TRUE,"7"}</definedName>
    <definedName name="wrn.97년._.사업계획._.및._.예산지침." localSheetId="16" hidden="1">{#N/A,#N/A,TRUE,"1";#N/A,#N/A,TRUE,"2";#N/A,#N/A,TRUE,"3";#N/A,#N/A,TRUE,"4";#N/A,#N/A,TRUE,"5";#N/A,#N/A,TRUE,"6";#N/A,#N/A,TRUE,"7"}</definedName>
    <definedName name="wrn.97년._.사업계획._.및._.예산지침." localSheetId="10" hidden="1">{#N/A,#N/A,TRUE,"1";#N/A,#N/A,TRUE,"2";#N/A,#N/A,TRUE,"3";#N/A,#N/A,TRUE,"4";#N/A,#N/A,TRUE,"5";#N/A,#N/A,TRUE,"6";#N/A,#N/A,TRUE,"7"}</definedName>
    <definedName name="wrn.97년._.사업계획._.및._.예산지침." localSheetId="14" hidden="1">{#N/A,#N/A,TRUE,"1";#N/A,#N/A,TRUE,"2";#N/A,#N/A,TRUE,"3";#N/A,#N/A,TRUE,"4";#N/A,#N/A,TRUE,"5";#N/A,#N/A,TRUE,"6";#N/A,#N/A,TRUE,"7"}</definedName>
    <definedName name="wrn.97년._.사업계획._.및._.예산지침." localSheetId="15" hidden="1">{#N/A,#N/A,TRUE,"1";#N/A,#N/A,TRUE,"2";#N/A,#N/A,TRUE,"3";#N/A,#N/A,TRUE,"4";#N/A,#N/A,TRUE,"5";#N/A,#N/A,TRUE,"6";#N/A,#N/A,TRUE,"7"}</definedName>
    <definedName name="wrn.97년._.사업계획._.및._.예산지침." localSheetId="3" hidden="1">{#N/A,#N/A,TRUE,"1";#N/A,#N/A,TRUE,"2";#N/A,#N/A,TRUE,"3";#N/A,#N/A,TRUE,"4";#N/A,#N/A,TRUE,"5";#N/A,#N/A,TRUE,"6";#N/A,#N/A,TRUE,"7"}</definedName>
    <definedName name="wrn.97년._.사업계획._.및._.예산지침." localSheetId="13" hidden="1">{#N/A,#N/A,TRUE,"1";#N/A,#N/A,TRUE,"2";#N/A,#N/A,TRUE,"3";#N/A,#N/A,TRUE,"4";#N/A,#N/A,TRUE,"5";#N/A,#N/A,TRUE,"6";#N/A,#N/A,TRUE,"7"}</definedName>
    <definedName name="wrn.97년._.사업계획._.및._.예산지침." localSheetId="12" hidden="1">{#N/A,#N/A,TRUE,"1";#N/A,#N/A,TRUE,"2";#N/A,#N/A,TRUE,"3";#N/A,#N/A,TRUE,"4";#N/A,#N/A,TRUE,"5";#N/A,#N/A,TRUE,"6";#N/A,#N/A,TRUE,"7"}</definedName>
    <definedName name="wrn.97년._.사업계획._.및._.예산지침." hidden="1">{#N/A,#N/A,TRUE,"1";#N/A,#N/A,TRUE,"2";#N/A,#N/A,TRUE,"3";#N/A,#N/A,TRUE,"4";#N/A,#N/A,TRUE,"5";#N/A,#N/A,TRUE,"6";#N/A,#N/A,TRUE,"7"}</definedName>
    <definedName name="wrn.aaa." hidden="1">{#N/A,#N/A,FALSE,"ALM-ASISC"}</definedName>
    <definedName name="wrn.BM." localSheetId="17" hidden="1">{#N/A,#N/A,FALSE,"CCTV"}</definedName>
    <definedName name="wrn.BM." localSheetId="4" hidden="1">{#N/A,#N/A,FALSE,"CCTV"}</definedName>
    <definedName name="wrn.BM." localSheetId="10" hidden="1">{#N/A,#N/A,FALSE,"CCTV"}</definedName>
    <definedName name="wrn.BM." localSheetId="3" hidden="1">{#N/A,#N/A,FALSE,"CCTV"}</definedName>
    <definedName name="wrn.BM." localSheetId="13" hidden="1">{#N/A,#N/A,FALSE,"CCTV"}</definedName>
    <definedName name="wrn.BM." localSheetId="12" hidden="1">{#N/A,#N/A,FALSE,"CCTV"}</definedName>
    <definedName name="wrn.BM." hidden="1">{#N/A,#N/A,FALSE,"CCTV"}</definedName>
    <definedName name="wrn.DACOM._.광전송장치._.투찰가._.검토." localSheetId="17" hidden="1">{#N/A,#N/A,FALSE,"DAOCM 2차 검토"}</definedName>
    <definedName name="wrn.DACOM._.광전송장치._.투찰가._.검토." localSheetId="4" hidden="1">{#N/A,#N/A,FALSE,"DAOCM 2차 검토"}</definedName>
    <definedName name="wrn.DACOM._.광전송장치._.투찰가._.검토." localSheetId="1" hidden="1">{#N/A,#N/A,FALSE,"DAOCM 2차 검토"}</definedName>
    <definedName name="wrn.DACOM._.광전송장치._.투찰가._.검토." localSheetId="16" hidden="1">{#N/A,#N/A,FALSE,"DAOCM 2차 검토"}</definedName>
    <definedName name="wrn.DACOM._.광전송장치._.투찰가._.검토." localSheetId="10" hidden="1">{#N/A,#N/A,FALSE,"DAOCM 2차 검토"}</definedName>
    <definedName name="wrn.DACOM._.광전송장치._.투찰가._.검토." localSheetId="14" hidden="1">{#N/A,#N/A,FALSE,"DAOCM 2차 검토"}</definedName>
    <definedName name="wrn.DACOM._.광전송장치._.투찰가._.검토." localSheetId="15" hidden="1">{#N/A,#N/A,FALSE,"DAOCM 2차 검토"}</definedName>
    <definedName name="wrn.DACOM._.광전송장치._.투찰가._.검토." localSheetId="3" hidden="1">{#N/A,#N/A,FALSE,"DAOCM 2차 검토"}</definedName>
    <definedName name="wrn.DACOM._.광전송장치._.투찰가._.검토." localSheetId="13" hidden="1">{#N/A,#N/A,FALSE,"DAOCM 2차 검토"}</definedName>
    <definedName name="wrn.DACOM._.광전송장치._.투찰가._.검토." localSheetId="12" hidden="1">{#N/A,#N/A,FALSE,"DAOCM 2차 검토"}</definedName>
    <definedName name="wrn.DACOM._.광전송장치._.투찰가._.검토." hidden="1">{#N/A,#N/A,FALSE,"DAOCM 2차 검토"}</definedName>
    <definedName name="wrn.REPORTS." hidden="1">{"RPTBAL",#N/A,FALSE,"00";"RPTCFLOW",#N/A,FALSE,"00";"RPTINC",#N/A,FALSE,"00";"RPTINVEST",#N/A,FALSE,"00";"RPTMEI",#N/A,FALSE,"00";"RPTMISC",#N/A,FALSE,"00";"RPTORD",#N/A,FALSE,"00";"RPTOVHD",#N/A,FALSE,"00";"RPTPPE",#N/A,FALSE,"00";"RPTYEWCAP",#N/A,FALSE,"00"}</definedName>
    <definedName name="wrn.TEST." hidden="1">{#N/A,#N/A,FALSE,"3가";#N/A,#N/A,FALSE,"3나";#N/A,#N/A,FALSE,"3다"}</definedName>
    <definedName name="wrn.test1." localSheetId="17" hidden="1">{#N/A,#N/A,FALSE,"명세표"}</definedName>
    <definedName name="wrn.test1." localSheetId="4" hidden="1">{#N/A,#N/A,FALSE,"명세표"}</definedName>
    <definedName name="wrn.test1." localSheetId="1" hidden="1">{#N/A,#N/A,FALSE,"명세표"}</definedName>
    <definedName name="wrn.test1." localSheetId="16" hidden="1">{#N/A,#N/A,FALSE,"명세표"}</definedName>
    <definedName name="wrn.test1." localSheetId="10" hidden="1">{#N/A,#N/A,FALSE,"명세표"}</definedName>
    <definedName name="wrn.test1." localSheetId="14" hidden="1">{#N/A,#N/A,FALSE,"명세표"}</definedName>
    <definedName name="wrn.test1." localSheetId="15" hidden="1">{#N/A,#N/A,FALSE,"명세표"}</definedName>
    <definedName name="wrn.test1." localSheetId="3" hidden="1">{#N/A,#N/A,FALSE,"명세표"}</definedName>
    <definedName name="wrn.test1." localSheetId="13" hidden="1">{#N/A,#N/A,FALSE,"명세표"}</definedName>
    <definedName name="wrn.test1." localSheetId="12" hidden="1">{#N/A,#N/A,FALSE,"명세표"}</definedName>
    <definedName name="wrn.test1." hidden="1">{#N/A,#N/A,FALSE,"명세표"}</definedName>
    <definedName name="wrn.골재소요량." localSheetId="17" hidden="1">{#N/A,#N/A,FALSE,"골재소요량";#N/A,#N/A,FALSE,"골재소요량"}</definedName>
    <definedName name="wrn.골재소요량." localSheetId="4" hidden="1">{#N/A,#N/A,FALSE,"골재소요량";#N/A,#N/A,FALSE,"골재소요량"}</definedName>
    <definedName name="wrn.골재소요량." localSheetId="1" hidden="1">{#N/A,#N/A,FALSE,"골재소요량";#N/A,#N/A,FALSE,"골재소요량"}</definedName>
    <definedName name="wrn.골재소요량." localSheetId="16" hidden="1">{#N/A,#N/A,FALSE,"골재소요량";#N/A,#N/A,FALSE,"골재소요량"}</definedName>
    <definedName name="wrn.골재소요량." localSheetId="10" hidden="1">{#N/A,#N/A,FALSE,"골재소요량";#N/A,#N/A,FALSE,"골재소요량"}</definedName>
    <definedName name="wrn.골재소요량." localSheetId="14" hidden="1">{#N/A,#N/A,FALSE,"골재소요량";#N/A,#N/A,FALSE,"골재소요량"}</definedName>
    <definedName name="wrn.골재소요량." localSheetId="15" hidden="1">{#N/A,#N/A,FALSE,"골재소요량";#N/A,#N/A,FALSE,"골재소요량"}</definedName>
    <definedName name="wrn.골재소요량." localSheetId="3" hidden="1">{#N/A,#N/A,FALSE,"골재소요량";#N/A,#N/A,FALSE,"골재소요량"}</definedName>
    <definedName name="wrn.골재소요량." localSheetId="13" hidden="1">{#N/A,#N/A,FALSE,"골재소요량";#N/A,#N/A,FALSE,"골재소요량"}</definedName>
    <definedName name="wrn.골재소요량." localSheetId="12" hidden="1">{#N/A,#N/A,FALSE,"골재소요량";#N/A,#N/A,FALSE,"골재소요량"}</definedName>
    <definedName name="wrn.골재소요량." hidden="1">{#N/A,#N/A,FALSE,"골재소요량";#N/A,#N/A,FALSE,"골재소요량"}</definedName>
    <definedName name="wrn.교육청." localSheetId="17" hidden="1">{#N/A,#N/A,FALSE,"전력간선"}</definedName>
    <definedName name="wrn.교육청." localSheetId="4" hidden="1">{#N/A,#N/A,FALSE,"전력간선"}</definedName>
    <definedName name="wrn.교육청." localSheetId="1" hidden="1">{#N/A,#N/A,FALSE,"전력간선"}</definedName>
    <definedName name="wrn.교육청." localSheetId="16" hidden="1">{#N/A,#N/A,FALSE,"전력간선"}</definedName>
    <definedName name="wrn.교육청." localSheetId="10" hidden="1">{#N/A,#N/A,FALSE,"전력간선"}</definedName>
    <definedName name="wrn.교육청." localSheetId="14" hidden="1">{#N/A,#N/A,FALSE,"전력간선"}</definedName>
    <definedName name="wrn.교육청." localSheetId="15" hidden="1">{#N/A,#N/A,FALSE,"전력간선"}</definedName>
    <definedName name="wrn.교육청." localSheetId="3" hidden="1">{#N/A,#N/A,FALSE,"전력간선"}</definedName>
    <definedName name="wrn.교육청." localSheetId="13" hidden="1">{#N/A,#N/A,FALSE,"전력간선"}</definedName>
    <definedName name="wrn.교육청." localSheetId="12" hidden="1">{#N/A,#N/A,FALSE,"전력간선"}</definedName>
    <definedName name="wrn.교육청." hidden="1">{#N/A,#N/A,FALSE,"전력간선"}</definedName>
    <definedName name="wrn.구조2." localSheetId="17" hidden="1">{#N/A,#N/A,FALSE,"구조2"}</definedName>
    <definedName name="wrn.구조2." localSheetId="4" hidden="1">{#N/A,#N/A,FALSE,"구조2"}</definedName>
    <definedName name="wrn.구조2." localSheetId="1" hidden="1">{#N/A,#N/A,FALSE,"구조2"}</definedName>
    <definedName name="wrn.구조2." localSheetId="16" hidden="1">{#N/A,#N/A,FALSE,"구조2"}</definedName>
    <definedName name="wrn.구조2." localSheetId="10" hidden="1">{#N/A,#N/A,FALSE,"구조2"}</definedName>
    <definedName name="wrn.구조2." localSheetId="14" hidden="1">{#N/A,#N/A,FALSE,"구조2"}</definedName>
    <definedName name="wrn.구조2." localSheetId="15" hidden="1">{#N/A,#N/A,FALSE,"구조2"}</definedName>
    <definedName name="wrn.구조2." localSheetId="3" hidden="1">{#N/A,#N/A,FALSE,"구조2"}</definedName>
    <definedName name="wrn.구조2." localSheetId="13" hidden="1">{#N/A,#N/A,FALSE,"구조2"}</definedName>
    <definedName name="wrn.구조2." localSheetId="12" hidden="1">{#N/A,#N/A,FALSE,"구조2"}</definedName>
    <definedName name="wrn.구조2." hidden="1">{#N/A,#N/A,FALSE,"구조2"}</definedName>
    <definedName name="wrn.단가표지." localSheetId="17" hidden="1">{#N/A,#N/A,FALSE,"단가표지"}</definedName>
    <definedName name="wrn.단가표지." localSheetId="4" hidden="1">{#N/A,#N/A,FALSE,"단가표지"}</definedName>
    <definedName name="wrn.단가표지." localSheetId="1" hidden="1">{#N/A,#N/A,FALSE,"단가표지"}</definedName>
    <definedName name="wrn.단가표지." localSheetId="16" hidden="1">{#N/A,#N/A,FALSE,"단가표지"}</definedName>
    <definedName name="wrn.단가표지." localSheetId="10" hidden="1">{#N/A,#N/A,FALSE,"단가표지"}</definedName>
    <definedName name="wrn.단가표지." localSheetId="14" hidden="1">{#N/A,#N/A,FALSE,"단가표지"}</definedName>
    <definedName name="wrn.단가표지." localSheetId="15" hidden="1">{#N/A,#N/A,FALSE,"단가표지"}</definedName>
    <definedName name="wrn.단가표지." localSheetId="3" hidden="1">{#N/A,#N/A,FALSE,"단가표지"}</definedName>
    <definedName name="wrn.단가표지." localSheetId="13" hidden="1">{#N/A,#N/A,FALSE,"단가표지"}</definedName>
    <definedName name="wrn.단가표지." localSheetId="12" hidden="1">{#N/A,#N/A,FALSE,"단가표지"}</definedName>
    <definedName name="wrn.단가표지." hidden="1">{#N/A,#N/A,FALSE,"단가표지"}</definedName>
    <definedName name="wrn.배수1." localSheetId="17" hidden="1">{#N/A,#N/A,FALSE,"배수1"}</definedName>
    <definedName name="wrn.배수1." localSheetId="4" hidden="1">{#N/A,#N/A,FALSE,"배수1"}</definedName>
    <definedName name="wrn.배수1." localSheetId="1" hidden="1">{#N/A,#N/A,FALSE,"배수1"}</definedName>
    <definedName name="wrn.배수1." localSheetId="16" hidden="1">{#N/A,#N/A,FALSE,"배수1"}</definedName>
    <definedName name="wrn.배수1." localSheetId="10" hidden="1">{#N/A,#N/A,FALSE,"배수1"}</definedName>
    <definedName name="wrn.배수1." localSheetId="14" hidden="1">{#N/A,#N/A,FALSE,"배수1"}</definedName>
    <definedName name="wrn.배수1." localSheetId="15" hidden="1">{#N/A,#N/A,FALSE,"배수1"}</definedName>
    <definedName name="wrn.배수1." localSheetId="3" hidden="1">{#N/A,#N/A,FALSE,"배수1"}</definedName>
    <definedName name="wrn.배수1." localSheetId="13" hidden="1">{#N/A,#N/A,FALSE,"배수1"}</definedName>
    <definedName name="wrn.배수1." localSheetId="12" hidden="1">{#N/A,#N/A,FALSE,"배수1"}</definedName>
    <definedName name="wrn.배수1." hidden="1">{#N/A,#N/A,FALSE,"배수1"}</definedName>
    <definedName name="wrn.배수2." localSheetId="17" hidden="1">{#N/A,#N/A,FALSE,"배수2"}</definedName>
    <definedName name="wrn.배수2." localSheetId="4" hidden="1">{#N/A,#N/A,FALSE,"배수2"}</definedName>
    <definedName name="wrn.배수2." localSheetId="1" hidden="1">{#N/A,#N/A,FALSE,"배수2"}</definedName>
    <definedName name="wrn.배수2." localSheetId="16" hidden="1">{#N/A,#N/A,FALSE,"배수2"}</definedName>
    <definedName name="wrn.배수2." localSheetId="10" hidden="1">{#N/A,#N/A,FALSE,"배수2"}</definedName>
    <definedName name="wrn.배수2." localSheetId="14" hidden="1">{#N/A,#N/A,FALSE,"배수2"}</definedName>
    <definedName name="wrn.배수2." localSheetId="15" hidden="1">{#N/A,#N/A,FALSE,"배수2"}</definedName>
    <definedName name="wrn.배수2." localSheetId="3" hidden="1">{#N/A,#N/A,FALSE,"배수2"}</definedName>
    <definedName name="wrn.배수2." localSheetId="13" hidden="1">{#N/A,#N/A,FALSE,"배수2"}</definedName>
    <definedName name="wrn.배수2." localSheetId="12" hidden="1">{#N/A,#N/A,FALSE,"배수2"}</definedName>
    <definedName name="wrn.배수2." hidden="1">{#N/A,#N/A,FALSE,"배수2"}</definedName>
    <definedName name="wrn.부대1." localSheetId="17" hidden="1">{#N/A,#N/A,FALSE,"부대1"}</definedName>
    <definedName name="wrn.부대1." localSheetId="4" hidden="1">{#N/A,#N/A,FALSE,"부대1"}</definedName>
    <definedName name="wrn.부대1." localSheetId="1" hidden="1">{#N/A,#N/A,FALSE,"부대1"}</definedName>
    <definedName name="wrn.부대1." localSheetId="16" hidden="1">{#N/A,#N/A,FALSE,"부대1"}</definedName>
    <definedName name="wrn.부대1." localSheetId="10" hidden="1">{#N/A,#N/A,FALSE,"부대1"}</definedName>
    <definedName name="wrn.부대1." localSheetId="14" hidden="1">{#N/A,#N/A,FALSE,"부대1"}</definedName>
    <definedName name="wrn.부대1." localSheetId="15" hidden="1">{#N/A,#N/A,FALSE,"부대1"}</definedName>
    <definedName name="wrn.부대1." localSheetId="3" hidden="1">{#N/A,#N/A,FALSE,"부대1"}</definedName>
    <definedName name="wrn.부대1." localSheetId="13" hidden="1">{#N/A,#N/A,FALSE,"부대1"}</definedName>
    <definedName name="wrn.부대1." localSheetId="12" hidden="1">{#N/A,#N/A,FALSE,"부대1"}</definedName>
    <definedName name="wrn.부대1." hidden="1">{#N/A,#N/A,FALSE,"부대1"}</definedName>
    <definedName name="wrn.부대2." localSheetId="17" hidden="1">{#N/A,#N/A,FALSE,"부대2"}</definedName>
    <definedName name="wrn.부대2." localSheetId="4" hidden="1">{#N/A,#N/A,FALSE,"부대2"}</definedName>
    <definedName name="wrn.부대2." localSheetId="1" hidden="1">{#N/A,#N/A,FALSE,"부대2"}</definedName>
    <definedName name="wrn.부대2." localSheetId="16" hidden="1">{#N/A,#N/A,FALSE,"부대2"}</definedName>
    <definedName name="wrn.부대2." localSheetId="10" hidden="1">{#N/A,#N/A,FALSE,"부대2"}</definedName>
    <definedName name="wrn.부대2." localSheetId="14" hidden="1">{#N/A,#N/A,FALSE,"부대2"}</definedName>
    <definedName name="wrn.부대2." localSheetId="15" hidden="1">{#N/A,#N/A,FALSE,"부대2"}</definedName>
    <definedName name="wrn.부대2." localSheetId="3" hidden="1">{#N/A,#N/A,FALSE,"부대2"}</definedName>
    <definedName name="wrn.부대2." localSheetId="13" hidden="1">{#N/A,#N/A,FALSE,"부대2"}</definedName>
    <definedName name="wrn.부대2." localSheetId="12" hidden="1">{#N/A,#N/A,FALSE,"부대2"}</definedName>
    <definedName name="wrn.부대2." hidden="1">{#N/A,#N/A,FALSE,"부대2"}</definedName>
    <definedName name="wrn.속도." localSheetId="17" hidden="1">{#N/A,#N/A,FALSE,"속도"}</definedName>
    <definedName name="wrn.속도." localSheetId="4" hidden="1">{#N/A,#N/A,FALSE,"속도"}</definedName>
    <definedName name="wrn.속도." localSheetId="1" hidden="1">{#N/A,#N/A,FALSE,"속도"}</definedName>
    <definedName name="wrn.속도." localSheetId="16" hidden="1">{#N/A,#N/A,FALSE,"속도"}</definedName>
    <definedName name="wrn.속도." localSheetId="10" hidden="1">{#N/A,#N/A,FALSE,"속도"}</definedName>
    <definedName name="wrn.속도." localSheetId="14" hidden="1">{#N/A,#N/A,FALSE,"속도"}</definedName>
    <definedName name="wrn.속도." localSheetId="15" hidden="1">{#N/A,#N/A,FALSE,"속도"}</definedName>
    <definedName name="wrn.속도." localSheetId="3" hidden="1">{#N/A,#N/A,FALSE,"속도"}</definedName>
    <definedName name="wrn.속도." localSheetId="13" hidden="1">{#N/A,#N/A,FALSE,"속도"}</definedName>
    <definedName name="wrn.속도." localSheetId="12" hidden="1">{#N/A,#N/A,FALSE,"속도"}</definedName>
    <definedName name="wrn.속도." hidden="1">{#N/A,#N/A,FALSE,"속도"}</definedName>
    <definedName name="wrn.손익._.보고." hidden="1">{#N/A,#N/A,TRUE,"손익보고"}</definedName>
    <definedName name="wrn.손익보고." localSheetId="17"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4"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6"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0"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4"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5"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3"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3"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2"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localSheetId="17" hidden="1">{#N/A,#N/A,TRUE,"토적및재료집계";#N/A,#N/A,TRUE,"토적및재료집계";#N/A,#N/A,TRUE,"단위량"}</definedName>
    <definedName name="wrn.신용찬." localSheetId="4" hidden="1">{#N/A,#N/A,TRUE,"토적및재료집계";#N/A,#N/A,TRUE,"토적및재료집계";#N/A,#N/A,TRUE,"단위량"}</definedName>
    <definedName name="wrn.신용찬." localSheetId="1" hidden="1">{#N/A,#N/A,TRUE,"토적및재료집계";#N/A,#N/A,TRUE,"토적및재료집계";#N/A,#N/A,TRUE,"단위량"}</definedName>
    <definedName name="wrn.신용찬." localSheetId="16" hidden="1">{#N/A,#N/A,TRUE,"토적및재료집계";#N/A,#N/A,TRUE,"토적및재료집계";#N/A,#N/A,TRUE,"단위량"}</definedName>
    <definedName name="wrn.신용찬." localSheetId="10" hidden="1">{#N/A,#N/A,TRUE,"토적및재료집계";#N/A,#N/A,TRUE,"토적및재료집계";#N/A,#N/A,TRUE,"단위량"}</definedName>
    <definedName name="wrn.신용찬." localSheetId="14" hidden="1">{#N/A,#N/A,TRUE,"토적및재료집계";#N/A,#N/A,TRUE,"토적및재료집계";#N/A,#N/A,TRUE,"단위량"}</definedName>
    <definedName name="wrn.신용찬." localSheetId="15" hidden="1">{#N/A,#N/A,TRUE,"토적및재료집계";#N/A,#N/A,TRUE,"토적및재료집계";#N/A,#N/A,TRUE,"단위량"}</definedName>
    <definedName name="wrn.신용찬." localSheetId="3" hidden="1">{#N/A,#N/A,TRUE,"토적및재료집계";#N/A,#N/A,TRUE,"토적및재료집계";#N/A,#N/A,TRUE,"단위량"}</definedName>
    <definedName name="wrn.신용찬." localSheetId="13" hidden="1">{#N/A,#N/A,TRUE,"토적및재료집계";#N/A,#N/A,TRUE,"토적및재료집계";#N/A,#N/A,TRUE,"단위량"}</definedName>
    <definedName name="wrn.신용찬." localSheetId="12" hidden="1">{#N/A,#N/A,TRUE,"토적및재료집계";#N/A,#N/A,TRUE,"토적및재료집계";#N/A,#N/A,TRUE,"단위량"}</definedName>
    <definedName name="wrn.신용찬." hidden="1">{#N/A,#N/A,TRUE,"토적및재료집계";#N/A,#N/A,TRUE,"토적및재료집계";#N/A,#N/A,TRUE,"단위량"}</definedName>
    <definedName name="wrn.운반시간." localSheetId="17" hidden="1">{#N/A,#N/A,FALSE,"운반시간"}</definedName>
    <definedName name="wrn.운반시간." localSheetId="4" hidden="1">{#N/A,#N/A,FALSE,"운반시간"}</definedName>
    <definedName name="wrn.운반시간." localSheetId="1" hidden="1">{#N/A,#N/A,FALSE,"운반시간"}</definedName>
    <definedName name="wrn.운반시간." localSheetId="16" hidden="1">{#N/A,#N/A,FALSE,"운반시간"}</definedName>
    <definedName name="wrn.운반시간." localSheetId="10" hidden="1">{#N/A,#N/A,FALSE,"운반시간"}</definedName>
    <definedName name="wrn.운반시간." localSheetId="14" hidden="1">{#N/A,#N/A,FALSE,"운반시간"}</definedName>
    <definedName name="wrn.운반시간." localSheetId="15" hidden="1">{#N/A,#N/A,FALSE,"운반시간"}</definedName>
    <definedName name="wrn.운반시간." localSheetId="3" hidden="1">{#N/A,#N/A,FALSE,"운반시간"}</definedName>
    <definedName name="wrn.운반시간." localSheetId="13" hidden="1">{#N/A,#N/A,FALSE,"운반시간"}</definedName>
    <definedName name="wrn.운반시간." localSheetId="12" hidden="1">{#N/A,#N/A,FALSE,"운반시간"}</definedName>
    <definedName name="wrn.운반시간." hidden="1">{#N/A,#N/A,FALSE,"운반시간"}</definedName>
    <definedName name="wrn.이정표." localSheetId="17" hidden="1">{#N/A,#N/A,FALSE,"이정표"}</definedName>
    <definedName name="wrn.이정표." localSheetId="4" hidden="1">{#N/A,#N/A,FALSE,"이정표"}</definedName>
    <definedName name="wrn.이정표." localSheetId="1" hidden="1">{#N/A,#N/A,FALSE,"이정표"}</definedName>
    <definedName name="wrn.이정표." localSheetId="16" hidden="1">{#N/A,#N/A,FALSE,"이정표"}</definedName>
    <definedName name="wrn.이정표." localSheetId="10" hidden="1">{#N/A,#N/A,FALSE,"이정표"}</definedName>
    <definedName name="wrn.이정표." localSheetId="14" hidden="1">{#N/A,#N/A,FALSE,"이정표"}</definedName>
    <definedName name="wrn.이정표." localSheetId="15" hidden="1">{#N/A,#N/A,FALSE,"이정표"}</definedName>
    <definedName name="wrn.이정표." localSheetId="3" hidden="1">{#N/A,#N/A,FALSE,"이정표"}</definedName>
    <definedName name="wrn.이정표." localSheetId="13" hidden="1">{#N/A,#N/A,FALSE,"이정표"}</definedName>
    <definedName name="wrn.이정표." localSheetId="12" hidden="1">{#N/A,#N/A,FALSE,"이정표"}</definedName>
    <definedName name="wrn.이정표." hidden="1">{#N/A,#N/A,FALSE,"이정표"}</definedName>
    <definedName name="wrn.조골재." localSheetId="17" hidden="1">{#N/A,#N/A,FALSE,"조골재"}</definedName>
    <definedName name="wrn.조골재." localSheetId="4" hidden="1">{#N/A,#N/A,FALSE,"조골재"}</definedName>
    <definedName name="wrn.조골재." localSheetId="1" hidden="1">{#N/A,#N/A,FALSE,"조골재"}</definedName>
    <definedName name="wrn.조골재." localSheetId="16" hidden="1">{#N/A,#N/A,FALSE,"조골재"}</definedName>
    <definedName name="wrn.조골재." localSheetId="10" hidden="1">{#N/A,#N/A,FALSE,"조골재"}</definedName>
    <definedName name="wrn.조골재." localSheetId="14" hidden="1">{#N/A,#N/A,FALSE,"조골재"}</definedName>
    <definedName name="wrn.조골재." localSheetId="15" hidden="1">{#N/A,#N/A,FALSE,"조골재"}</definedName>
    <definedName name="wrn.조골재." localSheetId="3" hidden="1">{#N/A,#N/A,FALSE,"조골재"}</definedName>
    <definedName name="wrn.조골재." localSheetId="13" hidden="1">{#N/A,#N/A,FALSE,"조골재"}</definedName>
    <definedName name="wrn.조골재." localSheetId="12" hidden="1">{#N/A,#N/A,FALSE,"조골재"}</definedName>
    <definedName name="wrn.조골재." hidden="1">{#N/A,#N/A,FALSE,"조골재"}</definedName>
    <definedName name="wrn.토공1." localSheetId="17" hidden="1">{#N/A,#N/A,FALSE,"구조1"}</definedName>
    <definedName name="wrn.토공1." localSheetId="4" hidden="1">{#N/A,#N/A,FALSE,"구조1"}</definedName>
    <definedName name="wrn.토공1." localSheetId="1" hidden="1">{#N/A,#N/A,FALSE,"구조1"}</definedName>
    <definedName name="wrn.토공1." localSheetId="16" hidden="1">{#N/A,#N/A,FALSE,"구조1"}</definedName>
    <definedName name="wrn.토공1." localSheetId="10" hidden="1">{#N/A,#N/A,FALSE,"구조1"}</definedName>
    <definedName name="wrn.토공1." localSheetId="14" hidden="1">{#N/A,#N/A,FALSE,"구조1"}</definedName>
    <definedName name="wrn.토공1." localSheetId="15" hidden="1">{#N/A,#N/A,FALSE,"구조1"}</definedName>
    <definedName name="wrn.토공1." localSheetId="3" hidden="1">{#N/A,#N/A,FALSE,"구조1"}</definedName>
    <definedName name="wrn.토공1." localSheetId="13" hidden="1">{#N/A,#N/A,FALSE,"구조1"}</definedName>
    <definedName name="wrn.토공1." localSheetId="12" hidden="1">{#N/A,#N/A,FALSE,"구조1"}</definedName>
    <definedName name="wrn.토공1." hidden="1">{#N/A,#N/A,FALSE,"구조1"}</definedName>
    <definedName name="wrn.토공2." localSheetId="17" hidden="1">{#N/A,#N/A,FALSE,"토공2"}</definedName>
    <definedName name="wrn.토공2." localSheetId="4" hidden="1">{#N/A,#N/A,FALSE,"토공2"}</definedName>
    <definedName name="wrn.토공2." localSheetId="1" hidden="1">{#N/A,#N/A,FALSE,"토공2"}</definedName>
    <definedName name="wrn.토공2." localSheetId="16" hidden="1">{#N/A,#N/A,FALSE,"토공2"}</definedName>
    <definedName name="wrn.토공2." localSheetId="10" hidden="1">{#N/A,#N/A,FALSE,"토공2"}</definedName>
    <definedName name="wrn.토공2." localSheetId="14" hidden="1">{#N/A,#N/A,FALSE,"토공2"}</definedName>
    <definedName name="wrn.토공2." localSheetId="15" hidden="1">{#N/A,#N/A,FALSE,"토공2"}</definedName>
    <definedName name="wrn.토공2." localSheetId="3" hidden="1">{#N/A,#N/A,FALSE,"토공2"}</definedName>
    <definedName name="wrn.토공2." localSheetId="13" hidden="1">{#N/A,#N/A,FALSE,"토공2"}</definedName>
    <definedName name="wrn.토공2." localSheetId="12" hidden="1">{#N/A,#N/A,FALSE,"토공2"}</definedName>
    <definedName name="wrn.토공2." hidden="1">{#N/A,#N/A,FALSE,"토공2"}</definedName>
    <definedName name="wrn.포장1." localSheetId="17" hidden="1">{#N/A,#N/A,FALSE,"포장1";#N/A,#N/A,FALSE,"포장1"}</definedName>
    <definedName name="wrn.포장1." localSheetId="4" hidden="1">{#N/A,#N/A,FALSE,"포장1";#N/A,#N/A,FALSE,"포장1"}</definedName>
    <definedName name="wrn.포장1." localSheetId="1" hidden="1">{#N/A,#N/A,FALSE,"포장1";#N/A,#N/A,FALSE,"포장1"}</definedName>
    <definedName name="wrn.포장1." localSheetId="16" hidden="1">{#N/A,#N/A,FALSE,"포장1";#N/A,#N/A,FALSE,"포장1"}</definedName>
    <definedName name="wrn.포장1." localSheetId="10" hidden="1">{#N/A,#N/A,FALSE,"포장1";#N/A,#N/A,FALSE,"포장1"}</definedName>
    <definedName name="wrn.포장1." localSheetId="14" hidden="1">{#N/A,#N/A,FALSE,"포장1";#N/A,#N/A,FALSE,"포장1"}</definedName>
    <definedName name="wrn.포장1." localSheetId="15" hidden="1">{#N/A,#N/A,FALSE,"포장1";#N/A,#N/A,FALSE,"포장1"}</definedName>
    <definedName name="wrn.포장1." localSheetId="3" hidden="1">{#N/A,#N/A,FALSE,"포장1";#N/A,#N/A,FALSE,"포장1"}</definedName>
    <definedName name="wrn.포장1." localSheetId="13" hidden="1">{#N/A,#N/A,FALSE,"포장1";#N/A,#N/A,FALSE,"포장1"}</definedName>
    <definedName name="wrn.포장1." localSheetId="12" hidden="1">{#N/A,#N/A,FALSE,"포장1";#N/A,#N/A,FALSE,"포장1"}</definedName>
    <definedName name="wrn.포장1." hidden="1">{#N/A,#N/A,FALSE,"포장1";#N/A,#N/A,FALSE,"포장1"}</definedName>
    <definedName name="wrn.포장2." localSheetId="17" hidden="1">{#N/A,#N/A,FALSE,"포장2"}</definedName>
    <definedName name="wrn.포장2." localSheetId="4" hidden="1">{#N/A,#N/A,FALSE,"포장2"}</definedName>
    <definedName name="wrn.포장2." localSheetId="1" hidden="1">{#N/A,#N/A,FALSE,"포장2"}</definedName>
    <definedName name="wrn.포장2." localSheetId="16" hidden="1">{#N/A,#N/A,FALSE,"포장2"}</definedName>
    <definedName name="wrn.포장2." localSheetId="10" hidden="1">{#N/A,#N/A,FALSE,"포장2"}</definedName>
    <definedName name="wrn.포장2." localSheetId="14" hidden="1">{#N/A,#N/A,FALSE,"포장2"}</definedName>
    <definedName name="wrn.포장2." localSheetId="15" hidden="1">{#N/A,#N/A,FALSE,"포장2"}</definedName>
    <definedName name="wrn.포장2." localSheetId="3" hidden="1">{#N/A,#N/A,FALSE,"포장2"}</definedName>
    <definedName name="wrn.포장2." localSheetId="13" hidden="1">{#N/A,#N/A,FALSE,"포장2"}</definedName>
    <definedName name="wrn.포장2." localSheetId="12" hidden="1">{#N/A,#N/A,FALSE,"포장2"}</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localSheetId="17" hidden="1">{#N/A,#N/A,FALSE,"표지"}</definedName>
    <definedName name="wrn.표지." localSheetId="4" hidden="1">{#N/A,#N/A,FALSE,"표지"}</definedName>
    <definedName name="wrn.표지." localSheetId="1" hidden="1">{#N/A,#N/A,FALSE,"표지"}</definedName>
    <definedName name="wrn.표지." localSheetId="16" hidden="1">{#N/A,#N/A,FALSE,"표지"}</definedName>
    <definedName name="wrn.표지." localSheetId="10" hidden="1">{#N/A,#N/A,FALSE,"표지"}</definedName>
    <definedName name="wrn.표지." localSheetId="14" hidden="1">{#N/A,#N/A,FALSE,"표지"}</definedName>
    <definedName name="wrn.표지." localSheetId="15" hidden="1">{#N/A,#N/A,FALSE,"표지"}</definedName>
    <definedName name="wrn.표지." localSheetId="3" hidden="1">{#N/A,#N/A,FALSE,"표지"}</definedName>
    <definedName name="wrn.표지." localSheetId="13" hidden="1">{#N/A,#N/A,FALSE,"표지"}</definedName>
    <definedName name="wrn.표지." localSheetId="12" hidden="1">{#N/A,#N/A,FALSE,"표지"}</definedName>
    <definedName name="wrn.표지." hidden="1">{#N/A,#N/A,FALSE,"표지"}</definedName>
    <definedName name="wrn.표지목차." localSheetId="17" hidden="1">{#N/A,#N/A,FALSE,"표지목차"}</definedName>
    <definedName name="wrn.표지목차." localSheetId="4" hidden="1">{#N/A,#N/A,FALSE,"표지목차"}</definedName>
    <definedName name="wrn.표지목차." localSheetId="1" hidden="1">{#N/A,#N/A,FALSE,"표지목차"}</definedName>
    <definedName name="wrn.표지목차." localSheetId="16" hidden="1">{#N/A,#N/A,FALSE,"표지목차"}</definedName>
    <definedName name="wrn.표지목차." localSheetId="10" hidden="1">{#N/A,#N/A,FALSE,"표지목차"}</definedName>
    <definedName name="wrn.표지목차." localSheetId="14" hidden="1">{#N/A,#N/A,FALSE,"표지목차"}</definedName>
    <definedName name="wrn.표지목차." localSheetId="15" hidden="1">{#N/A,#N/A,FALSE,"표지목차"}</definedName>
    <definedName name="wrn.표지목차." localSheetId="3" hidden="1">{#N/A,#N/A,FALSE,"표지목차"}</definedName>
    <definedName name="wrn.표지목차." localSheetId="13" hidden="1">{#N/A,#N/A,FALSE,"표지목차"}</definedName>
    <definedName name="wrn.표지목차." localSheetId="12" hidden="1">{#N/A,#N/A,FALSE,"표지목차"}</definedName>
    <definedName name="wrn.표지목차." hidden="1">{#N/A,#N/A,FALSE,"표지목차"}</definedName>
    <definedName name="wrn.혼합골재." localSheetId="17" hidden="1">{#N/A,#N/A,FALSE,"혼합골재"}</definedName>
    <definedName name="wrn.혼합골재." localSheetId="4" hidden="1">{#N/A,#N/A,FALSE,"혼합골재"}</definedName>
    <definedName name="wrn.혼합골재." localSheetId="1" hidden="1">{#N/A,#N/A,FALSE,"혼합골재"}</definedName>
    <definedName name="wrn.혼합골재." localSheetId="16" hidden="1">{#N/A,#N/A,FALSE,"혼합골재"}</definedName>
    <definedName name="wrn.혼합골재." localSheetId="10" hidden="1">{#N/A,#N/A,FALSE,"혼합골재"}</definedName>
    <definedName name="wrn.혼합골재." localSheetId="14" hidden="1">{#N/A,#N/A,FALSE,"혼합골재"}</definedName>
    <definedName name="wrn.혼합골재." localSheetId="15" hidden="1">{#N/A,#N/A,FALSE,"혼합골재"}</definedName>
    <definedName name="wrn.혼합골재." localSheetId="3" hidden="1">{#N/A,#N/A,FALSE,"혼합골재"}</definedName>
    <definedName name="wrn.혼합골재." localSheetId="13" hidden="1">{#N/A,#N/A,FALSE,"혼합골재"}</definedName>
    <definedName name="wrn.혼합골재." localSheetId="12" hidden="1">{#N/A,#N/A,FALSE,"혼합골재"}</definedName>
    <definedName name="wrn.혼합골재." hidden="1">{#N/A,#N/A,FALSE,"혼합골재"}</definedName>
    <definedName name="wrn.회선임차현황." hidden="1">{#N/A,#N/A,FALSE,"회선임차현황"}</definedName>
    <definedName name="wrty" hidden="1">{"'용역비'!$A$4:$C$8"}</definedName>
    <definedName name="wrtyrtyrt" hidden="1">{"'용역비'!$A$4:$C$8"}</definedName>
    <definedName name="wrtywrtywr" hidden="1">{"'용역비'!$A$4:$C$8"}</definedName>
    <definedName name="wte" hidden="1">{#N/A,#N/A,FALSE,"ALM-ASISC"}</definedName>
    <definedName name="wuy" hidden="1">{"'용역비'!$A$4:$C$8"}</definedName>
    <definedName name="WW" localSheetId="17" hidden="1">{#N/A,#N/A,FALSE,"전력간선"}</definedName>
    <definedName name="WW" localSheetId="4" hidden="1">{#N/A,#N/A,FALSE,"전력간선"}</definedName>
    <definedName name="WW" localSheetId="1" hidden="1">{#N/A,#N/A,FALSE,"전력간선"}</definedName>
    <definedName name="WW" localSheetId="16" hidden="1">{#N/A,#N/A,FALSE,"전력간선"}</definedName>
    <definedName name="WW" localSheetId="10" hidden="1">{#N/A,#N/A,FALSE,"전력간선"}</definedName>
    <definedName name="WW" localSheetId="14" hidden="1">{#N/A,#N/A,FALSE,"전력간선"}</definedName>
    <definedName name="WW" localSheetId="15" hidden="1">{#N/A,#N/A,FALSE,"전력간선"}</definedName>
    <definedName name="WW" localSheetId="3" hidden="1">{#N/A,#N/A,FALSE,"전력간선"}</definedName>
    <definedName name="WW" localSheetId="13" hidden="1">{#N/A,#N/A,FALSE,"전력간선"}</definedName>
    <definedName name="WW" localSheetId="12" hidden="1">{#N/A,#N/A,FALSE,"전력간선"}</definedName>
    <definedName name="WW" hidden="1">{#N/A,#N/A,FALSE,"전력간선"}</definedName>
    <definedName name="wwwwww" localSheetId="17" hidden="1">{"'자리배치도'!$AG$1:$CI$28"}</definedName>
    <definedName name="wwwwww" localSheetId="4" hidden="1">{"'자리배치도'!$AG$1:$CI$28"}</definedName>
    <definedName name="wwwwww" localSheetId="1" hidden="1">{"'자리배치도'!$AG$1:$CI$28"}</definedName>
    <definedName name="wwwwww" localSheetId="16" hidden="1">{"'자리배치도'!$AG$1:$CI$28"}</definedName>
    <definedName name="wwwwww" localSheetId="10" hidden="1">{"'자리배치도'!$AG$1:$CI$28"}</definedName>
    <definedName name="wwwwww" localSheetId="14" hidden="1">{"'자리배치도'!$AG$1:$CI$28"}</definedName>
    <definedName name="wwwwww" localSheetId="15" hidden="1">{"'자리배치도'!$AG$1:$CI$28"}</definedName>
    <definedName name="wwwwww" localSheetId="3" hidden="1">{"'자리배치도'!$AG$1:$CI$28"}</definedName>
    <definedName name="wwwwww" localSheetId="13" hidden="1">{"'자리배치도'!$AG$1:$CI$28"}</definedName>
    <definedName name="wwwwww" localSheetId="12" hidden="1">{"'자리배치도'!$AG$1:$CI$28"}</definedName>
    <definedName name="wwwwww" hidden="1">{"'자리배치도'!$AG$1:$CI$28"}</definedName>
    <definedName name="X" hidden="1">'[37]도체종-상수표'!$Q$45:$AT$45</definedName>
    <definedName name="XC" hidden="1">{"'광피스표'!$A$3:$N$54"}</definedName>
    <definedName name="XCCFD" hidden="1">{"'광피스표'!$A$3:$N$54"}</definedName>
    <definedName name="XXXXXX" hidden="1">{"'공사부문'!$A$6:$A$32"}</definedName>
    <definedName name="y" hidden="1">{"'용역비'!$A$4:$C$8"}</definedName>
    <definedName name="YBG견적서통" hidden="1">{#N/A,#N/A,TRUE,"손익보고"}</definedName>
    <definedName name="YFU" hidden="1">{"'용역비'!$A$4:$C$8"}</definedName>
    <definedName name="YL" hidden="1">{"'용역비'!$A$4:$C$8"}</definedName>
    <definedName name="YRE" hidden="1">[17]Sheet13!$O$272:$O$341</definedName>
    <definedName name="YTE" hidden="1">[17]Sheet13!$S$48:$AV$48</definedName>
    <definedName name="yu" hidden="1">{"'용역비'!$A$4:$C$8"}</definedName>
    <definedName name="YUJJJ">[38]기초자료입력!$B$5</definedName>
    <definedName name="YUK" hidden="1">{"'용역비'!$A$4:$C$8"}</definedName>
    <definedName name="YUKOI" hidden="1">{"'용역비'!$A$4:$C$8"}</definedName>
    <definedName name="yyy" hidden="1">[39]수량산출!$A$1:$A$8561</definedName>
    <definedName name="yyyyyy" localSheetId="17" hidden="1">{"'자리배치도'!$AG$1:$CI$28"}</definedName>
    <definedName name="yyyyyy" localSheetId="4" hidden="1">{"'자리배치도'!$AG$1:$CI$28"}</definedName>
    <definedName name="yyyyyy" localSheetId="1" hidden="1">{"'자리배치도'!$AG$1:$CI$28"}</definedName>
    <definedName name="yyyyyy" localSheetId="16" hidden="1">{"'자리배치도'!$AG$1:$CI$28"}</definedName>
    <definedName name="yyyyyy" localSheetId="10" hidden="1">{"'자리배치도'!$AG$1:$CI$28"}</definedName>
    <definedName name="yyyyyy" localSheetId="14" hidden="1">{"'자리배치도'!$AG$1:$CI$28"}</definedName>
    <definedName name="yyyyyy" localSheetId="15" hidden="1">{"'자리배치도'!$AG$1:$CI$28"}</definedName>
    <definedName name="yyyyyy" localSheetId="3" hidden="1">{"'자리배치도'!$AG$1:$CI$28"}</definedName>
    <definedName name="yyyyyy" localSheetId="13" hidden="1">{"'자리배치도'!$AG$1:$CI$28"}</definedName>
    <definedName name="yyyyyy" localSheetId="12" hidden="1">{"'자리배치도'!$AG$1:$CI$28"}</definedName>
    <definedName name="yyyyyy" hidden="1">{"'자리배치도'!$AG$1:$CI$28"}</definedName>
    <definedName name="ZA" hidden="1">{"'광피스표'!$A$3:$N$54"}</definedName>
    <definedName name="ㄱ" localSheetId="17" hidden="1">{#N/A,#N/A,TRUE,"토적및재료집계";#N/A,#N/A,TRUE,"토적및재료집계";#N/A,#N/A,TRUE,"단위량"}</definedName>
    <definedName name="ㄱ" localSheetId="4" hidden="1">{#N/A,#N/A,TRUE,"토적및재료집계";#N/A,#N/A,TRUE,"토적및재료집계";#N/A,#N/A,TRUE,"단위량"}</definedName>
    <definedName name="ㄱ" localSheetId="1" hidden="1">{#N/A,#N/A,TRUE,"토적및재료집계";#N/A,#N/A,TRUE,"토적및재료집계";#N/A,#N/A,TRUE,"단위량"}</definedName>
    <definedName name="ㄱ" localSheetId="16" hidden="1">{#N/A,#N/A,TRUE,"토적및재료집계";#N/A,#N/A,TRUE,"토적및재료집계";#N/A,#N/A,TRUE,"단위량"}</definedName>
    <definedName name="ㄱ" localSheetId="10" hidden="1">{#N/A,#N/A,TRUE,"토적및재료집계";#N/A,#N/A,TRUE,"토적및재료집계";#N/A,#N/A,TRUE,"단위량"}</definedName>
    <definedName name="ㄱ" localSheetId="14" hidden="1">{#N/A,#N/A,TRUE,"토적및재료집계";#N/A,#N/A,TRUE,"토적및재료집계";#N/A,#N/A,TRUE,"단위량"}</definedName>
    <definedName name="ㄱ" localSheetId="15" hidden="1">{#N/A,#N/A,TRUE,"토적및재료집계";#N/A,#N/A,TRUE,"토적및재료집계";#N/A,#N/A,TRUE,"단위량"}</definedName>
    <definedName name="ㄱ" localSheetId="3" hidden="1">{#N/A,#N/A,TRUE,"토적및재료집계";#N/A,#N/A,TRUE,"토적및재료집계";#N/A,#N/A,TRUE,"단위량"}</definedName>
    <definedName name="ㄱ" localSheetId="13" hidden="1">{#N/A,#N/A,TRUE,"토적및재료집계";#N/A,#N/A,TRUE,"토적및재료집계";#N/A,#N/A,TRUE,"단위량"}</definedName>
    <definedName name="ㄱ" localSheetId="12" hidden="1">{#N/A,#N/A,TRUE,"토적및재료집계";#N/A,#N/A,TRUE,"토적및재료집계";#N/A,#N/A,TRUE,"단위량"}</definedName>
    <definedName name="ㄱ" hidden="1">{#N/A,#N/A,TRUE,"토적및재료집계";#N/A,#N/A,TRUE,"토적및재료집계";#N/A,#N/A,TRUE,"단위량"}</definedName>
    <definedName name="ㄱㄷㄱㄷ" hidden="1">[17]Sheet13!$N$131:$N$201</definedName>
    <definedName name="ㄱㄷㄷ" hidden="1">[17]Sheet13!$S$48:$AV$48</definedName>
    <definedName name="ㄱㅎㄷㄱㅎ" hidden="1">{#N/A,#N/A,FALSE,"ALM-ASISC"}</definedName>
    <definedName name="가" hidden="1">{"'자리배치도'!$AG$1:$CI$28"}</definedName>
    <definedName name="가S_O" localSheetId="17" hidden="1">{#N/A,#N/A,FALSE,"DAOCM 2차 검토"}</definedName>
    <definedName name="가S_O" localSheetId="4" hidden="1">{#N/A,#N/A,FALSE,"DAOCM 2차 검토"}</definedName>
    <definedName name="가S_O" localSheetId="1" hidden="1">{#N/A,#N/A,FALSE,"DAOCM 2차 검토"}</definedName>
    <definedName name="가S_O" localSheetId="16" hidden="1">{#N/A,#N/A,FALSE,"DAOCM 2차 검토"}</definedName>
    <definedName name="가S_O" localSheetId="10" hidden="1">{#N/A,#N/A,FALSE,"DAOCM 2차 검토"}</definedName>
    <definedName name="가S_O" localSheetId="14" hidden="1">{#N/A,#N/A,FALSE,"DAOCM 2차 검토"}</definedName>
    <definedName name="가S_O" localSheetId="15" hidden="1">{#N/A,#N/A,FALSE,"DAOCM 2차 검토"}</definedName>
    <definedName name="가S_O" localSheetId="3" hidden="1">{#N/A,#N/A,FALSE,"DAOCM 2차 검토"}</definedName>
    <definedName name="가S_O" localSheetId="13" hidden="1">{#N/A,#N/A,FALSE,"DAOCM 2차 검토"}</definedName>
    <definedName name="가S_O" localSheetId="12" hidden="1">{#N/A,#N/A,FALSE,"DAOCM 2차 검토"}</definedName>
    <definedName name="가S_O" hidden="1">{#N/A,#N/A,FALSE,"DAOCM 2차 검토"}</definedName>
    <definedName name="가나다" hidden="1">#REF!</definedName>
    <definedName name="가로등부표1" localSheetId="6">[29]!Macro13</definedName>
    <definedName name="가로등부표1" localSheetId="10">[29]!Macro13</definedName>
    <definedName name="가로등부표1" localSheetId="14">[29]!Macro13</definedName>
    <definedName name="가로등부표1">[29]!Macro13</definedName>
    <definedName name="가로등부표2">#REF!,#REF!</definedName>
    <definedName name="가설비">#REF!</definedName>
    <definedName name="가아" localSheetId="11" hidden="1">[40]수량산출!#REF!</definedName>
    <definedName name="가아" localSheetId="8" hidden="1">[40]수량산출!#REF!</definedName>
    <definedName name="가아" localSheetId="9" hidden="1">[40]수량산출!#REF!</definedName>
    <definedName name="가아" localSheetId="7" hidden="1">[40]수량산출!#REF!</definedName>
    <definedName name="가아" localSheetId="6" hidden="1">[40]수량산출!#REF!</definedName>
    <definedName name="가아" localSheetId="17" hidden="1">[40]수량산출!#REF!</definedName>
    <definedName name="가아" localSheetId="4" hidden="1">[40]수량산출!#REF!</definedName>
    <definedName name="가아" localSheetId="10" hidden="1">[40]수량산출!#REF!</definedName>
    <definedName name="가아" localSheetId="14" hidden="1">[40]수량산출!#REF!</definedName>
    <definedName name="가아" localSheetId="15" hidden="1">[40]수량산출!#REF!</definedName>
    <definedName name="가아" localSheetId="3" hidden="1">[40]수량산출!#REF!</definedName>
    <definedName name="가아" localSheetId="5" hidden="1">[40]수량산출!#REF!</definedName>
    <definedName name="가아" localSheetId="0" hidden="1">[40]수량산출!#REF!</definedName>
    <definedName name="가아" localSheetId="13" hidden="1">[40]수량산출!#REF!</definedName>
    <definedName name="가아" localSheetId="12" hidden="1">[40]수량산출!#REF!</definedName>
    <definedName name="가아" hidden="1">[40]수량산출!#REF!</definedName>
    <definedName name="간접노무비">#REF!</definedName>
    <definedName name="감시장치후배치도" hidden="1">{#N/A,#N/A,FALSE,"회선임차현황"}</definedName>
    <definedName name="강아지" localSheetId="11" hidden="1">#REF!</definedName>
    <definedName name="강아지" localSheetId="8" hidden="1">#REF!</definedName>
    <definedName name="강아지" localSheetId="9" hidden="1">#REF!</definedName>
    <definedName name="강아지" localSheetId="7" hidden="1">#REF!</definedName>
    <definedName name="강아지" localSheetId="6" hidden="1">#REF!</definedName>
    <definedName name="강아지" localSheetId="17" hidden="1">#REF!</definedName>
    <definedName name="강아지" localSheetId="4" hidden="1">#REF!</definedName>
    <definedName name="강아지" localSheetId="10" hidden="1">#REF!</definedName>
    <definedName name="강아지" localSheetId="14" hidden="1">#REF!</definedName>
    <definedName name="강아지" localSheetId="15" hidden="1">#REF!</definedName>
    <definedName name="강아지" localSheetId="3" hidden="1">#REF!</definedName>
    <definedName name="강아지" localSheetId="5" hidden="1">#REF!</definedName>
    <definedName name="강아지" localSheetId="0" hidden="1">#REF!</definedName>
    <definedName name="강아지" localSheetId="12" hidden="1">#REF!</definedName>
    <definedName name="강아지" hidden="1">#REF!</definedName>
    <definedName name="강호" hidden="1">{#N/A,#N/A,TRUE,"토적및재료집계";#N/A,#N/A,TRUE,"토적및재료집계";#N/A,#N/A,TRUE,"단위량"}</definedName>
    <definedName name="거ㅏ" hidden="1">[41]수량산출!$A$3:$H$8539</definedName>
    <definedName name="건축원가" hidden="1">[42]전기!$B$4:$B$163</definedName>
    <definedName name="견적" hidden="1">'[43]내역서1999.8최종'!$A$1:$A$2438</definedName>
    <definedName name="견적조건" hidden="1">{#N/A,#N/A,FALSE,"CCTV"}</definedName>
    <definedName name="견적조건8" hidden="1">{#N/A,#N/A,FALSE,"CCTV"}</definedName>
    <definedName name="결정치">#REF!</definedName>
    <definedName name="경비">#REF!</definedName>
    <definedName name="경비율">#REF!</definedName>
    <definedName name="고용보험료">[44]총괄내역서!#REF!</definedName>
    <definedName name="고용보험료_산식">[44]총괄내역서!#REF!</definedName>
    <definedName name="고창" hidden="1">{#N/A,#N/A,FALSE,"회선임차현황"}</definedName>
    <definedName name="고창배치도" hidden="1">{#N/A,#N/A,FALSE,"회선임차현황"}</definedName>
    <definedName name="고케">#REF!</definedName>
    <definedName name="골재사용료">[44]총괄내역서!#REF!</definedName>
    <definedName name="공가원가VMS\" localSheetId="17" hidden="1">{#N/A,#N/A,TRUE,"토적및재료집계";#N/A,#N/A,TRUE,"토적및재료집계";#N/A,#N/A,TRUE,"단위량"}</definedName>
    <definedName name="공가원가VMS\" localSheetId="4" hidden="1">{#N/A,#N/A,TRUE,"토적및재료집계";#N/A,#N/A,TRUE,"토적및재료집계";#N/A,#N/A,TRUE,"단위량"}</definedName>
    <definedName name="공가원가VMS\" localSheetId="1" hidden="1">{#N/A,#N/A,TRUE,"토적및재료집계";#N/A,#N/A,TRUE,"토적및재료집계";#N/A,#N/A,TRUE,"단위량"}</definedName>
    <definedName name="공가원가VMS\" localSheetId="16" hidden="1">{#N/A,#N/A,TRUE,"토적및재료집계";#N/A,#N/A,TRUE,"토적및재료집계";#N/A,#N/A,TRUE,"단위량"}</definedName>
    <definedName name="공가원가VMS\" localSheetId="10" hidden="1">{#N/A,#N/A,TRUE,"토적및재료집계";#N/A,#N/A,TRUE,"토적및재료집계";#N/A,#N/A,TRUE,"단위량"}</definedName>
    <definedName name="공가원가VMS\" localSheetId="14" hidden="1">{#N/A,#N/A,TRUE,"토적및재료집계";#N/A,#N/A,TRUE,"토적및재료집계";#N/A,#N/A,TRUE,"단위량"}</definedName>
    <definedName name="공가원가VMS\" localSheetId="15" hidden="1">{#N/A,#N/A,TRUE,"토적및재료집계";#N/A,#N/A,TRUE,"토적및재료집계";#N/A,#N/A,TRUE,"단위량"}</definedName>
    <definedName name="공가원가VMS\" localSheetId="3" hidden="1">{#N/A,#N/A,TRUE,"토적및재료집계";#N/A,#N/A,TRUE,"토적및재료집계";#N/A,#N/A,TRUE,"단위량"}</definedName>
    <definedName name="공가원가VMS\" localSheetId="13" hidden="1">{#N/A,#N/A,TRUE,"토적및재료집계";#N/A,#N/A,TRUE,"토적및재료집계";#N/A,#N/A,TRUE,"단위량"}</definedName>
    <definedName name="공가원가VMS\" localSheetId="12" hidden="1">{#N/A,#N/A,TRUE,"토적및재료집계";#N/A,#N/A,TRUE,"토적및재료집계";#N/A,#N/A,TRUE,"단위량"}</definedName>
    <definedName name="공가원가VMS\" hidden="1">{#N/A,#N/A,TRUE,"토적및재료집계";#N/A,#N/A,TRUE,"토적및재료집계";#N/A,#N/A,TRUE,"단위량"}</definedName>
    <definedName name="공구손료">#REF!</definedName>
    <definedName name="공법계획시">#REF!</definedName>
    <definedName name="공사개요">#REF!</definedName>
    <definedName name="공사기간">#REF!</definedName>
    <definedName name="공사명">#REF!</definedName>
    <definedName name="공사비">[45]설계서!#REF!</definedName>
    <definedName name="공사설명서" hidden="1">{#N/A,#N/A,FALSE,"ALM-ASISC"}</definedName>
    <definedName name="공사원가">[46]견적대비!#REF!</definedName>
    <definedName name="공압축3.5간재">'[47]기계경비(시간당)'!$H$248</definedName>
    <definedName name="공압축3.5노무">'[47]기계경비(시간당)'!$H$244</definedName>
    <definedName name="공압축3.5노무야간">'[47]기계경비(시간당)'!$H$245</definedName>
    <definedName name="공압축3.5손료">'[47]기계경비(시간당)'!$H$243</definedName>
    <definedName name="공압축7.1간재">'[47]기계경비(시간당)'!$H$256</definedName>
    <definedName name="공압축7.1노무">'[47]기계경비(시간당)'!$H$252</definedName>
    <definedName name="공압축7.1노무야간">'[47]기계경비(시간당)'!$H$253</definedName>
    <definedName name="공압축7.1손료">'[47]기계경비(시간당)'!$H$251</definedName>
    <definedName name="공원등관로">#REF!</definedName>
    <definedName name="공정산출근거" hidden="1">{#N/A,#N/A,TRUE,"토적및재료집계";#N/A,#N/A,TRUE,"토적및재료집계";#N/A,#N/A,TRUE,"단위량"}</definedName>
    <definedName name="공정집계표1" hidden="1">#REF!</definedName>
    <definedName name="공정집계표1111" hidden="1">#REF!</definedName>
    <definedName name="관급">#REF!,#REF!,#REF!</definedName>
    <definedName name="관급3자" localSheetId="9">'관급자재비(3자단가)(안내판)'!$A$1:$O$27</definedName>
    <definedName name="관급3자" localSheetId="7">'관급자재비(관제센터-3자단가)'!$A$1:$O$26</definedName>
    <definedName name="관급노후">'[48]관급자재비(노후)'!$B:$L</definedName>
    <definedName name="관급단가">#REF!</definedName>
    <definedName name="관급산출벨" localSheetId="10">'[49]수량산출서(관급자재-비상벨)'!$B$7:$M$184</definedName>
    <definedName name="관급산출벨">'수량산출서(관급자재-안내판)'!$B$7:$M$34</definedName>
    <definedName name="관급삼자">'관급자재비(3자단가)(안내판)'!$1:$27</definedName>
    <definedName name="관급자재">#REF!,#REF!,#REF!</definedName>
    <definedName name="관급총액" localSheetId="10">'[49]관급자재비(현장장비)'!$B:$L</definedName>
    <definedName name="관급총액">#REF!</definedName>
    <definedName name="관산" hidden="1">{"'광피스표'!$A$3:$N$54"}</definedName>
    <definedName name="광" localSheetId="17" hidden="1">{#N/A,#N/A,TRUE,"토적및재료집계";#N/A,#N/A,TRUE,"토적및재료집계";#N/A,#N/A,TRUE,"단위량"}</definedName>
    <definedName name="광" localSheetId="4" hidden="1">{#N/A,#N/A,TRUE,"토적및재료집계";#N/A,#N/A,TRUE,"토적및재료집계";#N/A,#N/A,TRUE,"단위량"}</definedName>
    <definedName name="광" localSheetId="1" hidden="1">{#N/A,#N/A,TRUE,"토적및재료집계";#N/A,#N/A,TRUE,"토적및재료집계";#N/A,#N/A,TRUE,"단위량"}</definedName>
    <definedName name="광" localSheetId="16" hidden="1">{#N/A,#N/A,TRUE,"토적및재료집계";#N/A,#N/A,TRUE,"토적및재료집계";#N/A,#N/A,TRUE,"단위량"}</definedName>
    <definedName name="광" localSheetId="10" hidden="1">{#N/A,#N/A,TRUE,"토적및재료집계";#N/A,#N/A,TRUE,"토적및재료집계";#N/A,#N/A,TRUE,"단위량"}</definedName>
    <definedName name="광" localSheetId="14" hidden="1">{#N/A,#N/A,TRUE,"토적및재료집계";#N/A,#N/A,TRUE,"토적및재료집계";#N/A,#N/A,TRUE,"단위량"}</definedName>
    <definedName name="광" localSheetId="15" hidden="1">{#N/A,#N/A,TRUE,"토적및재료집계";#N/A,#N/A,TRUE,"토적및재료집계";#N/A,#N/A,TRUE,"단위량"}</definedName>
    <definedName name="광" localSheetId="3" hidden="1">{#N/A,#N/A,TRUE,"토적및재료집계";#N/A,#N/A,TRUE,"토적및재료집계";#N/A,#N/A,TRUE,"단위량"}</definedName>
    <definedName name="광" localSheetId="13" hidden="1">{#N/A,#N/A,TRUE,"토적및재료집계";#N/A,#N/A,TRUE,"토적및재료집계";#N/A,#N/A,TRUE,"단위량"}</definedName>
    <definedName name="광" localSheetId="12" hidden="1">{#N/A,#N/A,TRUE,"토적및재료집계";#N/A,#N/A,TRUE,"토적및재료집계";#N/A,#N/A,TRUE,"단위량"}</definedName>
    <definedName name="광" hidden="1">{#N/A,#N/A,TRUE,"토적및재료집계";#N/A,#N/A,TRUE,"토적및재료집계";#N/A,#N/A,TRUE,"단위량"}</definedName>
    <definedName name="광명">#REF!</definedName>
    <definedName name="구산갑지" hidden="1">'[50]#REF'!#REF!</definedName>
    <definedName name="구조물공사" hidden="1">{#N/A,#N/A,TRUE,"토적및재료집계";#N/A,#N/A,TRUE,"토적및재료집계";#N/A,#N/A,TRUE,"단위량"}</definedName>
    <definedName name="그림" localSheetId="17" hidden="1">{#N/A,#N/A,FALSE,"전력간선"}</definedName>
    <definedName name="그림" localSheetId="4" hidden="1">{#N/A,#N/A,FALSE,"전력간선"}</definedName>
    <definedName name="그림" localSheetId="1" hidden="1">{#N/A,#N/A,FALSE,"전력간선"}</definedName>
    <definedName name="그림" localSheetId="16" hidden="1">{#N/A,#N/A,FALSE,"전력간선"}</definedName>
    <definedName name="그림" localSheetId="10" hidden="1">{#N/A,#N/A,FALSE,"전력간선"}</definedName>
    <definedName name="그림" localSheetId="14" hidden="1">{#N/A,#N/A,FALSE,"전력간선"}</definedName>
    <definedName name="그림" localSheetId="15" hidden="1">{#N/A,#N/A,FALSE,"전력간선"}</definedName>
    <definedName name="그림" localSheetId="3" hidden="1">{#N/A,#N/A,FALSE,"전력간선"}</definedName>
    <definedName name="그림" localSheetId="13" hidden="1">{#N/A,#N/A,FALSE,"전력간선"}</definedName>
    <definedName name="그림" localSheetId="12" hidden="1">{#N/A,#N/A,FALSE,"전력간선"}</definedName>
    <definedName name="그림" hidden="1">{#N/A,#N/A,FALSE,"전력간선"}</definedName>
    <definedName name="근거자료2" hidden="1">{#N/A,#N/A,FALSE,"ALM-ASISC"}</definedName>
    <definedName name="금액합계">#REF!</definedName>
    <definedName name="급전용통신회선" hidden="1">{#N/A,#N/A,FALSE,"회선임차현황"}</definedName>
    <definedName name="기계경비산출" localSheetId="10">[49]기계경비산출!$A$5:$S$346</definedName>
    <definedName name="기계경비산출">#REF!</definedName>
    <definedName name="기계설치" hidden="1">{#N/A,#N/A,FALSE,"Sheet1"}</definedName>
    <definedName name="기계실행" localSheetId="17" hidden="1">{#N/A,#N/A,FALSE,"CCTV"}</definedName>
    <definedName name="기계실행" localSheetId="4" hidden="1">{#N/A,#N/A,FALSE,"CCTV"}</definedName>
    <definedName name="기계실행" localSheetId="10" hidden="1">{#N/A,#N/A,FALSE,"CCTV"}</definedName>
    <definedName name="기계실행" localSheetId="3" hidden="1">{#N/A,#N/A,FALSE,"CCTV"}</definedName>
    <definedName name="기계실행" localSheetId="13" hidden="1">{#N/A,#N/A,FALSE,"CCTV"}</definedName>
    <definedName name="기계실행" localSheetId="12" hidden="1">{#N/A,#N/A,FALSE,"CCTV"}</definedName>
    <definedName name="기계실행" hidden="1">{#N/A,#N/A,FALSE,"CCTV"}</definedName>
    <definedName name="기성3" hidden="1">{#N/A,#N/A,FALSE,"CCTV"}</definedName>
    <definedName name="기술3" hidden="1">{#N/A,#N/A,TRUE,"손익보고"}</definedName>
    <definedName name="기초">'[51]9509'!$A$3:$Y$665</definedName>
    <definedName name="기타경비" localSheetId="17" hidden="1">{#N/A,#N/A,TRUE,"토적및재료집계";#N/A,#N/A,TRUE,"토적및재료집계";#N/A,#N/A,TRUE,"단위량"}</definedName>
    <definedName name="기타경비" localSheetId="4" hidden="1">{#N/A,#N/A,TRUE,"토적및재료집계";#N/A,#N/A,TRUE,"토적및재료집계";#N/A,#N/A,TRUE,"단위량"}</definedName>
    <definedName name="기타경비" localSheetId="1" hidden="1">{#N/A,#N/A,TRUE,"토적및재료집계";#N/A,#N/A,TRUE,"토적및재료집계";#N/A,#N/A,TRUE,"단위량"}</definedName>
    <definedName name="기타경비" localSheetId="16" hidden="1">{#N/A,#N/A,TRUE,"토적및재료집계";#N/A,#N/A,TRUE,"토적및재료집계";#N/A,#N/A,TRUE,"단위량"}</definedName>
    <definedName name="기타경비" localSheetId="10" hidden="1">{#N/A,#N/A,TRUE,"토적및재료집계";#N/A,#N/A,TRUE,"토적및재료집계";#N/A,#N/A,TRUE,"단위량"}</definedName>
    <definedName name="기타경비" localSheetId="14" hidden="1">{#N/A,#N/A,TRUE,"토적및재료집계";#N/A,#N/A,TRUE,"토적및재료집계";#N/A,#N/A,TRUE,"단위량"}</definedName>
    <definedName name="기타경비" localSheetId="15" hidden="1">{#N/A,#N/A,TRUE,"토적및재료집계";#N/A,#N/A,TRUE,"토적및재료집계";#N/A,#N/A,TRUE,"단위량"}</definedName>
    <definedName name="기타경비" localSheetId="3" hidden="1">{#N/A,#N/A,TRUE,"토적및재료집계";#N/A,#N/A,TRUE,"토적및재료집계";#N/A,#N/A,TRUE,"단위량"}</definedName>
    <definedName name="기타경비" localSheetId="13" hidden="1">{#N/A,#N/A,TRUE,"토적및재료집계";#N/A,#N/A,TRUE,"토적및재료집계";#N/A,#N/A,TRUE,"단위량"}</definedName>
    <definedName name="기타경비" localSheetId="12" hidden="1">{#N/A,#N/A,TRUE,"토적및재료집계";#N/A,#N/A,TRUE,"토적및재료집계";#N/A,#N/A,TRUE,"단위량"}</definedName>
    <definedName name="기타경비" hidden="1">{#N/A,#N/A,TRUE,"토적및재료집계";#N/A,#N/A,TRUE,"토적및재료집계";#N/A,#N/A,TRUE,"단위량"}</definedName>
    <definedName name="긴급전화" localSheetId="17" hidden="1">{#N/A,#N/A,TRUE,"토적및재료집계";#N/A,#N/A,TRUE,"토적및재료집계";#N/A,#N/A,TRUE,"단위량"}</definedName>
    <definedName name="긴급전화" localSheetId="4" hidden="1">{#N/A,#N/A,TRUE,"토적및재료집계";#N/A,#N/A,TRUE,"토적및재료집계";#N/A,#N/A,TRUE,"단위량"}</definedName>
    <definedName name="긴급전화" localSheetId="1" hidden="1">{#N/A,#N/A,TRUE,"토적및재료집계";#N/A,#N/A,TRUE,"토적및재료집계";#N/A,#N/A,TRUE,"단위량"}</definedName>
    <definedName name="긴급전화" localSheetId="16" hidden="1">{#N/A,#N/A,TRUE,"토적및재료집계";#N/A,#N/A,TRUE,"토적및재료집계";#N/A,#N/A,TRUE,"단위량"}</definedName>
    <definedName name="긴급전화" localSheetId="10" hidden="1">{#N/A,#N/A,TRUE,"토적및재료집계";#N/A,#N/A,TRUE,"토적및재료집계";#N/A,#N/A,TRUE,"단위량"}</definedName>
    <definedName name="긴급전화" localSheetId="14" hidden="1">{#N/A,#N/A,TRUE,"토적및재료집계";#N/A,#N/A,TRUE,"토적및재료집계";#N/A,#N/A,TRUE,"단위량"}</definedName>
    <definedName name="긴급전화" localSheetId="15" hidden="1">{#N/A,#N/A,TRUE,"토적및재료집계";#N/A,#N/A,TRUE,"토적및재료집계";#N/A,#N/A,TRUE,"단위량"}</definedName>
    <definedName name="긴급전화" localSheetId="3" hidden="1">{#N/A,#N/A,TRUE,"토적및재료집계";#N/A,#N/A,TRUE,"토적및재료집계";#N/A,#N/A,TRUE,"단위량"}</definedName>
    <definedName name="긴급전화" localSheetId="13" hidden="1">{#N/A,#N/A,TRUE,"토적및재료집계";#N/A,#N/A,TRUE,"토적및재료집계";#N/A,#N/A,TRUE,"단위량"}</definedName>
    <definedName name="긴급전화" localSheetId="12" hidden="1">{#N/A,#N/A,TRUE,"토적및재료집계";#N/A,#N/A,TRUE,"토적및재료집계";#N/A,#N/A,TRUE,"단위량"}</definedName>
    <definedName name="긴급전화" hidden="1">{#N/A,#N/A,TRUE,"토적및재료집계";#N/A,#N/A,TRUE,"토적및재료집계";#N/A,#N/A,TRUE,"단위량"}</definedName>
    <definedName name="김">'[52]9811'!$A$3:$AD$1530</definedName>
    <definedName name="ㄳㄳㄳㄳ" hidden="1">{"'용역비'!$A$4:$C$8"}</definedName>
    <definedName name="ㄴ">'[53]단가 '!$B$3:$N$134</definedName>
    <definedName name="ㄴㄴㄴ" hidden="1">#REF!</definedName>
    <definedName name="ㄴㄴㄴㄴ" localSheetId="11" hidden="1">#REF!</definedName>
    <definedName name="ㄴㄴㄴㄴ" localSheetId="8" hidden="1">#REF!</definedName>
    <definedName name="ㄴㄴㄴㄴ" localSheetId="9" hidden="1">#REF!</definedName>
    <definedName name="ㄴㄴㄴㄴ" localSheetId="7" hidden="1">#REF!</definedName>
    <definedName name="ㄴㄴㄴㄴ" localSheetId="6" hidden="1">#REF!</definedName>
    <definedName name="ㄴㄴㄴㄴ" localSheetId="17" hidden="1">#REF!</definedName>
    <definedName name="ㄴㄴㄴㄴ" localSheetId="4" hidden="1">#REF!</definedName>
    <definedName name="ㄴㄴㄴㄴ" localSheetId="10" hidden="1">#REF!</definedName>
    <definedName name="ㄴㄴㄴㄴ" localSheetId="14" hidden="1">#REF!</definedName>
    <definedName name="ㄴㄴㄴㄴ" localSheetId="15" hidden="1">#REF!</definedName>
    <definedName name="ㄴㄴㄴㄴ" localSheetId="3" hidden="1">#REF!</definedName>
    <definedName name="ㄴㄴㄴㄴ" localSheetId="5" hidden="1">#REF!</definedName>
    <definedName name="ㄴㄴㄴㄴ" localSheetId="0" hidden="1">#REF!</definedName>
    <definedName name="ㄴㄴㄴㄴ" localSheetId="12" hidden="1">#REF!</definedName>
    <definedName name="ㄴㄴㄴㄴ" hidden="1">#REF!</definedName>
    <definedName name="ㄴㄴㄴㄴㄴ" localSheetId="11" hidden="1">#REF!</definedName>
    <definedName name="ㄴㄴㄴㄴㄴ" localSheetId="6" hidden="1">#REF!</definedName>
    <definedName name="ㄴㄴㄴㄴㄴ" localSheetId="17" hidden="1">#REF!</definedName>
    <definedName name="ㄴㄴㄴㄴㄴ" localSheetId="4" hidden="1">#REF!</definedName>
    <definedName name="ㄴㄴㄴㄴㄴ" localSheetId="3" hidden="1">#REF!</definedName>
    <definedName name="ㄴㄴㄴㄴㄴ" localSheetId="5" hidden="1">#REF!</definedName>
    <definedName name="ㄴㄴㄴㄴㄴ" localSheetId="12" hidden="1">#REF!</definedName>
    <definedName name="ㄴㄴㄴㄴㄴ" hidden="1">#REF!</definedName>
    <definedName name="ㄴㄹ" hidden="1">{#N/A,#N/A,FALSE,"ALM-ASISC"}</definedName>
    <definedName name="ㄴㅁㄹㅈㄹ" localSheetId="11" hidden="1">#REF!</definedName>
    <definedName name="ㄴㅁㄹㅈㄹ" localSheetId="6" hidden="1">#REF!</definedName>
    <definedName name="ㄴㅁㄹㅈㄹ" localSheetId="17" hidden="1">#REF!</definedName>
    <definedName name="ㄴㅁㄹㅈㄹ" localSheetId="4" hidden="1">#REF!</definedName>
    <definedName name="ㄴㅁㄹㅈㄹ" localSheetId="3" hidden="1">#REF!</definedName>
    <definedName name="ㄴㅁㄹㅈㄹ" localSheetId="5" hidden="1">#REF!</definedName>
    <definedName name="ㄴㅁㄹㅈㄹ" localSheetId="12" hidden="1">#REF!</definedName>
    <definedName name="ㄴㅁㄹㅈㄹ" hidden="1">#REF!</definedName>
    <definedName name="ㄴㅇㄹㄴㅇㄹㄴㄹ" localSheetId="17" hidden="1">{#N/A,#N/A,FALSE,"CCTV"}</definedName>
    <definedName name="ㄴㅇㄹㄴㅇㄹㄴㄹ" localSheetId="4" hidden="1">{#N/A,#N/A,FALSE,"CCTV"}</definedName>
    <definedName name="ㄴㅇㄹㄴㅇㄹㄴㄹ" localSheetId="10" hidden="1">{#N/A,#N/A,FALSE,"CCTV"}</definedName>
    <definedName name="ㄴㅇㄹㄴㅇㄹㄴㄹ" localSheetId="3" hidden="1">{#N/A,#N/A,FALSE,"CCTV"}</definedName>
    <definedName name="ㄴㅇㄹㄴㅇㄹㄴㄹ" localSheetId="13" hidden="1">{#N/A,#N/A,FALSE,"CCTV"}</definedName>
    <definedName name="ㄴㅇㄹㄴㅇㄹㄴㄹ" localSheetId="12" hidden="1">{#N/A,#N/A,FALSE,"CCTV"}</definedName>
    <definedName name="ㄴㅇㄹㄴㅇㄹㄴㄹ" hidden="1">{#N/A,#N/A,FALSE,"CCTV"}</definedName>
    <definedName name="ㄴㅇㅇ" hidden="1">[17]Sheet13!$S$48:$AV$48</definedName>
    <definedName name="ㄴㅌㄴㅌ" localSheetId="17" hidden="1">{#N/A,#N/A,FALSE,"CCTV"}</definedName>
    <definedName name="ㄴㅌㄴㅌ" localSheetId="4" hidden="1">{#N/A,#N/A,FALSE,"CCTV"}</definedName>
    <definedName name="ㄴㅌㄴㅌ" localSheetId="10" hidden="1">{#N/A,#N/A,FALSE,"CCTV"}</definedName>
    <definedName name="ㄴㅌㄴㅌ" localSheetId="3" hidden="1">{#N/A,#N/A,FALSE,"CCTV"}</definedName>
    <definedName name="ㄴㅌㄴㅌ" localSheetId="13" hidden="1">{#N/A,#N/A,FALSE,"CCTV"}</definedName>
    <definedName name="ㄴㅌㄴㅌ" localSheetId="12" hidden="1">{#N/A,#N/A,FALSE,"CCTV"}</definedName>
    <definedName name="ㄴㅌㄴㅌ" hidden="1">{#N/A,#N/A,FALSE,"CCTV"}</definedName>
    <definedName name="나" localSheetId="17" hidden="1">{"'자리배치도'!$AG$1:$CI$28"}</definedName>
    <definedName name="나" localSheetId="4" hidden="1">{"'자리배치도'!$AG$1:$CI$28"}</definedName>
    <definedName name="나" localSheetId="1" hidden="1">{"'자리배치도'!$AG$1:$CI$28"}</definedName>
    <definedName name="나" localSheetId="16" hidden="1">{"'자리배치도'!$AG$1:$CI$28"}</definedName>
    <definedName name="나" localSheetId="10" hidden="1">{"'자리배치도'!$AG$1:$CI$28"}</definedName>
    <definedName name="나" localSheetId="14" hidden="1">{"'자리배치도'!$AG$1:$CI$28"}</definedName>
    <definedName name="나" localSheetId="15" hidden="1">{"'자리배치도'!$AG$1:$CI$28"}</definedName>
    <definedName name="나" localSheetId="3" hidden="1">{"'자리배치도'!$AG$1:$CI$28"}</definedName>
    <definedName name="나" localSheetId="13" hidden="1">{"'자리배치도'!$AG$1:$CI$28"}</definedName>
    <definedName name="나" localSheetId="12" hidden="1">{"'자리배치도'!$AG$1:$CI$28"}</definedName>
    <definedName name="나" hidden="1">{"'자리배치도'!$AG$1:$CI$28"}</definedName>
    <definedName name="남남" hidden="1">#REF!</definedName>
    <definedName name="내역" localSheetId="17" hidden="1">{#N/A,#N/A,FALSE,"CCTV"}</definedName>
    <definedName name="내역" localSheetId="4" hidden="1">{#N/A,#N/A,FALSE,"CCTV"}</definedName>
    <definedName name="내역" localSheetId="10" hidden="1">{#N/A,#N/A,FALSE,"CCTV"}</definedName>
    <definedName name="내역" localSheetId="3" hidden="1">{#N/A,#N/A,FALSE,"CCTV"}</definedName>
    <definedName name="내역" localSheetId="13" hidden="1">{#N/A,#N/A,FALSE,"CCTV"}</definedName>
    <definedName name="내역" localSheetId="12" hidden="1">{#N/A,#N/A,FALSE,"CCTV"}</definedName>
    <definedName name="내역" hidden="1">{#N/A,#N/A,FALSE,"CCTV"}</definedName>
    <definedName name="내역서" localSheetId="17" hidden="1">{#N/A,#N/A,FALSE,"전력간선"}</definedName>
    <definedName name="내역서" localSheetId="4" hidden="1">{#N/A,#N/A,FALSE,"전력간선"}</definedName>
    <definedName name="내역서" localSheetId="1" hidden="1">{#N/A,#N/A,FALSE,"전력간선"}</definedName>
    <definedName name="내역서" localSheetId="16" hidden="1">{#N/A,#N/A,FALSE,"전력간선"}</definedName>
    <definedName name="내역서" localSheetId="10" hidden="1">{#N/A,#N/A,FALSE,"전력간선"}</definedName>
    <definedName name="내역서" localSheetId="14" hidden="1">{#N/A,#N/A,FALSE,"전력간선"}</definedName>
    <definedName name="내역서" localSheetId="15" hidden="1">{#N/A,#N/A,FALSE,"전력간선"}</definedName>
    <definedName name="내역서" localSheetId="3" hidden="1">{#N/A,#N/A,FALSE,"전력간선"}</definedName>
    <definedName name="내역서" localSheetId="13" hidden="1">{#N/A,#N/A,FALSE,"전력간선"}</definedName>
    <definedName name="내역서" localSheetId="12" hidden="1">{#N/A,#N/A,FALSE,"전력간선"}</definedName>
    <definedName name="내역서" hidden="1">{#N/A,#N/A,FALSE,"전력간선"}</definedName>
    <definedName name="내역서입니다" localSheetId="17" hidden="1">{#N/A,#N/A,TRUE,"1";#N/A,#N/A,TRUE,"2";#N/A,#N/A,TRUE,"3";#N/A,#N/A,TRUE,"4";#N/A,#N/A,TRUE,"5";#N/A,#N/A,TRUE,"6";#N/A,#N/A,TRUE,"7"}</definedName>
    <definedName name="내역서입니다" localSheetId="4" hidden="1">{#N/A,#N/A,TRUE,"1";#N/A,#N/A,TRUE,"2";#N/A,#N/A,TRUE,"3";#N/A,#N/A,TRUE,"4";#N/A,#N/A,TRUE,"5";#N/A,#N/A,TRUE,"6";#N/A,#N/A,TRUE,"7"}</definedName>
    <definedName name="내역서입니다" localSheetId="1" hidden="1">{#N/A,#N/A,TRUE,"1";#N/A,#N/A,TRUE,"2";#N/A,#N/A,TRUE,"3";#N/A,#N/A,TRUE,"4";#N/A,#N/A,TRUE,"5";#N/A,#N/A,TRUE,"6";#N/A,#N/A,TRUE,"7"}</definedName>
    <definedName name="내역서입니다" localSheetId="16" hidden="1">{#N/A,#N/A,TRUE,"1";#N/A,#N/A,TRUE,"2";#N/A,#N/A,TRUE,"3";#N/A,#N/A,TRUE,"4";#N/A,#N/A,TRUE,"5";#N/A,#N/A,TRUE,"6";#N/A,#N/A,TRUE,"7"}</definedName>
    <definedName name="내역서입니다" localSheetId="10" hidden="1">{#N/A,#N/A,TRUE,"1";#N/A,#N/A,TRUE,"2";#N/A,#N/A,TRUE,"3";#N/A,#N/A,TRUE,"4";#N/A,#N/A,TRUE,"5";#N/A,#N/A,TRUE,"6";#N/A,#N/A,TRUE,"7"}</definedName>
    <definedName name="내역서입니다" localSheetId="14" hidden="1">{#N/A,#N/A,TRUE,"1";#N/A,#N/A,TRUE,"2";#N/A,#N/A,TRUE,"3";#N/A,#N/A,TRUE,"4";#N/A,#N/A,TRUE,"5";#N/A,#N/A,TRUE,"6";#N/A,#N/A,TRUE,"7"}</definedName>
    <definedName name="내역서입니다" localSheetId="15" hidden="1">{#N/A,#N/A,TRUE,"1";#N/A,#N/A,TRUE,"2";#N/A,#N/A,TRUE,"3";#N/A,#N/A,TRUE,"4";#N/A,#N/A,TRUE,"5";#N/A,#N/A,TRUE,"6";#N/A,#N/A,TRUE,"7"}</definedName>
    <definedName name="내역서입니다" localSheetId="3" hidden="1">{#N/A,#N/A,TRUE,"1";#N/A,#N/A,TRUE,"2";#N/A,#N/A,TRUE,"3";#N/A,#N/A,TRUE,"4";#N/A,#N/A,TRUE,"5";#N/A,#N/A,TRUE,"6";#N/A,#N/A,TRUE,"7"}</definedName>
    <definedName name="내역서입니다" localSheetId="13" hidden="1">{#N/A,#N/A,TRUE,"1";#N/A,#N/A,TRUE,"2";#N/A,#N/A,TRUE,"3";#N/A,#N/A,TRUE,"4";#N/A,#N/A,TRUE,"5";#N/A,#N/A,TRUE,"6";#N/A,#N/A,TRUE,"7"}</definedName>
    <definedName name="내역서입니다" localSheetId="12" hidden="1">{#N/A,#N/A,TRUE,"1";#N/A,#N/A,TRUE,"2";#N/A,#N/A,TRUE,"3";#N/A,#N/A,TRUE,"4";#N/A,#N/A,TRUE,"5";#N/A,#N/A,TRUE,"6";#N/A,#N/A,TRUE,"7"}</definedName>
    <definedName name="내역서입니다" hidden="1">{#N/A,#N/A,TRUE,"1";#N/A,#N/A,TRUE,"2";#N/A,#N/A,TRUE,"3";#N/A,#N/A,TRUE,"4";#N/A,#N/A,TRUE,"5";#N/A,#N/A,TRUE,"6";#N/A,#N/A,TRUE,"7"}</definedName>
    <definedName name="내전">#REF!</definedName>
    <definedName name="너" localSheetId="17" hidden="1">{"'자리배치도'!$AG$1:$CI$28"}</definedName>
    <definedName name="너" localSheetId="4" hidden="1">{"'자리배치도'!$AG$1:$CI$28"}</definedName>
    <definedName name="너" localSheetId="1" hidden="1">{"'자리배치도'!$AG$1:$CI$28"}</definedName>
    <definedName name="너" localSheetId="16" hidden="1">{"'자리배치도'!$AG$1:$CI$28"}</definedName>
    <definedName name="너" localSheetId="10" hidden="1">{"'자리배치도'!$AG$1:$CI$28"}</definedName>
    <definedName name="너" localSheetId="14" hidden="1">{"'자리배치도'!$AG$1:$CI$28"}</definedName>
    <definedName name="너" localSheetId="15" hidden="1">{"'자리배치도'!$AG$1:$CI$28"}</definedName>
    <definedName name="너" localSheetId="3" hidden="1">{"'자리배치도'!$AG$1:$CI$28"}</definedName>
    <definedName name="너" localSheetId="13" hidden="1">{"'자리배치도'!$AG$1:$CI$28"}</definedName>
    <definedName name="너" localSheetId="12" hidden="1">{"'자리배치도'!$AG$1:$CI$28"}</definedName>
    <definedName name="너" hidden="1">{"'자리배치도'!$AG$1:$CI$28"}</definedName>
    <definedName name="노무비">#REF!</definedName>
    <definedName name="노무비1">#REF!</definedName>
    <definedName name="노무비단가산출서" hidden="1">#REF!</definedName>
    <definedName name="노임">'[54]11-1.노임'!#REF!</definedName>
    <definedName name="노임1">#REF!</definedName>
    <definedName name="노출직부">#REF!</definedName>
    <definedName name="노출형">[32]DATA!$E$50:$F$59</definedName>
    <definedName name="노후">'[48]수량산출서(노후)'!$B:$AI</definedName>
    <definedName name="ㄷ" localSheetId="17" hidden="1">{#N/A,#N/A,TRUE,"토적및재료집계";#N/A,#N/A,TRUE,"토적및재료집계";#N/A,#N/A,TRUE,"단위량"}</definedName>
    <definedName name="ㄷ" localSheetId="4" hidden="1">{#N/A,#N/A,TRUE,"토적및재료집계";#N/A,#N/A,TRUE,"토적및재료집계";#N/A,#N/A,TRUE,"단위량"}</definedName>
    <definedName name="ㄷ" localSheetId="1" hidden="1">{#N/A,#N/A,TRUE,"토적및재료집계";#N/A,#N/A,TRUE,"토적및재료집계";#N/A,#N/A,TRUE,"단위량"}</definedName>
    <definedName name="ㄷ" localSheetId="16" hidden="1">{#N/A,#N/A,TRUE,"토적및재료집계";#N/A,#N/A,TRUE,"토적및재료집계";#N/A,#N/A,TRUE,"단위량"}</definedName>
    <definedName name="ㄷ" localSheetId="10" hidden="1">{#N/A,#N/A,TRUE,"토적및재료집계";#N/A,#N/A,TRUE,"토적및재료집계";#N/A,#N/A,TRUE,"단위량"}</definedName>
    <definedName name="ㄷ" localSheetId="14" hidden="1">{#N/A,#N/A,TRUE,"토적및재료집계";#N/A,#N/A,TRUE,"토적및재료집계";#N/A,#N/A,TRUE,"단위량"}</definedName>
    <definedName name="ㄷ" localSheetId="15" hidden="1">{#N/A,#N/A,TRUE,"토적및재료집계";#N/A,#N/A,TRUE,"토적및재료집계";#N/A,#N/A,TRUE,"단위량"}</definedName>
    <definedName name="ㄷ" localSheetId="3" hidden="1">{#N/A,#N/A,TRUE,"토적및재료집계";#N/A,#N/A,TRUE,"토적및재료집계";#N/A,#N/A,TRUE,"단위량"}</definedName>
    <definedName name="ㄷ" localSheetId="13" hidden="1">{#N/A,#N/A,TRUE,"토적및재료집계";#N/A,#N/A,TRUE,"토적및재료집계";#N/A,#N/A,TRUE,"단위량"}</definedName>
    <definedName name="ㄷ" localSheetId="12" hidden="1">{#N/A,#N/A,TRUE,"토적및재료집계";#N/A,#N/A,TRUE,"토적및재료집계";#N/A,#N/A,TRUE,"단위량"}</definedName>
    <definedName name="ㄷ" hidden="1">{#N/A,#N/A,TRUE,"토적및재료집계";#N/A,#N/A,TRUE,"토적및재료집계";#N/A,#N/A,TRUE,"단위량"}</definedName>
    <definedName name="ㄷ6ㅓ" hidden="1">{"'용역비'!$A$4:$C$8"}</definedName>
    <definedName name="ㄷㄱ" hidden="1">[18]XXXXXX!$M$201:$M$270</definedName>
    <definedName name="ㄷㄱㄷ" localSheetId="17" hidden="1">{#N/A,#N/A,FALSE,"전력간선"}</definedName>
    <definedName name="ㄷㄱㄷ" localSheetId="4" hidden="1">{#N/A,#N/A,FALSE,"전력간선"}</definedName>
    <definedName name="ㄷㄱㄷ" localSheetId="1" hidden="1">{#N/A,#N/A,FALSE,"전력간선"}</definedName>
    <definedName name="ㄷㄱㄷ" localSheetId="16" hidden="1">{#N/A,#N/A,FALSE,"전력간선"}</definedName>
    <definedName name="ㄷㄱㄷ" localSheetId="10" hidden="1">{#N/A,#N/A,FALSE,"전력간선"}</definedName>
    <definedName name="ㄷㄱㄷ" localSheetId="14" hidden="1">{#N/A,#N/A,FALSE,"전력간선"}</definedName>
    <definedName name="ㄷㄱㄷ" localSheetId="15" hidden="1">{#N/A,#N/A,FALSE,"전력간선"}</definedName>
    <definedName name="ㄷㄱㄷ" localSheetId="3" hidden="1">{#N/A,#N/A,FALSE,"전력간선"}</definedName>
    <definedName name="ㄷㄱㄷ" localSheetId="13" hidden="1">{#N/A,#N/A,FALSE,"전력간선"}</definedName>
    <definedName name="ㄷㄱㄷ" localSheetId="12" hidden="1">{#N/A,#N/A,FALSE,"전력간선"}</definedName>
    <definedName name="ㄷㄱㄷ" hidden="1">{#N/A,#N/A,FALSE,"전력간선"}</definedName>
    <definedName name="ㄷ가" hidden="1">{#N/A,#N/A,FALSE,"ALM-ASISC"}</definedName>
    <definedName name="ㄷㄳ" hidden="1">[18]XXXXXX!$M$61:$M$130</definedName>
    <definedName name="ㄷㄷ" localSheetId="11" hidden="1">#REF!</definedName>
    <definedName name="ㄷㄷ" localSheetId="8" hidden="1">#REF!</definedName>
    <definedName name="ㄷㄷ" localSheetId="9" hidden="1">#REF!</definedName>
    <definedName name="ㄷㄷ" localSheetId="7" hidden="1">#REF!</definedName>
    <definedName name="ㄷㄷ" localSheetId="6" hidden="1">#REF!</definedName>
    <definedName name="ㄷㄷ" localSheetId="17" hidden="1">#REF!</definedName>
    <definedName name="ㄷㄷ" localSheetId="4" hidden="1">#REF!</definedName>
    <definedName name="ㄷㄷ" localSheetId="10" hidden="1">#REF!</definedName>
    <definedName name="ㄷㄷ" localSheetId="14" hidden="1">#REF!</definedName>
    <definedName name="ㄷㄷ" localSheetId="15" hidden="1">#REF!</definedName>
    <definedName name="ㄷㄷ" localSheetId="3" hidden="1">#REF!</definedName>
    <definedName name="ㄷㄷ" localSheetId="5" hidden="1">#REF!</definedName>
    <definedName name="ㄷㄷ" localSheetId="0" hidden="1">#REF!</definedName>
    <definedName name="ㄷㄷ" localSheetId="12" hidden="1">#REF!</definedName>
    <definedName name="ㄷㄷ" hidden="1">#REF!</definedName>
    <definedName name="ㄷㄷㄷ" hidden="1">[55]Sheet13!$S$48:$AV$48</definedName>
    <definedName name="ㄷㅈㅂㄱㄷㅈ" hidden="1">[17]Sheet13!$S$48:$AV$48</definedName>
    <definedName name="ㄷㅈㅇㄹㅇ" hidden="1">[17]Sheet13!$N$202:$N$271</definedName>
    <definedName name="ㄷㅍㅂ" hidden="1">{"'용역비'!$A$4:$C$8"}</definedName>
    <definedName name="ㄷㅎㄹㅇ" localSheetId="11" hidden="1">#REF!</definedName>
    <definedName name="ㄷㅎㄹㅇ" localSheetId="6" hidden="1">#REF!</definedName>
    <definedName name="ㄷㅎㄹㅇ" localSheetId="17" hidden="1">#REF!</definedName>
    <definedName name="ㄷㅎㄹㅇ" localSheetId="4" hidden="1">#REF!</definedName>
    <definedName name="ㄷㅎㄹㅇ" localSheetId="3" hidden="1">#REF!</definedName>
    <definedName name="ㄷㅎㄹㅇ" localSheetId="5" hidden="1">#REF!</definedName>
    <definedName name="ㄷㅎㄹㅇ" localSheetId="12" hidden="1">#REF!</definedName>
    <definedName name="ㄷㅎㄹㅇ" hidden="1">#REF!</definedName>
    <definedName name="다" hidden="1">{"'자리배치도'!$AG$1:$CI$28"}</definedName>
    <definedName name="단_가">#REF!</definedName>
    <definedName name="단_가2">#REF!</definedName>
    <definedName name="단_가3">#REF!</definedName>
    <definedName name="단_가4">#REF!</definedName>
    <definedName name="단_가5">#REF!</definedName>
    <definedName name="단_가6">#REF!</definedName>
    <definedName name="단가" localSheetId="10">[49]단가비교표!$R$10:$S$582</definedName>
    <definedName name="단가">#REF!</definedName>
    <definedName name="단가1">[56]단가비교표!$R:$S</definedName>
    <definedName name="단가비교표">#REF!,#REF!</definedName>
    <definedName name="단가테이블">'[47]기계경비(시간당)'!$C$1:$F$58</definedName>
    <definedName name="단가표">#REF!</definedName>
    <definedName name="단같">#N/A</definedName>
    <definedName name="단같1">#N/A</definedName>
    <definedName name="단같2">#N/A</definedName>
    <definedName name="단같3">#N/A</definedName>
    <definedName name="단같4">#N/A</definedName>
    <definedName name="단위공량1">#REF!</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[57]일위대가!#REF!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#REF!</definedName>
    <definedName name="달러DC율">#REF!</definedName>
    <definedName name="더" localSheetId="17" hidden="1">{"'자리배치도'!$AG$1:$CI$28"}</definedName>
    <definedName name="더" localSheetId="4" hidden="1">{"'자리배치도'!$AG$1:$CI$28"}</definedName>
    <definedName name="더" localSheetId="1" hidden="1">{"'자리배치도'!$AG$1:$CI$28"}</definedName>
    <definedName name="더" localSheetId="16" hidden="1">{"'자리배치도'!$AG$1:$CI$28"}</definedName>
    <definedName name="더" localSheetId="10" hidden="1">{"'자리배치도'!$AG$1:$CI$28"}</definedName>
    <definedName name="더" localSheetId="14" hidden="1">{"'자리배치도'!$AG$1:$CI$28"}</definedName>
    <definedName name="더" localSheetId="15" hidden="1">{"'자리배치도'!$AG$1:$CI$28"}</definedName>
    <definedName name="더" localSheetId="3" hidden="1">{"'자리배치도'!$AG$1:$CI$28"}</definedName>
    <definedName name="더" localSheetId="13" hidden="1">{"'자리배치도'!$AG$1:$CI$28"}</definedName>
    <definedName name="더" localSheetId="12" hidden="1">{"'자리배치도'!$AG$1:$CI$28"}</definedName>
    <definedName name="더" hidden="1">{"'자리배치도'!$AG$1:$CI$28"}</definedName>
    <definedName name="도급" localSheetId="10">#REF!</definedName>
    <definedName name="도급">#REF!</definedName>
    <definedName name="도급경비">#REF!</definedName>
    <definedName name="도급공사비계">#REF!</definedName>
    <definedName name="도급노후">'[48]공사비내역서(노후)'!$B:$L</definedName>
    <definedName name="도급신설" localSheetId="10">'[49]공사비내역서(현장장비)'!$B$6:$O$1899</definedName>
    <definedName name="도급신설">#REF!</definedName>
    <definedName name="도급재료비">#REF!</definedName>
    <definedName name="도급철거">#REF!</definedName>
    <definedName name="두께">#REF!</definedName>
    <definedName name="두지" hidden="1">{#N/A,#N/A,FALSE,"ALM-ASISC"}</definedName>
    <definedName name="둑ㅈ" hidden="1">{#N/A,#N/A,FALSE,"ALM-ASISC"}</definedName>
    <definedName name="ㄹ" localSheetId="17" hidden="1">{#N/A,#N/A,TRUE,"토적및재료집계";#N/A,#N/A,TRUE,"토적및재료집계";#N/A,#N/A,TRUE,"단위량"}</definedName>
    <definedName name="ㄹ" localSheetId="4" hidden="1">{#N/A,#N/A,TRUE,"토적및재료집계";#N/A,#N/A,TRUE,"토적및재료집계";#N/A,#N/A,TRUE,"단위량"}</definedName>
    <definedName name="ㄹ" localSheetId="1" hidden="1">{#N/A,#N/A,TRUE,"토적및재료집계";#N/A,#N/A,TRUE,"토적및재료집계";#N/A,#N/A,TRUE,"단위량"}</definedName>
    <definedName name="ㄹ" localSheetId="16" hidden="1">{#N/A,#N/A,TRUE,"토적및재료집계";#N/A,#N/A,TRUE,"토적및재료집계";#N/A,#N/A,TRUE,"단위량"}</definedName>
    <definedName name="ㄹ" localSheetId="10" hidden="1">{#N/A,#N/A,TRUE,"토적및재료집계";#N/A,#N/A,TRUE,"토적및재료집계";#N/A,#N/A,TRUE,"단위량"}</definedName>
    <definedName name="ㄹ" localSheetId="14" hidden="1">{#N/A,#N/A,TRUE,"토적및재료집계";#N/A,#N/A,TRUE,"토적및재료집계";#N/A,#N/A,TRUE,"단위량"}</definedName>
    <definedName name="ㄹ" localSheetId="15" hidden="1">{#N/A,#N/A,TRUE,"토적및재료집계";#N/A,#N/A,TRUE,"토적및재료집계";#N/A,#N/A,TRUE,"단위량"}</definedName>
    <definedName name="ㄹ" localSheetId="3" hidden="1">{#N/A,#N/A,TRUE,"토적및재료집계";#N/A,#N/A,TRUE,"토적및재료집계";#N/A,#N/A,TRUE,"단위량"}</definedName>
    <definedName name="ㄹ" localSheetId="13" hidden="1">{#N/A,#N/A,TRUE,"토적및재료집계";#N/A,#N/A,TRUE,"토적및재료집계";#N/A,#N/A,TRUE,"단위량"}</definedName>
    <definedName name="ㄹ" localSheetId="12" hidden="1">{#N/A,#N/A,TRUE,"토적및재료집계";#N/A,#N/A,TRUE,"토적및재료집계";#N/A,#N/A,TRUE,"단위량"}</definedName>
    <definedName name="ㄹ" hidden="1">{#N/A,#N/A,TRUE,"토적및재료집계";#N/A,#N/A,TRUE,"토적및재료집계";#N/A,#N/A,TRUE,"단위량"}</definedName>
    <definedName name="ㄹㄷㅁㄷ" hidden="1">[17]Sheet14!$M$61:$M$130</definedName>
    <definedName name="ㄹㄹ" localSheetId="11" hidden="1">#REF!</definedName>
    <definedName name="ㄹㄹ" localSheetId="8" hidden="1">#REF!</definedName>
    <definedName name="ㄹㄹ" localSheetId="9" hidden="1">#REF!</definedName>
    <definedName name="ㄹㄹ" localSheetId="7" hidden="1">#REF!</definedName>
    <definedName name="ㄹㄹ" localSheetId="6" hidden="1">#REF!</definedName>
    <definedName name="ㄹㄹ" localSheetId="17" hidden="1">#REF!</definedName>
    <definedName name="ㄹㄹ" localSheetId="4" hidden="1">#REF!</definedName>
    <definedName name="ㄹㄹ" localSheetId="10" hidden="1">#REF!</definedName>
    <definedName name="ㄹㄹ" localSheetId="14" hidden="1">#REF!</definedName>
    <definedName name="ㄹㄹ" localSheetId="15" hidden="1">#REF!</definedName>
    <definedName name="ㄹㄹ" localSheetId="3" hidden="1">#REF!</definedName>
    <definedName name="ㄹㄹ" localSheetId="5" hidden="1">#REF!</definedName>
    <definedName name="ㄹㄹ" localSheetId="0" hidden="1">#REF!</definedName>
    <definedName name="ㄹㄹ" localSheetId="12" hidden="1">#REF!</definedName>
    <definedName name="ㄹㄹ" hidden="1">#REF!</definedName>
    <definedName name="ㄹㅇ" hidden="1">[55]Sheet13!$O$64:$O$131</definedName>
    <definedName name="ㄹㅇㄶ" localSheetId="11" hidden="1">#REF!</definedName>
    <definedName name="ㄹㅇㄶ" localSheetId="6" hidden="1">#REF!</definedName>
    <definedName name="ㄹㅇㄶ" localSheetId="17" hidden="1">#REF!</definedName>
    <definedName name="ㄹㅇㄶ" localSheetId="4" hidden="1">#REF!</definedName>
    <definedName name="ㄹㅇㄶ" localSheetId="3" hidden="1">#REF!</definedName>
    <definedName name="ㄹㅇㄶ" localSheetId="5" hidden="1">#REF!</definedName>
    <definedName name="ㄹㅇㄶ" localSheetId="12" hidden="1">#REF!</definedName>
    <definedName name="ㄹㅇㄶ" hidden="1">#REF!</definedName>
    <definedName name="ㄹㅇㄶ옿" hidden="1">'[58]N賃率-職'!$I$5:$I$30</definedName>
    <definedName name="ㄹㅇㄹㅇ" localSheetId="11" hidden="1">#REF!</definedName>
    <definedName name="ㄹㅇㄹㅇ" localSheetId="8" hidden="1">#REF!</definedName>
    <definedName name="ㄹㅇㄹㅇ" localSheetId="9" hidden="1">#REF!</definedName>
    <definedName name="ㄹㅇㄹㅇ" localSheetId="7" hidden="1">#REF!</definedName>
    <definedName name="ㄹㅇㄹㅇ" localSheetId="6" hidden="1">#REF!</definedName>
    <definedName name="ㄹㅇㄹㅇ" localSheetId="17" hidden="1">#REF!</definedName>
    <definedName name="ㄹㅇㄹㅇ" localSheetId="4" hidden="1">#REF!</definedName>
    <definedName name="ㄹㅇㄹㅇ" localSheetId="10" hidden="1">#REF!</definedName>
    <definedName name="ㄹㅇㄹㅇ" localSheetId="14" hidden="1">#REF!</definedName>
    <definedName name="ㄹㅇㄹㅇ" localSheetId="15" hidden="1">#REF!</definedName>
    <definedName name="ㄹㅇㄹㅇ" localSheetId="3" hidden="1">#REF!</definedName>
    <definedName name="ㄹㅇㄹㅇ" localSheetId="5" hidden="1">#REF!</definedName>
    <definedName name="ㄹㅇㄹㅇ" localSheetId="0" hidden="1">#REF!</definedName>
    <definedName name="ㄹㅇㄹㅇ" localSheetId="12" hidden="1">#REF!</definedName>
    <definedName name="ㄹㅇㄹㅇ" hidden="1">#REF!</definedName>
    <definedName name="ㄹㅇㅁㄴㄹ" hidden="1">{#N/A,#N/A,FALSE,"3가";#N/A,#N/A,FALSE,"3나";#N/A,#N/A,FALSE,"3다"}</definedName>
    <definedName name="라" localSheetId="17" hidden="1">{"'자리배치도'!$AG$1:$CI$28"}</definedName>
    <definedName name="라" localSheetId="4" hidden="1">{"'자리배치도'!$AG$1:$CI$28"}</definedName>
    <definedName name="라" localSheetId="1" hidden="1">{"'자리배치도'!$AG$1:$CI$28"}</definedName>
    <definedName name="라" localSheetId="16" hidden="1">{"'자리배치도'!$AG$1:$CI$28"}</definedName>
    <definedName name="라" localSheetId="10" hidden="1">{"'자리배치도'!$AG$1:$CI$28"}</definedName>
    <definedName name="라" localSheetId="14" hidden="1">{"'자리배치도'!$AG$1:$CI$28"}</definedName>
    <definedName name="라" localSheetId="15" hidden="1">{"'자리배치도'!$AG$1:$CI$28"}</definedName>
    <definedName name="라" localSheetId="3" hidden="1">{"'자리배치도'!$AG$1:$CI$28"}</definedName>
    <definedName name="라" localSheetId="13" hidden="1">{"'자리배치도'!$AG$1:$CI$28"}</definedName>
    <definedName name="라" localSheetId="12" hidden="1">{"'자리배치도'!$AG$1:$CI$28"}</definedName>
    <definedName name="라" hidden="1">{"'자리배치도'!$AG$1:$CI$28"}</definedName>
    <definedName name="램머Q간재">[47]램머!$D$20</definedName>
    <definedName name="램머Q간재10">[47]램머!$F$20</definedName>
    <definedName name="램머Q간재야간">[47]램머!$J$20</definedName>
    <definedName name="램머Q노무">[47]램머!$D$21</definedName>
    <definedName name="램머Q노무10">[47]램머!$F$21</definedName>
    <definedName name="램머Q노무야간">[47]램머!$J$21</definedName>
    <definedName name="램머Q손료">[47]램머!$D$22</definedName>
    <definedName name="램머Q손료10">[47]램머!$F$22</definedName>
    <definedName name="램머Q손료야간">[47]램머!$J$22</definedName>
    <definedName name="램머간재">'[47]기계경비(시간당)'!$H$170</definedName>
    <definedName name="램머노무">'[47]기계경비(시간당)'!$H$166</definedName>
    <definedName name="램머노무야간">'[47]기계경비(시간당)'!$H$167</definedName>
    <definedName name="램머손료">'[47]기계경비(시간당)'!$H$165</definedName>
    <definedName name="러" localSheetId="17" hidden="1">{"'자리배치도'!$AG$1:$CI$28"}</definedName>
    <definedName name="러" localSheetId="4" hidden="1">{"'자리배치도'!$AG$1:$CI$28"}</definedName>
    <definedName name="러" localSheetId="1" hidden="1">{"'자리배치도'!$AG$1:$CI$28"}</definedName>
    <definedName name="러" localSheetId="16" hidden="1">{"'자리배치도'!$AG$1:$CI$28"}</definedName>
    <definedName name="러" localSheetId="10" hidden="1">{"'자리배치도'!$AG$1:$CI$28"}</definedName>
    <definedName name="러" localSheetId="14" hidden="1">{"'자리배치도'!$AG$1:$CI$28"}</definedName>
    <definedName name="러" localSheetId="15" hidden="1">{"'자리배치도'!$AG$1:$CI$28"}</definedName>
    <definedName name="러" localSheetId="3" hidden="1">{"'자리배치도'!$AG$1:$CI$28"}</definedName>
    <definedName name="러" localSheetId="13" hidden="1">{"'자리배치도'!$AG$1:$CI$28"}</definedName>
    <definedName name="러" localSheetId="12" hidden="1">{"'자리배치도'!$AG$1:$CI$28"}</definedName>
    <definedName name="러" hidden="1">{"'자리배치도'!$AG$1:$CI$28"}</definedName>
    <definedName name="료" hidden="1">{"'용역비'!$A$4:$C$8"}</definedName>
    <definedName name="ㄻㄹ" hidden="1">{#N/A,#N/A,FALSE,"3가";#N/A,#N/A,FALSE,"3나";#N/A,#N/A,FALSE,"3다"}</definedName>
    <definedName name="ㅀ허" hidden="1">{#N/A,#N/A,FALSE,"CCTV"}</definedName>
    <definedName name="ㅁ" localSheetId="11" hidden="1">#REF!</definedName>
    <definedName name="ㅁ" localSheetId="6" hidden="1">#REF!</definedName>
    <definedName name="ㅁ" localSheetId="17" hidden="1">#REF!</definedName>
    <definedName name="ㅁ" localSheetId="4" hidden="1">#REF!</definedName>
    <definedName name="ㅁ" localSheetId="3" hidden="1">#REF!</definedName>
    <definedName name="ㅁ" localSheetId="5" hidden="1">#REF!</definedName>
    <definedName name="ㅁ" localSheetId="12" hidden="1">#REF!</definedName>
    <definedName name="ㅁ" hidden="1">#REF!</definedName>
    <definedName name="ㅁ1">#REF!</definedName>
    <definedName name="ㅁ1122">#REF!</definedName>
    <definedName name="ㅁ134">#REF!</definedName>
    <definedName name="ㅁ500">[59]Baby일위대가!#REF!</definedName>
    <definedName name="ㅁ545">[60]일위대가!#REF!</definedName>
    <definedName name="ㅁㄴㅇㄻㄴㅇㄻㄴㄹ" localSheetId="17" hidden="1">{#N/A,#N/A,FALSE,"명세표"}</definedName>
    <definedName name="ㅁㄴㅇㄻㄴㅇㄻㄴㄹ" localSheetId="4" hidden="1">{#N/A,#N/A,FALSE,"명세표"}</definedName>
    <definedName name="ㅁㄴㅇㄻㄴㅇㄻㄴㄹ" localSheetId="1" hidden="1">{#N/A,#N/A,FALSE,"명세표"}</definedName>
    <definedName name="ㅁㄴㅇㄻㄴㅇㄻㄴㄹ" localSheetId="16" hidden="1">{#N/A,#N/A,FALSE,"명세표"}</definedName>
    <definedName name="ㅁㄴㅇㄻㄴㅇㄻㄴㄹ" localSheetId="10" hidden="1">{#N/A,#N/A,FALSE,"명세표"}</definedName>
    <definedName name="ㅁㄴㅇㄻㄴㅇㄻㄴㄹ" localSheetId="14" hidden="1">{#N/A,#N/A,FALSE,"명세표"}</definedName>
    <definedName name="ㅁㄴㅇㄻㄴㅇㄻㄴㄹ" localSheetId="15" hidden="1">{#N/A,#N/A,FALSE,"명세표"}</definedName>
    <definedName name="ㅁㄴㅇㄻㄴㅇㄻㄴㄹ" localSheetId="3" hidden="1">{#N/A,#N/A,FALSE,"명세표"}</definedName>
    <definedName name="ㅁㄴㅇㄻㄴㅇㄻㄴㄹ" localSheetId="13" hidden="1">{#N/A,#N/A,FALSE,"명세표"}</definedName>
    <definedName name="ㅁㄴㅇㄻㄴㅇㄻㄴㄹ" localSheetId="12" hidden="1">{#N/A,#N/A,FALSE,"명세표"}</definedName>
    <definedName name="ㅁㄴㅇㄻㄴㅇㄻㄴㄹ" hidden="1">{#N/A,#N/A,FALSE,"명세표"}</definedName>
    <definedName name="ㅁㄴㅇㅁ" hidden="1">{"'용역비'!$A$4:$C$8"}</definedName>
    <definedName name="ㅁㄴㅌㄴ" localSheetId="17" hidden="1">{"'자리배치도'!$AG$1:$CI$28"}</definedName>
    <definedName name="ㅁㄴㅌㄴ" localSheetId="4" hidden="1">{"'자리배치도'!$AG$1:$CI$28"}</definedName>
    <definedName name="ㅁㄴㅌㄴ" localSheetId="1" hidden="1">{"'자리배치도'!$AG$1:$CI$28"}</definedName>
    <definedName name="ㅁㄴㅌㄴ" localSheetId="16" hidden="1">{"'자리배치도'!$AG$1:$CI$28"}</definedName>
    <definedName name="ㅁㄴㅌㄴ" localSheetId="10" hidden="1">{"'자리배치도'!$AG$1:$CI$28"}</definedName>
    <definedName name="ㅁㄴㅌㄴ" localSheetId="14" hidden="1">{"'자리배치도'!$AG$1:$CI$28"}</definedName>
    <definedName name="ㅁㄴㅌㄴ" localSheetId="15" hidden="1">{"'자리배치도'!$AG$1:$CI$28"}</definedName>
    <definedName name="ㅁㄴㅌㄴ" localSheetId="3" hidden="1">{"'자리배치도'!$AG$1:$CI$28"}</definedName>
    <definedName name="ㅁㄴㅌㄴ" localSheetId="13" hidden="1">{"'자리배치도'!$AG$1:$CI$28"}</definedName>
    <definedName name="ㅁㄴㅌㄴ" localSheetId="12" hidden="1">{"'자리배치도'!$AG$1:$CI$28"}</definedName>
    <definedName name="ㅁㄴㅌㄴ" hidden="1">{"'자리배치도'!$AG$1:$CI$28"}</definedName>
    <definedName name="ㅁㄻㄴㄹ" hidden="1">{#N/A,#N/A,FALSE,"3가";#N/A,#N/A,FALSE,"3나";#N/A,#N/A,FALSE,"3다"}</definedName>
    <definedName name="ㅁㅁ" hidden="1">#REF!</definedName>
    <definedName name="ㅁㅁ158">#REF!</definedName>
    <definedName name="ㅁㅁㅁㅁㅁ" hidden="1">{"'용역비'!$A$4:$C$8"}</definedName>
    <definedName name="ㅁㅈㄴ" localSheetId="17" hidden="1">{#N/A,#N/A,FALSE,"CCTV"}</definedName>
    <definedName name="ㅁㅈㄴ" localSheetId="4" hidden="1">{#N/A,#N/A,FALSE,"CCTV"}</definedName>
    <definedName name="ㅁㅈㄴ" localSheetId="10" hidden="1">{#N/A,#N/A,FALSE,"CCTV"}</definedName>
    <definedName name="ㅁㅈㄴ" localSheetId="3" hidden="1">{#N/A,#N/A,FALSE,"CCTV"}</definedName>
    <definedName name="ㅁㅈㄴ" localSheetId="13" hidden="1">{#N/A,#N/A,FALSE,"CCTV"}</definedName>
    <definedName name="ㅁㅈㄴ" localSheetId="12" hidden="1">{#N/A,#N/A,FALSE,"CCTV"}</definedName>
    <definedName name="ㅁㅈㄴ" hidden="1">{#N/A,#N/A,FALSE,"CCTV"}</definedName>
    <definedName name="마음">#REF!,#REF!</definedName>
    <definedName name="만" hidden="1">{"'자리배치도'!$AG$1:$CI$28"}</definedName>
    <definedName name="매입개방">[32]DATA!$E$6:$F$15</definedName>
    <definedName name="머" localSheetId="17" hidden="1">{"'자리배치도'!$AG$1:$CI$28"}</definedName>
    <definedName name="머" localSheetId="4" hidden="1">{"'자리배치도'!$AG$1:$CI$28"}</definedName>
    <definedName name="머" localSheetId="1" hidden="1">{"'자리배치도'!$AG$1:$CI$28"}</definedName>
    <definedName name="머" localSheetId="16" hidden="1">{"'자리배치도'!$AG$1:$CI$28"}</definedName>
    <definedName name="머" localSheetId="10" hidden="1">{"'자리배치도'!$AG$1:$CI$28"}</definedName>
    <definedName name="머" localSheetId="14" hidden="1">{"'자리배치도'!$AG$1:$CI$28"}</definedName>
    <definedName name="머" localSheetId="15" hidden="1">{"'자리배치도'!$AG$1:$CI$28"}</definedName>
    <definedName name="머" localSheetId="3" hidden="1">{"'자리배치도'!$AG$1:$CI$28"}</definedName>
    <definedName name="머" localSheetId="13" hidden="1">{"'자리배치도'!$AG$1:$CI$28"}</definedName>
    <definedName name="머" localSheetId="12" hidden="1">{"'자리배치도'!$AG$1:$CI$28"}</definedName>
    <definedName name="머" hidden="1">{"'자리배치도'!$AG$1:$CI$28"}</definedName>
    <definedName name="명암">#REF!</definedName>
    <definedName name="명암2">#REF!</definedName>
    <definedName name="몰라" localSheetId="17" hidden="1">{#N/A,#N/A,FALSE,"명세표"}</definedName>
    <definedName name="몰라" localSheetId="4" hidden="1">{#N/A,#N/A,FALSE,"명세표"}</definedName>
    <definedName name="몰라" localSheetId="1" hidden="1">{#N/A,#N/A,FALSE,"명세표"}</definedName>
    <definedName name="몰라" localSheetId="16" hidden="1">{#N/A,#N/A,FALSE,"명세표"}</definedName>
    <definedName name="몰라" localSheetId="10" hidden="1">{#N/A,#N/A,FALSE,"명세표"}</definedName>
    <definedName name="몰라" localSheetId="14" hidden="1">{#N/A,#N/A,FALSE,"명세표"}</definedName>
    <definedName name="몰라" localSheetId="15" hidden="1">{#N/A,#N/A,FALSE,"명세표"}</definedName>
    <definedName name="몰라" localSheetId="3" hidden="1">{#N/A,#N/A,FALSE,"명세표"}</definedName>
    <definedName name="몰라" localSheetId="13" hidden="1">{#N/A,#N/A,FALSE,"명세표"}</definedName>
    <definedName name="몰라" localSheetId="12" hidden="1">{#N/A,#N/A,FALSE,"명세표"}</definedName>
    <definedName name="몰라" hidden="1">{#N/A,#N/A,FALSE,"명세표"}</definedName>
    <definedName name="문화1">[61]원가계산서!#REF!</definedName>
    <definedName name="문화A">[61]원가계산서!#REF!</definedName>
    <definedName name="문화정보1">[62]원가계산서!#REF!</definedName>
    <definedName name="문화정보표지">[61]원가계산서!#REF!</definedName>
    <definedName name="물가자료">#REF!</definedName>
    <definedName name="뮻" localSheetId="17" hidden="1">{"'자리배치도'!$AG$1:$CI$28"}</definedName>
    <definedName name="뮻" localSheetId="4" hidden="1">{"'자리배치도'!$AG$1:$CI$28"}</definedName>
    <definedName name="뮻" localSheetId="1" hidden="1">{"'자리배치도'!$AG$1:$CI$28"}</definedName>
    <definedName name="뮻" localSheetId="16" hidden="1">{"'자리배치도'!$AG$1:$CI$28"}</definedName>
    <definedName name="뮻" localSheetId="10" hidden="1">{"'자리배치도'!$AG$1:$CI$28"}</definedName>
    <definedName name="뮻" localSheetId="14" hidden="1">{"'자리배치도'!$AG$1:$CI$28"}</definedName>
    <definedName name="뮻" localSheetId="15" hidden="1">{"'자리배치도'!$AG$1:$CI$28"}</definedName>
    <definedName name="뮻" localSheetId="3" hidden="1">{"'자리배치도'!$AG$1:$CI$28"}</definedName>
    <definedName name="뮻" localSheetId="13" hidden="1">{"'자리배치도'!$AG$1:$CI$28"}</definedName>
    <definedName name="뮻" localSheetId="12" hidden="1">{"'자리배치도'!$AG$1:$CI$28"}</definedName>
    <definedName name="뮻" hidden="1">{"'자리배치도'!$AG$1:$CI$28"}</definedName>
    <definedName name="ㅂ" localSheetId="17" hidden="1">{#N/A,#N/A,FALSE,"DAOCM 2차 검토"}</definedName>
    <definedName name="ㅂ" localSheetId="4" hidden="1">{#N/A,#N/A,FALSE,"DAOCM 2차 검토"}</definedName>
    <definedName name="ㅂ" localSheetId="1" hidden="1">{#N/A,#N/A,FALSE,"DAOCM 2차 검토"}</definedName>
    <definedName name="ㅂ" localSheetId="16" hidden="1">{#N/A,#N/A,FALSE,"DAOCM 2차 검토"}</definedName>
    <definedName name="ㅂ" localSheetId="10" hidden="1">{#N/A,#N/A,FALSE,"DAOCM 2차 검토"}</definedName>
    <definedName name="ㅂ" localSheetId="14" hidden="1">{#N/A,#N/A,FALSE,"DAOCM 2차 검토"}</definedName>
    <definedName name="ㅂ" localSheetId="15" hidden="1">{#N/A,#N/A,FALSE,"DAOCM 2차 검토"}</definedName>
    <definedName name="ㅂ" localSheetId="3" hidden="1">{#N/A,#N/A,FALSE,"DAOCM 2차 검토"}</definedName>
    <definedName name="ㅂ" localSheetId="13" hidden="1">{#N/A,#N/A,FALSE,"DAOCM 2차 검토"}</definedName>
    <definedName name="ㅂ" localSheetId="12" hidden="1">{#N/A,#N/A,FALSE,"DAOCM 2차 검토"}</definedName>
    <definedName name="ㅂ" hidden="1">{#N/A,#N/A,FALSE,"DAOCM 2차 검토"}</definedName>
    <definedName name="ㅂㅂ" localSheetId="17" hidden="1">{#N/A,#N/A,TRUE,"토적및재료집계";#N/A,#N/A,TRUE,"토적및재료집계";#N/A,#N/A,TRUE,"단위량"}</definedName>
    <definedName name="ㅂㅂ" localSheetId="4" hidden="1">{#N/A,#N/A,TRUE,"토적및재료집계";#N/A,#N/A,TRUE,"토적및재료집계";#N/A,#N/A,TRUE,"단위량"}</definedName>
    <definedName name="ㅂㅂ" localSheetId="1" hidden="1">{#N/A,#N/A,TRUE,"토적및재료집계";#N/A,#N/A,TRUE,"토적및재료집계";#N/A,#N/A,TRUE,"단위량"}</definedName>
    <definedName name="ㅂㅂ" localSheetId="16" hidden="1">{#N/A,#N/A,TRUE,"토적및재료집계";#N/A,#N/A,TRUE,"토적및재료집계";#N/A,#N/A,TRUE,"단위량"}</definedName>
    <definedName name="ㅂㅂ" localSheetId="10" hidden="1">{#N/A,#N/A,TRUE,"토적및재료집계";#N/A,#N/A,TRUE,"토적및재료집계";#N/A,#N/A,TRUE,"단위량"}</definedName>
    <definedName name="ㅂㅂ" localSheetId="14" hidden="1">{#N/A,#N/A,TRUE,"토적및재료집계";#N/A,#N/A,TRUE,"토적및재료집계";#N/A,#N/A,TRUE,"단위량"}</definedName>
    <definedName name="ㅂㅂ" localSheetId="15" hidden="1">{#N/A,#N/A,TRUE,"토적및재료집계";#N/A,#N/A,TRUE,"토적및재료집계";#N/A,#N/A,TRUE,"단위량"}</definedName>
    <definedName name="ㅂㅂ" localSheetId="3" hidden="1">{#N/A,#N/A,TRUE,"토적및재료집계";#N/A,#N/A,TRUE,"토적및재료집계";#N/A,#N/A,TRUE,"단위량"}</definedName>
    <definedName name="ㅂㅂ" localSheetId="13" hidden="1">{#N/A,#N/A,TRUE,"토적및재료집계";#N/A,#N/A,TRUE,"토적및재료집계";#N/A,#N/A,TRUE,"단위량"}</definedName>
    <definedName name="ㅂㅂ" localSheetId="12" hidden="1">{#N/A,#N/A,TRUE,"토적및재료집계";#N/A,#N/A,TRUE,"토적및재료집계";#N/A,#N/A,TRUE,"단위량"}</definedName>
    <definedName name="ㅂㅂ" hidden="1">{#N/A,#N/A,TRUE,"토적및재료집계";#N/A,#N/A,TRUE,"토적및재료집계";#N/A,#N/A,TRUE,"단위량"}</definedName>
    <definedName name="ㅂㅂㅂ" localSheetId="17" hidden="1">{#N/A,#N/A,TRUE,"토적및재료집계";#N/A,#N/A,TRUE,"토적및재료집계";#N/A,#N/A,TRUE,"단위량"}</definedName>
    <definedName name="ㅂㅂㅂ" localSheetId="4" hidden="1">{#N/A,#N/A,TRUE,"토적및재료집계";#N/A,#N/A,TRUE,"토적및재료집계";#N/A,#N/A,TRUE,"단위량"}</definedName>
    <definedName name="ㅂㅂㅂ" localSheetId="1" hidden="1">{#N/A,#N/A,TRUE,"토적및재료집계";#N/A,#N/A,TRUE,"토적및재료집계";#N/A,#N/A,TRUE,"단위량"}</definedName>
    <definedName name="ㅂㅂㅂ" localSheetId="16" hidden="1">{#N/A,#N/A,TRUE,"토적및재료집계";#N/A,#N/A,TRUE,"토적및재료집계";#N/A,#N/A,TRUE,"단위량"}</definedName>
    <definedName name="ㅂㅂㅂ" localSheetId="10" hidden="1">{#N/A,#N/A,TRUE,"토적및재료집계";#N/A,#N/A,TRUE,"토적및재료집계";#N/A,#N/A,TRUE,"단위량"}</definedName>
    <definedName name="ㅂㅂㅂ" localSheetId="14" hidden="1">{#N/A,#N/A,TRUE,"토적및재료집계";#N/A,#N/A,TRUE,"토적및재료집계";#N/A,#N/A,TRUE,"단위량"}</definedName>
    <definedName name="ㅂㅂㅂ" localSheetId="15" hidden="1">{#N/A,#N/A,TRUE,"토적및재료집계";#N/A,#N/A,TRUE,"토적및재료집계";#N/A,#N/A,TRUE,"단위량"}</definedName>
    <definedName name="ㅂㅂㅂ" localSheetId="3" hidden="1">{#N/A,#N/A,TRUE,"토적및재료집계";#N/A,#N/A,TRUE,"토적및재료집계";#N/A,#N/A,TRUE,"단위량"}</definedName>
    <definedName name="ㅂㅂㅂ" localSheetId="13" hidden="1">{#N/A,#N/A,TRUE,"토적및재료집계";#N/A,#N/A,TRUE,"토적및재료집계";#N/A,#N/A,TRUE,"단위량"}</definedName>
    <definedName name="ㅂㅂㅂ" localSheetId="12" hidden="1">{#N/A,#N/A,TRUE,"토적및재료집계";#N/A,#N/A,TRUE,"토적및재료집계";#N/A,#N/A,TRUE,"단위량"}</definedName>
    <definedName name="ㅂㅂㅂ" hidden="1">{#N/A,#N/A,TRUE,"토적및재료집계";#N/A,#N/A,TRUE,"토적및재료집계";#N/A,#N/A,TRUE,"단위량"}</definedName>
    <definedName name="ㅂㅂㅂㅂㅂㅂ" hidden="1">{"'용역비'!$A$4:$C$8"}</definedName>
    <definedName name="바" localSheetId="17" hidden="1">{"'자리배치도'!$AG$1:$CI$28"}</definedName>
    <definedName name="바" localSheetId="4" hidden="1">{"'자리배치도'!$AG$1:$CI$28"}</definedName>
    <definedName name="바" localSheetId="1" hidden="1">{"'자리배치도'!$AG$1:$CI$28"}</definedName>
    <definedName name="바" localSheetId="16" hidden="1">{"'자리배치도'!$AG$1:$CI$28"}</definedName>
    <definedName name="바" localSheetId="10" hidden="1">{"'자리배치도'!$AG$1:$CI$28"}</definedName>
    <definedName name="바" localSheetId="14" hidden="1">{"'자리배치도'!$AG$1:$CI$28"}</definedName>
    <definedName name="바" localSheetId="15" hidden="1">{"'자리배치도'!$AG$1:$CI$28"}</definedName>
    <definedName name="바" localSheetId="3" hidden="1">{"'자리배치도'!$AG$1:$CI$28"}</definedName>
    <definedName name="바" localSheetId="13" hidden="1">{"'자리배치도'!$AG$1:$CI$28"}</definedName>
    <definedName name="바" localSheetId="12" hidden="1">{"'자리배치도'!$AG$1:$CI$28"}</definedName>
    <definedName name="바" hidden="1">{"'자리배치도'!$AG$1:$CI$28"}</definedName>
    <definedName name="바보" hidden="1">[18]Sheet13!$O$272:$O$341</definedName>
    <definedName name="반자동1기" hidden="1">{#N/A,#N/A,FALSE,"전력간선"}</definedName>
    <definedName name="배관공수율" hidden="1">'[62]N賃率-職'!$I$5:$I$30</definedName>
    <definedName name="배관및굴착" localSheetId="17" hidden="1">{"'자리배치도'!$AG$1:$CI$28"}</definedName>
    <definedName name="배관및굴착" localSheetId="4" hidden="1">{"'자리배치도'!$AG$1:$CI$28"}</definedName>
    <definedName name="배관및굴착" localSheetId="1" hidden="1">{"'자리배치도'!$AG$1:$CI$28"}</definedName>
    <definedName name="배관및굴착" localSheetId="16" hidden="1">{"'자리배치도'!$AG$1:$CI$28"}</definedName>
    <definedName name="배관및굴착" localSheetId="10" hidden="1">{"'자리배치도'!$AG$1:$CI$28"}</definedName>
    <definedName name="배관및굴착" localSheetId="14" hidden="1">{"'자리배치도'!$AG$1:$CI$28"}</definedName>
    <definedName name="배관및굴착" localSheetId="15" hidden="1">{"'자리배치도'!$AG$1:$CI$28"}</definedName>
    <definedName name="배관및굴착" localSheetId="3" hidden="1">{"'자리배치도'!$AG$1:$CI$28"}</definedName>
    <definedName name="배관및굴착" localSheetId="13" hidden="1">{"'자리배치도'!$AG$1:$CI$28"}</definedName>
    <definedName name="배관및굴착" localSheetId="12" hidden="1">{"'자리배치도'!$AG$1:$CI$28"}</definedName>
    <definedName name="배관및굴착" hidden="1">{"'자리배치도'!$AG$1:$CI$28"}</definedName>
    <definedName name="배전">#REF!</definedName>
    <definedName name="배전반" hidden="1">[63]Sheet13!$S$50:$AV$50</definedName>
    <definedName name="백02간재">'[47]기계경비(시간당)'!$H$161</definedName>
    <definedName name="백02간재티스제외">'[47]기계경비(시간당)'!$H$162</definedName>
    <definedName name="백02노무">'[47]기계경비(시간당)'!$H$153</definedName>
    <definedName name="백02노무야간">'[47]기계경비(시간당)'!$H$157</definedName>
    <definedName name="백02손료">'[47]기계경비(시간당)'!$H$149</definedName>
    <definedName name="백04간재">'[47]기계경비(시간당)'!$H$145</definedName>
    <definedName name="백04간재티스제외">'[47]기계경비(시간당)'!$H$146</definedName>
    <definedName name="백04노무">'[47]기계경비(시간당)'!$H$137</definedName>
    <definedName name="백04노무야간">'[47]기계경비(시간당)'!$H$141</definedName>
    <definedName name="백04손료">'[47]기계경비(시간당)'!$H$133</definedName>
    <definedName name="백07간재">'[47]기계경비(시간당)'!$H$129</definedName>
    <definedName name="백07노무">'[47]기계경비(시간당)'!$H$121</definedName>
    <definedName name="백07손료">'[47]기계경비(시간당)'!$H$117</definedName>
    <definedName name="범위">#REF!,#REF!,#REF!</definedName>
    <definedName name="변경내역" hidden="1">{#N/A,#N/A,FALSE,"3가";#N/A,#N/A,FALSE,"3나";#N/A,#N/A,FALSE,"3다"}</definedName>
    <definedName name="변경분" hidden="1">{"'선로집계'!$A$1:$G$68"}</definedName>
    <definedName name="변동" hidden="1">{"'선로집계'!$A$1:$G$68"}</definedName>
    <definedName name="보인">#REF!</definedName>
    <definedName name="보중" localSheetId="17" hidden="1">{#N/A,#N/A,FALSE,"전력간선"}</definedName>
    <definedName name="보중" localSheetId="4" hidden="1">{#N/A,#N/A,FALSE,"전력간선"}</definedName>
    <definedName name="보중" localSheetId="1" hidden="1">{#N/A,#N/A,FALSE,"전력간선"}</definedName>
    <definedName name="보중" localSheetId="16" hidden="1">{#N/A,#N/A,FALSE,"전력간선"}</definedName>
    <definedName name="보중" localSheetId="10" hidden="1">{#N/A,#N/A,FALSE,"전력간선"}</definedName>
    <definedName name="보중" localSheetId="14" hidden="1">{#N/A,#N/A,FALSE,"전력간선"}</definedName>
    <definedName name="보중" localSheetId="15" hidden="1">{#N/A,#N/A,FALSE,"전력간선"}</definedName>
    <definedName name="보중" localSheetId="3" hidden="1">{#N/A,#N/A,FALSE,"전력간선"}</definedName>
    <definedName name="보중" localSheetId="13" hidden="1">{#N/A,#N/A,FALSE,"전력간선"}</definedName>
    <definedName name="보중" localSheetId="12" hidden="1">{#N/A,#N/A,FALSE,"전력간선"}</definedName>
    <definedName name="보중" hidden="1">{#N/A,#N/A,FALSE,"전력간선"}</definedName>
    <definedName name="보통인부">'[47]기계경비(시간당)'!$D$2</definedName>
    <definedName name="복리후생비">#REF!</definedName>
    <definedName name="부대별약칭" hidden="1">{#N/A,#N/A,TRUE,"토적및재료집계";#N/A,#N/A,TRUE,"토적및재료집계";#N/A,#N/A,TRUE,"단위량"}</definedName>
    <definedName name="분전반철거후" hidden="1">{#N/A,#N/A,FALSE,"회선임차현황"}</definedName>
    <definedName name="브02간재구조물">'[47]기계경비(시간당)'!$H$112</definedName>
    <definedName name="브02노무">'[47]기계경비(시간당)'!$H$110</definedName>
    <definedName name="브02노무야간">'[47]기계경비(시간당)'!$H$111</definedName>
    <definedName name="브02손료">'[47]기계경비(시간당)'!$H$109</definedName>
    <definedName name="브04간재구조물">'[47]기계경비(시간당)'!$H$105</definedName>
    <definedName name="브04노무">'[47]기계경비(시간당)'!$H$103</definedName>
    <definedName name="브04노무야간">'[47]기계경비(시간당)'!$H$104</definedName>
    <definedName name="브04손료">'[47]기계경비(시간당)'!$H$102</definedName>
    <definedName name="브레이드">'[47]기계경비(시간당)'!$D$28</definedName>
    <definedName name="블" hidden="1">"D:\qa팀\전상태\엑셀\설계\예술의 전당 앞 광케이블 이설공사.mdb"</definedName>
    <definedName name="블리" hidden="1">"D:\qa팀\전상태\엑셀\설계\예술의 전당 앞 광케이블 이설공사.mdb"</definedName>
    <definedName name="비계">#REF!</definedName>
    <definedName name="비교">#REF!,#REF!</definedName>
    <definedName name="비목1">#REF!</definedName>
    <definedName name="비목2">#REF!</definedName>
    <definedName name="비목3">#REF!</definedName>
    <definedName name="비목4">#REF!</definedName>
    <definedName name="비상벨" localSheetId="10">#REF!</definedName>
    <definedName name="비율">#REF!</definedName>
    <definedName name="빔제작단가개정표준도적용" localSheetId="17" hidden="1">{"'자리배치도'!$AG$1:$CI$28"}</definedName>
    <definedName name="빔제작단가개정표준도적용" localSheetId="4" hidden="1">{"'자리배치도'!$AG$1:$CI$28"}</definedName>
    <definedName name="빔제작단가개정표준도적용" localSheetId="1" hidden="1">{"'자리배치도'!$AG$1:$CI$28"}</definedName>
    <definedName name="빔제작단가개정표준도적용" localSheetId="16" hidden="1">{"'자리배치도'!$AG$1:$CI$28"}</definedName>
    <definedName name="빔제작단가개정표준도적용" localSheetId="10" hidden="1">{"'자리배치도'!$AG$1:$CI$28"}</definedName>
    <definedName name="빔제작단가개정표준도적용" localSheetId="14" hidden="1">{"'자리배치도'!$AG$1:$CI$28"}</definedName>
    <definedName name="빔제작단가개정표준도적용" localSheetId="15" hidden="1">{"'자리배치도'!$AG$1:$CI$28"}</definedName>
    <definedName name="빔제작단가개정표준도적용" localSheetId="3" hidden="1">{"'자리배치도'!$AG$1:$CI$28"}</definedName>
    <definedName name="빔제작단가개정표준도적용" localSheetId="13" hidden="1">{"'자리배치도'!$AG$1:$CI$28"}</definedName>
    <definedName name="빔제작단가개정표준도적용" localSheetId="12" hidden="1">{"'자리배치도'!$AG$1:$CI$28"}</definedName>
    <definedName name="빔제작단가개정표준도적용" hidden="1">{"'자리배치도'!$AG$1:$CI$28"}</definedName>
    <definedName name="ㅅ" localSheetId="17" hidden="1">{#N/A,#N/A,TRUE,"토적및재료집계";#N/A,#N/A,TRUE,"토적및재료집계";#N/A,#N/A,TRUE,"단위량"}</definedName>
    <definedName name="ㅅ" localSheetId="4" hidden="1">{#N/A,#N/A,TRUE,"토적및재료집계";#N/A,#N/A,TRUE,"토적및재료집계";#N/A,#N/A,TRUE,"단위량"}</definedName>
    <definedName name="ㅅ" localSheetId="1" hidden="1">{#N/A,#N/A,TRUE,"토적및재료집계";#N/A,#N/A,TRUE,"토적및재료집계";#N/A,#N/A,TRUE,"단위량"}</definedName>
    <definedName name="ㅅ" localSheetId="16" hidden="1">{#N/A,#N/A,TRUE,"토적및재료집계";#N/A,#N/A,TRUE,"토적및재료집계";#N/A,#N/A,TRUE,"단위량"}</definedName>
    <definedName name="ㅅ" localSheetId="10" hidden="1">{#N/A,#N/A,TRUE,"토적및재료집계";#N/A,#N/A,TRUE,"토적및재료집계";#N/A,#N/A,TRUE,"단위량"}</definedName>
    <definedName name="ㅅ" localSheetId="14" hidden="1">{#N/A,#N/A,TRUE,"토적및재료집계";#N/A,#N/A,TRUE,"토적및재료집계";#N/A,#N/A,TRUE,"단위량"}</definedName>
    <definedName name="ㅅ" localSheetId="15" hidden="1">{#N/A,#N/A,TRUE,"토적및재료집계";#N/A,#N/A,TRUE,"토적및재료집계";#N/A,#N/A,TRUE,"단위량"}</definedName>
    <definedName name="ㅅ" localSheetId="3" hidden="1">{#N/A,#N/A,TRUE,"토적및재료집계";#N/A,#N/A,TRUE,"토적및재료집계";#N/A,#N/A,TRUE,"단위량"}</definedName>
    <definedName name="ㅅ" localSheetId="13" hidden="1">{#N/A,#N/A,TRUE,"토적및재료집계";#N/A,#N/A,TRUE,"토적및재료집계";#N/A,#N/A,TRUE,"단위량"}</definedName>
    <definedName name="ㅅ" localSheetId="12" hidden="1">{#N/A,#N/A,TRUE,"토적및재료집계";#N/A,#N/A,TRUE,"토적및재료집계";#N/A,#N/A,TRUE,"단위량"}</definedName>
    <definedName name="ㅅ" hidden="1">{#N/A,#N/A,TRUE,"토적및재료집계";#N/A,#N/A,TRUE,"토적및재료집계";#N/A,#N/A,TRUE,"단위량"}</definedName>
    <definedName name="ㅅㄱㄷ" hidden="1">[17]Sheet13!$N$131:$N$201</definedName>
    <definedName name="ㅅㄱㄷ쇼" hidden="1">[17]Sheet13!$N$272:$N$341</definedName>
    <definedName name="ㅅㄱ됴ㅛ" hidden="1">[17]Sheet13!$N$202:$N$271</definedName>
    <definedName name="ㅅㅅ" localSheetId="17" hidden="1">{#N/A,#N/A,FALSE,"전력간선"}</definedName>
    <definedName name="ㅅㅅ" localSheetId="4" hidden="1">{#N/A,#N/A,FALSE,"전력간선"}</definedName>
    <definedName name="ㅅㅅ" localSheetId="1" hidden="1">{#N/A,#N/A,FALSE,"전력간선"}</definedName>
    <definedName name="ㅅㅅ" localSheetId="16" hidden="1">{#N/A,#N/A,FALSE,"전력간선"}</definedName>
    <definedName name="ㅅㅅ" localSheetId="10" hidden="1">{#N/A,#N/A,FALSE,"전력간선"}</definedName>
    <definedName name="ㅅㅅ" localSheetId="14" hidden="1">{#N/A,#N/A,FALSE,"전력간선"}</definedName>
    <definedName name="ㅅㅅ" localSheetId="15" hidden="1">{#N/A,#N/A,FALSE,"전력간선"}</definedName>
    <definedName name="ㅅㅅ" localSheetId="3" hidden="1">{#N/A,#N/A,FALSE,"전력간선"}</definedName>
    <definedName name="ㅅㅅ" localSheetId="13" hidden="1">{#N/A,#N/A,FALSE,"전력간선"}</definedName>
    <definedName name="ㅅㅅ" localSheetId="12" hidden="1">{#N/A,#N/A,FALSE,"전력간선"}</definedName>
    <definedName name="ㅅㅅ" hidden="1">{#N/A,#N/A,FALSE,"전력간선"}</definedName>
    <definedName name="ㅅㅅㅅ" localSheetId="17" hidden="1">{#N/A,#N/A,FALSE,"전력간선"}</definedName>
    <definedName name="ㅅㅅㅅ" localSheetId="4" hidden="1">{#N/A,#N/A,FALSE,"전력간선"}</definedName>
    <definedName name="ㅅㅅㅅ" localSheetId="1" hidden="1">{#N/A,#N/A,FALSE,"전력간선"}</definedName>
    <definedName name="ㅅㅅㅅ" localSheetId="16" hidden="1">{#N/A,#N/A,FALSE,"전력간선"}</definedName>
    <definedName name="ㅅㅅㅅ" localSheetId="10" hidden="1">{#N/A,#N/A,FALSE,"전력간선"}</definedName>
    <definedName name="ㅅㅅㅅ" localSheetId="14" hidden="1">{#N/A,#N/A,FALSE,"전력간선"}</definedName>
    <definedName name="ㅅㅅㅅ" localSheetId="15" hidden="1">{#N/A,#N/A,FALSE,"전력간선"}</definedName>
    <definedName name="ㅅㅅㅅ" localSheetId="3" hidden="1">{#N/A,#N/A,FALSE,"전력간선"}</definedName>
    <definedName name="ㅅㅅㅅ" localSheetId="13" hidden="1">{#N/A,#N/A,FALSE,"전력간선"}</definedName>
    <definedName name="ㅅㅅㅅ" localSheetId="12" hidden="1">{#N/A,#N/A,FALSE,"전력간선"}</definedName>
    <definedName name="ㅅㅅㅅ" hidden="1">{#N/A,#N/A,FALSE,"전력간선"}</definedName>
    <definedName name="사" localSheetId="17" hidden="1">{"'자리배치도'!$AG$1:$CI$28"}</definedName>
    <definedName name="사" localSheetId="4" hidden="1">{"'자리배치도'!$AG$1:$CI$28"}</definedName>
    <definedName name="사" localSheetId="1" hidden="1">{"'자리배치도'!$AG$1:$CI$28"}</definedName>
    <definedName name="사" localSheetId="16" hidden="1">{"'자리배치도'!$AG$1:$CI$28"}</definedName>
    <definedName name="사" localSheetId="10" hidden="1">{"'자리배치도'!$AG$1:$CI$28"}</definedName>
    <definedName name="사" localSheetId="14" hidden="1">{"'자리배치도'!$AG$1:$CI$28"}</definedName>
    <definedName name="사" localSheetId="15" hidden="1">{"'자리배치도'!$AG$1:$CI$28"}</definedName>
    <definedName name="사" localSheetId="3" hidden="1">{"'자리배치도'!$AG$1:$CI$28"}</definedName>
    <definedName name="사" localSheetId="13" hidden="1">{"'자리배치도'!$AG$1:$CI$28"}</definedName>
    <definedName name="사" localSheetId="12" hidden="1">{"'자리배치도'!$AG$1:$CI$28"}</definedName>
    <definedName name="사" hidden="1">{"'자리배치도'!$AG$1:$CI$28"}</definedName>
    <definedName name="사급" localSheetId="9">'관급자재비(3자단가)(안내판)'!$B:$L</definedName>
    <definedName name="사급" localSheetId="7">'관급자재비(관제센터-3자단가)'!$B:$L</definedName>
    <definedName name="사급" localSheetId="10">#REF!</definedName>
    <definedName name="사급">#REF!</definedName>
    <definedName name="사급경비">#REF!</definedName>
    <definedName name="사급재료비">#REF!</definedName>
    <definedName name="산재보험료">#REF!</definedName>
    <definedName name="삼자" localSheetId="10">#REF!</definedName>
    <definedName name="삼자1" localSheetId="10">#REF!+#REF!</definedName>
    <definedName name="삼자1">#REF!+#REF!</definedName>
    <definedName name="삼자노" localSheetId="10">#REF!</definedName>
    <definedName name="삼자노">#REF!</definedName>
    <definedName name="삼자단가">#REF!</definedName>
    <definedName name="삼자로">#REF!</definedName>
    <definedName name="삼자비상벨" localSheetId="10">'[49]관급자재비(현장장비-3자단가)'!$B$6:$O$234</definedName>
    <definedName name="삼자비상벨">'관급자재비(3자단가)(안내판)'!$B$6:$O$27</definedName>
    <definedName name="삼자센타" localSheetId="10">#REF!</definedName>
    <definedName name="삼자센타">#REF!</definedName>
    <definedName name="서비스">#REF!</definedName>
    <definedName name="서비스DC율">#REF!</definedName>
    <definedName name="선관">#REF!</definedName>
    <definedName name="선테ㄷ">#REF!</definedName>
    <definedName name="설비" localSheetId="17" hidden="1">{#N/A,#N/A,TRUE,"토적및재료집계";#N/A,#N/A,TRUE,"토적및재료집계";#N/A,#N/A,TRUE,"단위량"}</definedName>
    <definedName name="설비" localSheetId="4" hidden="1">{#N/A,#N/A,TRUE,"토적및재료집계";#N/A,#N/A,TRUE,"토적및재료집계";#N/A,#N/A,TRUE,"단위량"}</definedName>
    <definedName name="설비" localSheetId="1" hidden="1">{#N/A,#N/A,TRUE,"토적및재료집계";#N/A,#N/A,TRUE,"토적및재료집계";#N/A,#N/A,TRUE,"단위량"}</definedName>
    <definedName name="설비" localSheetId="16" hidden="1">{#N/A,#N/A,TRUE,"토적및재료집계";#N/A,#N/A,TRUE,"토적및재료집계";#N/A,#N/A,TRUE,"단위량"}</definedName>
    <definedName name="설비" localSheetId="10" hidden="1">{#N/A,#N/A,TRUE,"토적및재료집계";#N/A,#N/A,TRUE,"토적및재료집계";#N/A,#N/A,TRUE,"단위량"}</definedName>
    <definedName name="설비" localSheetId="14" hidden="1">{#N/A,#N/A,TRUE,"토적및재료집계";#N/A,#N/A,TRUE,"토적및재료집계";#N/A,#N/A,TRUE,"단위량"}</definedName>
    <definedName name="설비" localSheetId="15" hidden="1">{#N/A,#N/A,TRUE,"토적및재료집계";#N/A,#N/A,TRUE,"토적및재료집계";#N/A,#N/A,TRUE,"단위량"}</definedName>
    <definedName name="설비" localSheetId="3" hidden="1">{#N/A,#N/A,TRUE,"토적및재료집계";#N/A,#N/A,TRUE,"토적및재료집계";#N/A,#N/A,TRUE,"단위량"}</definedName>
    <definedName name="설비" localSheetId="13" hidden="1">{#N/A,#N/A,TRUE,"토적및재료집계";#N/A,#N/A,TRUE,"토적및재료집계";#N/A,#N/A,TRUE,"단위량"}</definedName>
    <definedName name="설비" localSheetId="12" hidden="1">{#N/A,#N/A,TRUE,"토적및재료집계";#N/A,#N/A,TRUE,"토적및재료집계";#N/A,#N/A,TRUE,"단위량"}</definedName>
    <definedName name="설비" hidden="1">{#N/A,#N/A,TRUE,"토적및재료집계";#N/A,#N/A,TRUE,"토적및재료집계";#N/A,#N/A,TRUE,"단위량"}</definedName>
    <definedName name="설치장소" localSheetId="10">[49]설치장소!$A$2:$B$629</definedName>
    <definedName name="설치장소">설치장소!$A$2:$B$615</definedName>
    <definedName name="섬진강배치도" hidden="1">{#N/A,#N/A,FALSE,"회선임차현황"}</definedName>
    <definedName name="세금과공과">#REF!</definedName>
    <definedName name="세부내역서_박" localSheetId="17" hidden="1">{"'자리배치도'!$AG$1:$CI$28"}</definedName>
    <definedName name="세부내역서_박" localSheetId="4" hidden="1">{"'자리배치도'!$AG$1:$CI$28"}</definedName>
    <definedName name="세부내역서_박" localSheetId="1" hidden="1">{"'자리배치도'!$AG$1:$CI$28"}</definedName>
    <definedName name="세부내역서_박" localSheetId="16" hidden="1">{"'자리배치도'!$AG$1:$CI$28"}</definedName>
    <definedName name="세부내역서_박" localSheetId="10" hidden="1">{"'자리배치도'!$AG$1:$CI$28"}</definedName>
    <definedName name="세부내역서_박" localSheetId="14" hidden="1">{"'자리배치도'!$AG$1:$CI$28"}</definedName>
    <definedName name="세부내역서_박" localSheetId="15" hidden="1">{"'자리배치도'!$AG$1:$CI$28"}</definedName>
    <definedName name="세부내역서_박" localSheetId="3" hidden="1">{"'자리배치도'!$AG$1:$CI$28"}</definedName>
    <definedName name="세부내역서_박" localSheetId="13" hidden="1">{"'자리배치도'!$AG$1:$CI$28"}</definedName>
    <definedName name="세부내역서_박" localSheetId="12" hidden="1">{"'자리배치도'!$AG$1:$CI$28"}</definedName>
    <definedName name="세부내역서_박" hidden="1">{"'자리배치도'!$AG$1:$CI$28"}</definedName>
    <definedName name="세액합계">#REF!</definedName>
    <definedName name="센터내역">'[64]물품내역서(센터)'!$B:$L</definedName>
    <definedName name="센터수량">#REF!</definedName>
    <definedName name="소모품비">#REF!</definedName>
    <definedName name="소형B손료">'[47]기계경비(시간당)'!$H$240</definedName>
    <definedName name="소화갑지" localSheetId="17" hidden="1">{#N/A,#N/A,FALSE,"CCTV"}</definedName>
    <definedName name="소화갑지" localSheetId="4" hidden="1">{#N/A,#N/A,FALSE,"CCTV"}</definedName>
    <definedName name="소화갑지" localSheetId="10" hidden="1">{#N/A,#N/A,FALSE,"CCTV"}</definedName>
    <definedName name="소화갑지" localSheetId="3" hidden="1">{#N/A,#N/A,FALSE,"CCTV"}</definedName>
    <definedName name="소화갑지" localSheetId="13" hidden="1">{#N/A,#N/A,FALSE,"CCTV"}</definedName>
    <definedName name="소화갑지" localSheetId="12" hidden="1">{#N/A,#N/A,FALSE,"CCTV"}</definedName>
    <definedName name="소화갑지" hidden="1">{#N/A,#N/A,FALSE,"CCTV"}</definedName>
    <definedName name="숏" hidden="1">[17]Sheet13!$N$64:$N$131</definedName>
    <definedName name="수2" localSheetId="17" hidden="1">{#N/A,#N/A,TRUE,"토적및재료집계";#N/A,#N/A,TRUE,"토적및재료집계";#N/A,#N/A,TRUE,"단위량"}</definedName>
    <definedName name="수2" localSheetId="4" hidden="1">{#N/A,#N/A,TRUE,"토적및재료집계";#N/A,#N/A,TRUE,"토적및재료집계";#N/A,#N/A,TRUE,"단위량"}</definedName>
    <definedName name="수2" localSheetId="1" hidden="1">{#N/A,#N/A,TRUE,"토적및재료집계";#N/A,#N/A,TRUE,"토적및재료집계";#N/A,#N/A,TRUE,"단위량"}</definedName>
    <definedName name="수2" localSheetId="16" hidden="1">{#N/A,#N/A,TRUE,"토적및재료집계";#N/A,#N/A,TRUE,"토적및재료집계";#N/A,#N/A,TRUE,"단위량"}</definedName>
    <definedName name="수2" localSheetId="10" hidden="1">{#N/A,#N/A,TRUE,"토적및재료집계";#N/A,#N/A,TRUE,"토적및재료집계";#N/A,#N/A,TRUE,"단위량"}</definedName>
    <definedName name="수2" localSheetId="14" hidden="1">{#N/A,#N/A,TRUE,"토적및재료집계";#N/A,#N/A,TRUE,"토적및재료집계";#N/A,#N/A,TRUE,"단위량"}</definedName>
    <definedName name="수2" localSheetId="15" hidden="1">{#N/A,#N/A,TRUE,"토적및재료집계";#N/A,#N/A,TRUE,"토적및재료집계";#N/A,#N/A,TRUE,"단위량"}</definedName>
    <definedName name="수2" localSheetId="3" hidden="1">{#N/A,#N/A,TRUE,"토적및재료집계";#N/A,#N/A,TRUE,"토적및재료집계";#N/A,#N/A,TRUE,"단위량"}</definedName>
    <definedName name="수2" localSheetId="13" hidden="1">{#N/A,#N/A,TRUE,"토적및재료집계";#N/A,#N/A,TRUE,"토적및재료집계";#N/A,#N/A,TRUE,"단위량"}</definedName>
    <definedName name="수2" localSheetId="12" hidden="1">{#N/A,#N/A,TRUE,"토적및재료집계";#N/A,#N/A,TRUE,"토적및재료집계";#N/A,#N/A,TRUE,"단위량"}</definedName>
    <definedName name="수2" hidden="1">{#N/A,#N/A,TRUE,"토적및재료집계";#N/A,#N/A,TRUE,"토적및재료집계";#N/A,#N/A,TRUE,"단위량"}</definedName>
    <definedName name="수3" localSheetId="17" hidden="1">{#N/A,#N/A,TRUE,"토적및재료집계";#N/A,#N/A,TRUE,"토적및재료집계";#N/A,#N/A,TRUE,"단위량"}</definedName>
    <definedName name="수3" localSheetId="4" hidden="1">{#N/A,#N/A,TRUE,"토적및재료집계";#N/A,#N/A,TRUE,"토적및재료집계";#N/A,#N/A,TRUE,"단위량"}</definedName>
    <definedName name="수3" localSheetId="1" hidden="1">{#N/A,#N/A,TRUE,"토적및재료집계";#N/A,#N/A,TRUE,"토적및재료집계";#N/A,#N/A,TRUE,"단위량"}</definedName>
    <definedName name="수3" localSheetId="16" hidden="1">{#N/A,#N/A,TRUE,"토적및재료집계";#N/A,#N/A,TRUE,"토적및재료집계";#N/A,#N/A,TRUE,"단위량"}</definedName>
    <definedName name="수3" localSheetId="10" hidden="1">{#N/A,#N/A,TRUE,"토적및재료집계";#N/A,#N/A,TRUE,"토적및재료집계";#N/A,#N/A,TRUE,"단위량"}</definedName>
    <definedName name="수3" localSheetId="14" hidden="1">{#N/A,#N/A,TRUE,"토적및재료집계";#N/A,#N/A,TRUE,"토적및재료집계";#N/A,#N/A,TRUE,"단위량"}</definedName>
    <definedName name="수3" localSheetId="15" hidden="1">{#N/A,#N/A,TRUE,"토적및재료집계";#N/A,#N/A,TRUE,"토적및재료집계";#N/A,#N/A,TRUE,"단위량"}</definedName>
    <definedName name="수3" localSheetId="3" hidden="1">{#N/A,#N/A,TRUE,"토적및재료집계";#N/A,#N/A,TRUE,"토적및재료집계";#N/A,#N/A,TRUE,"단위량"}</definedName>
    <definedName name="수3" localSheetId="13" hidden="1">{#N/A,#N/A,TRUE,"토적및재료집계";#N/A,#N/A,TRUE,"토적및재료집계";#N/A,#N/A,TRUE,"단위량"}</definedName>
    <definedName name="수3" localSheetId="12" hidden="1">{#N/A,#N/A,TRUE,"토적및재료집계";#N/A,#N/A,TRUE,"토적및재료집계";#N/A,#N/A,TRUE,"단위량"}</definedName>
    <definedName name="수3" hidden="1">{#N/A,#N/A,TRUE,"토적및재료집계";#N/A,#N/A,TRUE,"토적및재료집계";#N/A,#N/A,TRUE,"단위량"}</definedName>
    <definedName name="수량노후">#REF!</definedName>
    <definedName name="수량산출서">[65]단가산출!#REF!</definedName>
    <definedName name="수정" hidden="1">{"'선로집계'!$A$1:$G$68"}</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신설변경" hidden="1">{#N/A,#N/A,FALSE,"3가";#N/A,#N/A,FALSE,"3나";#N/A,#N/A,FALSE,"3다"}</definedName>
    <definedName name="신성" hidden="1">{#N/A,#N/A,TRUE,"손익보고"}</definedName>
    <definedName name="실행품" localSheetId="11" hidden="1">#REF!</definedName>
    <definedName name="실행품" localSheetId="8" hidden="1">#REF!</definedName>
    <definedName name="실행품" localSheetId="9" hidden="1">#REF!</definedName>
    <definedName name="실행품" localSheetId="7" hidden="1">#REF!</definedName>
    <definedName name="실행품" localSheetId="6" hidden="1">#REF!</definedName>
    <definedName name="실행품" localSheetId="17" hidden="1">#REF!</definedName>
    <definedName name="실행품" localSheetId="4" hidden="1">#REF!</definedName>
    <definedName name="실행품" localSheetId="3" hidden="1">#REF!</definedName>
    <definedName name="실행품" localSheetId="5" hidden="1">#REF!</definedName>
    <definedName name="실행품" localSheetId="12" hidden="1">#REF!</definedName>
    <definedName name="실행품" hidden="1">#REF!</definedName>
    <definedName name="ㅇ" hidden="1">{#N/A,#N/A,FALSE,"전력간선"}</definedName>
    <definedName name="ㅇㄴㄹㅇㄴ" hidden="1">[17]Sheet13!$S$48:$AV$48</definedName>
    <definedName name="ㅇㄴㄻㅇㄻㄴㄹㅇㅁㄴㅇㄹ" hidden="1">{"'용역비'!$A$4:$C$8"}</definedName>
    <definedName name="ㅇㄴㅇ" localSheetId="17" hidden="1">{"'자리배치도'!$AG$1:$CI$28"}</definedName>
    <definedName name="ㅇㄴㅇ" localSheetId="4" hidden="1">{"'자리배치도'!$AG$1:$CI$28"}</definedName>
    <definedName name="ㅇㄴㅇ" localSheetId="1" hidden="1">{"'자리배치도'!$AG$1:$CI$28"}</definedName>
    <definedName name="ㅇㄴㅇ" localSheetId="16" hidden="1">{"'자리배치도'!$AG$1:$CI$28"}</definedName>
    <definedName name="ㅇㄴㅇ" localSheetId="10" hidden="1">{"'자리배치도'!$AG$1:$CI$28"}</definedName>
    <definedName name="ㅇㄴㅇ" localSheetId="14" hidden="1">{"'자리배치도'!$AG$1:$CI$28"}</definedName>
    <definedName name="ㅇㄴㅇ" localSheetId="15" hidden="1">{"'자리배치도'!$AG$1:$CI$28"}</definedName>
    <definedName name="ㅇㄴㅇ" localSheetId="3" hidden="1">{"'자리배치도'!$AG$1:$CI$28"}</definedName>
    <definedName name="ㅇㄴㅇ" localSheetId="13" hidden="1">{"'자리배치도'!$AG$1:$CI$28"}</definedName>
    <definedName name="ㅇㄴㅇ" localSheetId="12" hidden="1">{"'자리배치도'!$AG$1:$CI$28"}</definedName>
    <definedName name="ㅇㄴㅇ" hidden="1">{"'자리배치도'!$AG$1:$CI$28"}</definedName>
    <definedName name="ㅇㄴㅇㄴ" localSheetId="17" hidden="1">{#N/A,#N/A,FALSE,"CCTV"}</definedName>
    <definedName name="ㅇㄴㅇㄴ" localSheetId="4" hidden="1">{#N/A,#N/A,FALSE,"CCTV"}</definedName>
    <definedName name="ㅇㄴㅇㄴ" localSheetId="10" hidden="1">{#N/A,#N/A,FALSE,"CCTV"}</definedName>
    <definedName name="ㅇㄴㅇㄴ" localSheetId="3" hidden="1">{#N/A,#N/A,FALSE,"CCTV"}</definedName>
    <definedName name="ㅇㄴㅇㄴ" localSheetId="13" hidden="1">{#N/A,#N/A,FALSE,"CCTV"}</definedName>
    <definedName name="ㅇㄴㅇㄴ" localSheetId="12" hidden="1">{#N/A,#N/A,FALSE,"CCTV"}</definedName>
    <definedName name="ㅇㄴㅇㄴ" hidden="1">{#N/A,#N/A,FALSE,"CCTV"}</definedName>
    <definedName name="ㅇㄴㅇㄹ" hidden="1">[17]Sheet13!$O$64:$O$131</definedName>
    <definedName name="ㅇㄴㅇㄹㄴㅁ" hidden="1">[17]Sheet13!$N$202:$N$271</definedName>
    <definedName name="ㅇㄴㅇㅇ" hidden="1">[17]Sheet13!$N$272:$N$341</definedName>
    <definedName name="ㅇㄴㅊ" hidden="1">[17]Sheet14!$M$61:$M$130</definedName>
    <definedName name="ㅇ나닐ㄷ" hidden="1">{#N/A,#N/A,FALSE,"ALM-ASISC"}</definedName>
    <definedName name="ㅇㄹㄴㄹ" hidden="1">[17]Sheet13!$O$131:$O$201</definedName>
    <definedName name="ㅇㄹㄴㅁㅇㄹ" hidden="1">[17]Sheet13!$O$202:$O$271</definedName>
    <definedName name="ㅇㄹㄹ" hidden="1">'[66]N賃率-職'!$I$5:$I$30</definedName>
    <definedName name="ㅇㄹㅇ" hidden="1">{#N/A,#N/A,FALSE,"3가";#N/A,#N/A,FALSE,"3나";#N/A,#N/A,FALSE,"3다"}</definedName>
    <definedName name="ㅇㄹㅇㄹ" localSheetId="11" hidden="1">#REF!</definedName>
    <definedName name="ㅇㄹㅇㄹ" localSheetId="6" hidden="1">#REF!</definedName>
    <definedName name="ㅇㄹㅇㄹ" localSheetId="17" hidden="1">#REF!</definedName>
    <definedName name="ㅇㄹㅇㄹ" localSheetId="4" hidden="1">#REF!</definedName>
    <definedName name="ㅇㄹㅇㄹ" localSheetId="3" hidden="1">#REF!</definedName>
    <definedName name="ㅇㄹㅇㄹ" localSheetId="5" hidden="1">#REF!</definedName>
    <definedName name="ㅇㄹㅇㄹ" localSheetId="12" hidden="1">#REF!</definedName>
    <definedName name="ㅇㄹㅇㄹ" hidden="1">#REF!</definedName>
    <definedName name="ㅇㄹㅇㅁㄴㄹㅇ" hidden="1">[17]Sheet13!$N$131:$N$201</definedName>
    <definedName name="ㅇㄹㅈㄷ" hidden="1">{#N/A,#N/A,FALSE,"ALM-ASISC"}</definedName>
    <definedName name="ㅇㅀㅇㅁㄹ" hidden="1">{#N/A,#N/A,FALSE,"3가";#N/A,#N/A,FALSE,"3나";#N/A,#N/A,FALSE,"3다"}</definedName>
    <definedName name="ㅇㅁㄴㄹ" localSheetId="17" hidden="1">{#N/A,#N/A,TRUE,"토적및재료집계";#N/A,#N/A,TRUE,"토적및재료집계";#N/A,#N/A,TRUE,"단위량"}</definedName>
    <definedName name="ㅇㅁㄴㄹ" localSheetId="4" hidden="1">{#N/A,#N/A,TRUE,"토적및재료집계";#N/A,#N/A,TRUE,"토적및재료집계";#N/A,#N/A,TRUE,"단위량"}</definedName>
    <definedName name="ㅇㅁㄴㄹ" localSheetId="1" hidden="1">{#N/A,#N/A,TRUE,"토적및재료집계";#N/A,#N/A,TRUE,"토적및재료집계";#N/A,#N/A,TRUE,"단위량"}</definedName>
    <definedName name="ㅇㅁㄴㄹ" localSheetId="16" hidden="1">{#N/A,#N/A,TRUE,"토적및재료집계";#N/A,#N/A,TRUE,"토적및재료집계";#N/A,#N/A,TRUE,"단위량"}</definedName>
    <definedName name="ㅇㅁㄴㄹ" localSheetId="10" hidden="1">{#N/A,#N/A,TRUE,"토적및재료집계";#N/A,#N/A,TRUE,"토적및재료집계";#N/A,#N/A,TRUE,"단위량"}</definedName>
    <definedName name="ㅇㅁㄴㄹ" localSheetId="14" hidden="1">{#N/A,#N/A,TRUE,"토적및재료집계";#N/A,#N/A,TRUE,"토적및재료집계";#N/A,#N/A,TRUE,"단위량"}</definedName>
    <definedName name="ㅇㅁㄴㄹ" localSheetId="15" hidden="1">{#N/A,#N/A,TRUE,"토적및재료집계";#N/A,#N/A,TRUE,"토적및재료집계";#N/A,#N/A,TRUE,"단위량"}</definedName>
    <definedName name="ㅇㅁㄴㄹ" localSheetId="3" hidden="1">{#N/A,#N/A,TRUE,"토적및재료집계";#N/A,#N/A,TRUE,"토적및재료집계";#N/A,#N/A,TRUE,"단위량"}</definedName>
    <definedName name="ㅇㅁㄴㄹ" localSheetId="13" hidden="1">{#N/A,#N/A,TRUE,"토적및재료집계";#N/A,#N/A,TRUE,"토적및재료집계";#N/A,#N/A,TRUE,"단위량"}</definedName>
    <definedName name="ㅇㅁㄴㄹ" localSheetId="12" hidden="1">{#N/A,#N/A,TRUE,"토적및재료집계";#N/A,#N/A,TRUE,"토적및재료집계";#N/A,#N/A,TRUE,"단위량"}</definedName>
    <definedName name="ㅇㅁㄴㄹ" hidden="1">{#N/A,#N/A,TRUE,"토적및재료집계";#N/A,#N/A,TRUE,"토적및재료집계";#N/A,#N/A,TRUE,"단위량"}</definedName>
    <definedName name="ㅇㅁㄴㄹㅇ" hidden="1">[17]Sheet13!$O$272:$O$341</definedName>
    <definedName name="ㅇㅇ" hidden="1">[55]Sheet13!$N$64:$N$131</definedName>
    <definedName name="ㅇㅇㄴㄴㅇㄹ" hidden="1">[17]Sheet13!$O$131:$O$201</definedName>
    <definedName name="ㅇㅇㄴㅇㄴ" hidden="1">[17]Sheet14!$L$61:$L$130</definedName>
    <definedName name="ㅇㅇㄴㅇㅁㅇㄴㄹ" hidden="1">[17]Sheet14!$M$201:$M$270</definedName>
    <definedName name="ㅇㅇㄹ" localSheetId="17" hidden="1">{#N/A,#N/A,TRUE,"토적및재료집계";#N/A,#N/A,TRUE,"토적및재료집계";#N/A,#N/A,TRUE,"단위량"}</definedName>
    <definedName name="ㅇㅇㄹ" localSheetId="4" hidden="1">{#N/A,#N/A,TRUE,"토적및재료집계";#N/A,#N/A,TRUE,"토적및재료집계";#N/A,#N/A,TRUE,"단위량"}</definedName>
    <definedName name="ㅇㅇㄹ" localSheetId="1" hidden="1">{#N/A,#N/A,TRUE,"토적및재료집계";#N/A,#N/A,TRUE,"토적및재료집계";#N/A,#N/A,TRUE,"단위량"}</definedName>
    <definedName name="ㅇㅇㄹ" localSheetId="16" hidden="1">{#N/A,#N/A,TRUE,"토적및재료집계";#N/A,#N/A,TRUE,"토적및재료집계";#N/A,#N/A,TRUE,"단위량"}</definedName>
    <definedName name="ㅇㅇㄹ" localSheetId="10" hidden="1">{#N/A,#N/A,TRUE,"토적및재료집계";#N/A,#N/A,TRUE,"토적및재료집계";#N/A,#N/A,TRUE,"단위량"}</definedName>
    <definedName name="ㅇㅇㄹ" localSheetId="14" hidden="1">{#N/A,#N/A,TRUE,"토적및재료집계";#N/A,#N/A,TRUE,"토적및재료집계";#N/A,#N/A,TRUE,"단위량"}</definedName>
    <definedName name="ㅇㅇㄹ" localSheetId="15" hidden="1">{#N/A,#N/A,TRUE,"토적및재료집계";#N/A,#N/A,TRUE,"토적및재료집계";#N/A,#N/A,TRUE,"단위량"}</definedName>
    <definedName name="ㅇㅇㄹ" localSheetId="3" hidden="1">{#N/A,#N/A,TRUE,"토적및재료집계";#N/A,#N/A,TRUE,"토적및재료집계";#N/A,#N/A,TRUE,"단위량"}</definedName>
    <definedName name="ㅇㅇㄹ" localSheetId="13" hidden="1">{#N/A,#N/A,TRUE,"토적및재료집계";#N/A,#N/A,TRUE,"토적및재료집계";#N/A,#N/A,TRUE,"단위량"}</definedName>
    <definedName name="ㅇㅇㄹ" localSheetId="12" hidden="1">{#N/A,#N/A,TRUE,"토적및재료집계";#N/A,#N/A,TRUE,"토적및재료집계";#N/A,#N/A,TRUE,"단위량"}</definedName>
    <definedName name="ㅇㅇㄹ" hidden="1">{#N/A,#N/A,TRUE,"토적및재료집계";#N/A,#N/A,TRUE,"토적및재료집계";#N/A,#N/A,TRUE,"단위량"}</definedName>
    <definedName name="ㅇㅇㄹㄹㅇ" hidden="1">[17]Sheet14!$M$201:$M$270</definedName>
    <definedName name="ㅇㅇㄹㄹㅇㄹ" hidden="1">[17]Sheet14!$Q$48:$AT$48</definedName>
    <definedName name="ㅇㅇㄹㅈㅈ" hidden="1">{#N/A,#N/A,FALSE,"ALM-ASISC"}</definedName>
    <definedName name="ㅇㅇㅇ" localSheetId="11" hidden="1">#REF!</definedName>
    <definedName name="ㅇㅇㅇ" localSheetId="6" hidden="1">#REF!</definedName>
    <definedName name="ㅇㅇㅇ" localSheetId="17" hidden="1">#REF!</definedName>
    <definedName name="ㅇㅇㅇ" localSheetId="4" hidden="1">#REF!</definedName>
    <definedName name="ㅇㅇㅇ" localSheetId="3" hidden="1">#REF!</definedName>
    <definedName name="ㅇㅇㅇ" localSheetId="5" hidden="1">#REF!</definedName>
    <definedName name="ㅇㅇㅇ" localSheetId="12" hidden="1">#REF!</definedName>
    <definedName name="ㅇㅇㅇ" hidden="1">#REF!</definedName>
    <definedName name="ㅇㅇㅇㄴ" hidden="1">[17]Sheet13!$O$272:$O$341</definedName>
    <definedName name="ㅇㅇㅇㅇ" hidden="1">#REF!</definedName>
    <definedName name="ㅇ아" hidden="1">{#N/A,#N/A,FALSE,"3가";#N/A,#N/A,FALSE,"3나";#N/A,#N/A,FALSE,"3다"}</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 localSheetId="17" hidden="1">{"'자리배치도'!$AG$1:$CI$28"}</definedName>
    <definedName name="아" localSheetId="4" hidden="1">{"'자리배치도'!$AG$1:$CI$28"}</definedName>
    <definedName name="아" localSheetId="1" hidden="1">{"'자리배치도'!$AG$1:$CI$28"}</definedName>
    <definedName name="아" localSheetId="16" hidden="1">{"'자리배치도'!$AG$1:$CI$28"}</definedName>
    <definedName name="아" localSheetId="10" hidden="1">{"'자리배치도'!$AG$1:$CI$28"}</definedName>
    <definedName name="아" localSheetId="14" hidden="1">{"'자리배치도'!$AG$1:$CI$28"}</definedName>
    <definedName name="아" localSheetId="15" hidden="1">{"'자리배치도'!$AG$1:$CI$28"}</definedName>
    <definedName name="아" localSheetId="3" hidden="1">{"'자리배치도'!$AG$1:$CI$28"}</definedName>
    <definedName name="아" localSheetId="13" hidden="1">{"'자리배치도'!$AG$1:$CI$28"}</definedName>
    <definedName name="아" localSheetId="12" hidden="1">{"'자리배치도'!$AG$1:$CI$28"}</definedName>
    <definedName name="아" hidden="1">{"'자리배치도'!$AG$1:$CI$28"}</definedName>
    <definedName name="아ㅓㄹ" hidden="1">{#N/A,#N/A,FALSE,"ALM-ASISC"}</definedName>
    <definedName name="아ㅓㄹ지" hidden="1">{#N/A,#N/A,FALSE,"ALM-ASISC"}</definedName>
    <definedName name="아ㅓㅈ" hidden="1">{#N/A,#N/A,FALSE,"ALM-ASISC"}</definedName>
    <definedName name="아ㅓㅗㄹ" hidden="1">{#N/A,#N/A,FALSE,"ALM-ASISC"}</definedName>
    <definedName name="아ㅣㅈ" hidden="1">{#N/A,#N/A,FALSE,"ALM-ASISC"}</definedName>
    <definedName name="아ㅣㅈㅂ" hidden="1">{#N/A,#N/A,FALSE,"ALM-ASISC"}</definedName>
    <definedName name="안전관리비">#REF!</definedName>
    <definedName name="앙앙">[67]견적대비!#REF!</definedName>
    <definedName name="앤" hidden="1">[17]Sheet14!$L$61:$L$130</definedName>
    <definedName name="양식" localSheetId="17" hidden="1">{#N/A,#N/A,FALSE,"전력간선"}</definedName>
    <definedName name="양식" localSheetId="4" hidden="1">{#N/A,#N/A,FALSE,"전력간선"}</definedName>
    <definedName name="양식" localSheetId="1" hidden="1">{#N/A,#N/A,FALSE,"전력간선"}</definedName>
    <definedName name="양식" localSheetId="16" hidden="1">{#N/A,#N/A,FALSE,"전력간선"}</definedName>
    <definedName name="양식" localSheetId="10" hidden="1">{#N/A,#N/A,FALSE,"전력간선"}</definedName>
    <definedName name="양식" localSheetId="14" hidden="1">{#N/A,#N/A,FALSE,"전력간선"}</definedName>
    <definedName name="양식" localSheetId="15" hidden="1">{#N/A,#N/A,FALSE,"전력간선"}</definedName>
    <definedName name="양식" localSheetId="3" hidden="1">{#N/A,#N/A,FALSE,"전력간선"}</definedName>
    <definedName name="양식" localSheetId="13" hidden="1">{#N/A,#N/A,FALSE,"전력간선"}</definedName>
    <definedName name="양식" localSheetId="12" hidden="1">{#N/A,#N/A,FALSE,"전력간선"}</definedName>
    <definedName name="양식" hidden="1">{#N/A,#N/A,FALSE,"전력간선"}</definedName>
    <definedName name="어" hidden="1">{"'용역비'!$A$4:$C$8"}</definedName>
    <definedName name="업무협력비" localSheetId="11" hidden="1">[4]합천내역!#REF!</definedName>
    <definedName name="업무협력비" localSheetId="8" hidden="1">[4]합천내역!#REF!</definedName>
    <definedName name="업무협력비" localSheetId="9" hidden="1">[4]합천내역!#REF!</definedName>
    <definedName name="업무협력비" localSheetId="7" hidden="1">[4]합천내역!#REF!</definedName>
    <definedName name="업무협력비" localSheetId="6" hidden="1">[4]합천내역!#REF!</definedName>
    <definedName name="업무협력비" localSheetId="17" hidden="1">[4]합천내역!#REF!</definedName>
    <definedName name="업무협력비" localSheetId="4" hidden="1">[4]합천내역!#REF!</definedName>
    <definedName name="업무협력비" localSheetId="10" hidden="1">[4]합천내역!#REF!</definedName>
    <definedName name="업무협력비" localSheetId="14" hidden="1">[4]합천내역!#REF!</definedName>
    <definedName name="업무협력비" localSheetId="15" hidden="1">[4]합천내역!#REF!</definedName>
    <definedName name="업무협력비" localSheetId="3" hidden="1">[4]합천내역!#REF!</definedName>
    <definedName name="업무협력비" localSheetId="5" hidden="1">[4]합천내역!#REF!</definedName>
    <definedName name="업무협력비" localSheetId="0" hidden="1">[4]합천내역!#REF!</definedName>
    <definedName name="업무협력비" localSheetId="12" hidden="1">[4]합천내역!#REF!</definedName>
    <definedName name="업무협력비" hidden="1">[4]합천내역!#REF!</definedName>
    <definedName name="여과지동">[68]여과지동!$F$3:$AS$80</definedName>
    <definedName name="여비교통비">#REF!</definedName>
    <definedName name="연락처">[69]개인연락처!$A$1:$C$73</definedName>
    <definedName name="연장">#REF!</definedName>
    <definedName name="염색기술3" hidden="1">{#N/A,#N/A,TRUE,"손익보고"}</definedName>
    <definedName name="영역">#REF!</definedName>
    <definedName name="예산" hidden="1">{#N/A,#N/A,TRUE,"손익보고"}</definedName>
    <definedName name="예산서" localSheetId="9">'관급자재비(3자단가)(안내판)'!$5:$27</definedName>
    <definedName name="예산서" localSheetId="7">'관급자재비(관제센터-3자단가)'!$5:$26</definedName>
    <definedName name="예산서" localSheetId="10">#REF!</definedName>
    <definedName name="예산서">#REF!</definedName>
    <definedName name="예상도급내역" localSheetId="17" hidden="1">{#N/A,#N/A,FALSE,"CCTV"}</definedName>
    <definedName name="예상도급내역" localSheetId="4" hidden="1">{#N/A,#N/A,FALSE,"CCTV"}</definedName>
    <definedName name="예상도급내역" localSheetId="10" hidden="1">{#N/A,#N/A,FALSE,"CCTV"}</definedName>
    <definedName name="예상도급내역" localSheetId="3" hidden="1">{#N/A,#N/A,FALSE,"CCTV"}</definedName>
    <definedName name="예상도급내역" localSheetId="13" hidden="1">{#N/A,#N/A,FALSE,"CCTV"}</definedName>
    <definedName name="예상도급내역" localSheetId="12" hidden="1">{#N/A,#N/A,FALSE,"CCTV"}</definedName>
    <definedName name="예상도급내역" hidden="1">{#N/A,#N/A,FALSE,"CCTV"}</definedName>
    <definedName name="오" hidden="1">[55]Sheet14!$M$61:$M$130</definedName>
    <definedName name="완공3" localSheetId="11" hidden="1">#REF!</definedName>
    <definedName name="완공3" localSheetId="6" hidden="1">#REF!</definedName>
    <definedName name="완공3" localSheetId="17" hidden="1">#REF!</definedName>
    <definedName name="완공3" localSheetId="4" hidden="1">#REF!</definedName>
    <definedName name="완공3" localSheetId="3" hidden="1">#REF!</definedName>
    <definedName name="완공3" localSheetId="5" hidden="1">#REF!</definedName>
    <definedName name="완공3" localSheetId="12" hidden="1">#REF!</definedName>
    <definedName name="완공3" hidden="1">#REF!</definedName>
    <definedName name="외주산출" hidden="1">{"'용역비'!$A$4:$C$8"}</definedName>
    <definedName name="외주집계" hidden="1">{"'용역비'!$A$4:$C$8"}</definedName>
    <definedName name="용량">#REF!</definedName>
    <definedName name="용접">#REF!</definedName>
    <definedName name="용접공">'[47]기계경비(시간당)'!$D$13</definedName>
    <definedName name="우리">"AutoShape 49"</definedName>
    <definedName name="운전">#REF!</definedName>
    <definedName name="운전사">#REF!</definedName>
    <definedName name="운전사_운반">'[47]기계경비(시간당)'!$D$7</definedName>
    <definedName name="운전조">#REF!</definedName>
    <definedName name="원가분석" localSheetId="17"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4"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6"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0"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4"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5"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3"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3"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2" hidden="1">{#N/A,#N/A,FALSE,"손익표지";#N/A,#N/A,FALSE,"손익계산";#N/A,#N/A,FALSE,"일반관리비";#N/A,#N/A,FALSE,"영업외수익";#N/A,#N/A,FALSE,"영업외비용";#N/A,#N/A,FALSE,"매출액";#N/A,#N/A,FALSE,"요약손익";#N/A,#N/A,FALSE,"요약대차";#N/A,#N/A,FALSE,"매출채권현황";#N/A,#N/A,FALSE,"매출채권명세"}</definedName>
    <definedName name="원가분석" hidden="1">{#N/A,#N/A,FALSE,"손익표지";#N/A,#N/A,FALSE,"손익계산";#N/A,#N/A,FALSE,"일반관리비";#N/A,#N/A,FALSE,"영업외수익";#N/A,#N/A,FALSE,"영업외비용";#N/A,#N/A,FALSE,"매출액";#N/A,#N/A,FALSE,"요약손익";#N/A,#N/A,FALSE,"요약대차";#N/A,#N/A,FALSE,"매출채권현황";#N/A,#N/A,FALSE,"매출채권명세"}</definedName>
    <definedName name="원가표지2">#REF!</definedName>
    <definedName name="원위치" localSheetId="6">[70]!원위치</definedName>
    <definedName name="원위치" localSheetId="10">[70]!원위치</definedName>
    <definedName name="원위치" localSheetId="14">[70]!원위치</definedName>
    <definedName name="원위치">[70]!원위치</definedName>
    <definedName name="원화DC율">#REF!</definedName>
    <definedName name="이" localSheetId="17" hidden="1">{#N/A,#N/A,TRUE,"토적및재료집계";#N/A,#N/A,TRUE,"토적및재료집계";#N/A,#N/A,TRUE,"단위량"}</definedName>
    <definedName name="이" localSheetId="4" hidden="1">{#N/A,#N/A,TRUE,"토적및재료집계";#N/A,#N/A,TRUE,"토적및재료집계";#N/A,#N/A,TRUE,"단위량"}</definedName>
    <definedName name="이" localSheetId="1" hidden="1">{#N/A,#N/A,TRUE,"토적및재료집계";#N/A,#N/A,TRUE,"토적및재료집계";#N/A,#N/A,TRUE,"단위량"}</definedName>
    <definedName name="이" localSheetId="16" hidden="1">{#N/A,#N/A,TRUE,"토적및재료집계";#N/A,#N/A,TRUE,"토적및재료집계";#N/A,#N/A,TRUE,"단위량"}</definedName>
    <definedName name="이" localSheetId="10" hidden="1">{#N/A,#N/A,TRUE,"토적및재료집계";#N/A,#N/A,TRUE,"토적및재료집계";#N/A,#N/A,TRUE,"단위량"}</definedName>
    <definedName name="이" localSheetId="14" hidden="1">{#N/A,#N/A,TRUE,"토적및재료집계";#N/A,#N/A,TRUE,"토적및재료집계";#N/A,#N/A,TRUE,"단위량"}</definedName>
    <definedName name="이" localSheetId="15" hidden="1">{#N/A,#N/A,TRUE,"토적및재료집계";#N/A,#N/A,TRUE,"토적및재료집계";#N/A,#N/A,TRUE,"단위량"}</definedName>
    <definedName name="이" localSheetId="3" hidden="1">{#N/A,#N/A,TRUE,"토적및재료집계";#N/A,#N/A,TRUE,"토적및재료집계";#N/A,#N/A,TRUE,"단위량"}</definedName>
    <definedName name="이" localSheetId="13" hidden="1">{#N/A,#N/A,TRUE,"토적및재료집계";#N/A,#N/A,TRUE,"토적및재료집계";#N/A,#N/A,TRUE,"단위량"}</definedName>
    <definedName name="이" localSheetId="12" hidden="1">{#N/A,#N/A,TRUE,"토적및재료집계";#N/A,#N/A,TRUE,"토적및재료집계";#N/A,#N/A,TRUE,"단위량"}</definedName>
    <definedName name="이" hidden="1">{#N/A,#N/A,TRUE,"토적및재료집계";#N/A,#N/A,TRUE,"토적및재료집계";#N/A,#N/A,TRUE,"단위량"}</definedName>
    <definedName name="이름">[71]일위!#REF!</definedName>
    <definedName name="이름표" localSheetId="17" hidden="1">{#N/A,#N/A,FALSE,"단가표지"}</definedName>
    <definedName name="이름표" localSheetId="4" hidden="1">{#N/A,#N/A,FALSE,"단가표지"}</definedName>
    <definedName name="이름표" localSheetId="1" hidden="1">{#N/A,#N/A,FALSE,"단가표지"}</definedName>
    <definedName name="이름표" localSheetId="16" hidden="1">{#N/A,#N/A,FALSE,"단가표지"}</definedName>
    <definedName name="이름표" localSheetId="10" hidden="1">{#N/A,#N/A,FALSE,"단가표지"}</definedName>
    <definedName name="이름표" localSheetId="14" hidden="1">{#N/A,#N/A,FALSE,"단가표지"}</definedName>
    <definedName name="이름표" localSheetId="15" hidden="1">{#N/A,#N/A,FALSE,"단가표지"}</definedName>
    <definedName name="이름표" localSheetId="3" hidden="1">{#N/A,#N/A,FALSE,"단가표지"}</definedName>
    <definedName name="이름표" localSheetId="13" hidden="1">{#N/A,#N/A,FALSE,"단가표지"}</definedName>
    <definedName name="이름표" localSheetId="12" hidden="1">{#N/A,#N/A,FALSE,"단가표지"}</definedName>
    <definedName name="이름표" hidden="1">{#N/A,#N/A,FALSE,"단가표지"}</definedName>
    <definedName name="이릉" localSheetId="11" hidden="1">#REF!</definedName>
    <definedName name="이릉" localSheetId="6" hidden="1">#REF!</definedName>
    <definedName name="이릉" localSheetId="17" hidden="1">#REF!</definedName>
    <definedName name="이릉" localSheetId="4" hidden="1">#REF!</definedName>
    <definedName name="이릉" localSheetId="3" hidden="1">#REF!</definedName>
    <definedName name="이릉" localSheetId="5" hidden="1">#REF!</definedName>
    <definedName name="이릉" localSheetId="12" hidden="1">#REF!</definedName>
    <definedName name="이릉" hidden="1">#REF!</definedName>
    <definedName name="이윤">#REF!</definedName>
    <definedName name="이종훈" hidden="1">[42]전기!$A$4:$A$163</definedName>
    <definedName name="이현욱" hidden="1">{#N/A,#N/A,FALSE,"Sheet1"}</definedName>
    <definedName name="인건비" localSheetId="10">'[49]노무비 근거'!$B$5:$D$145</definedName>
    <definedName name="인건비">#REF!</definedName>
    <definedName name="일" localSheetId="11" hidden="1">#REF!</definedName>
    <definedName name="일" localSheetId="6" hidden="1">#REF!</definedName>
    <definedName name="일" localSheetId="17" hidden="1">#REF!</definedName>
    <definedName name="일" localSheetId="4" hidden="1">#REF!</definedName>
    <definedName name="일" localSheetId="3" hidden="1">#REF!</definedName>
    <definedName name="일" localSheetId="5" hidden="1">#REF!</definedName>
    <definedName name="일" localSheetId="12" hidden="1">#REF!</definedName>
    <definedName name="일" hidden="1">#REF!</definedName>
    <definedName name="일관이윤" hidden="1">{#N/A,#N/A,FALSE,"회선임차현황"}</definedName>
    <definedName name="일기" localSheetId="6">[72]!Macro13</definedName>
    <definedName name="일기" localSheetId="10">[72]!Macro13</definedName>
    <definedName name="일기" localSheetId="14">[72]!Macro13</definedName>
    <definedName name="일기">[72]!Macro13</definedName>
    <definedName name="일반관리비">#REF!</definedName>
    <definedName name="일위">#REF!,#REF!</definedName>
    <definedName name="일위1" localSheetId="10">[49]일위대가!$A$2:$P$1580</definedName>
    <definedName name="일위1">#REF!</definedName>
    <definedName name="일위대가집계표">#REF!</definedName>
    <definedName name="일위댓가" hidden="1">{#N/A,#N/A,FALSE,"전력간선"}</definedName>
    <definedName name="일위댓가301" hidden="1">{#N/A,#N/A,FALSE,"전력간선"}</definedName>
    <definedName name="일위표">[73]일위총괄표!$A$1:$L$23</definedName>
    <definedName name="임직" hidden="1">#REF!</definedName>
    <definedName name="입력현황1" localSheetId="17" hidden="1">{#N/A,#N/A,FALSE,"DAOCM 2차 검토"}</definedName>
    <definedName name="입력현황1" localSheetId="4" hidden="1">{#N/A,#N/A,FALSE,"DAOCM 2차 검토"}</definedName>
    <definedName name="입력현황1" localSheetId="1" hidden="1">{#N/A,#N/A,FALSE,"DAOCM 2차 검토"}</definedName>
    <definedName name="입력현황1" localSheetId="16" hidden="1">{#N/A,#N/A,FALSE,"DAOCM 2차 검토"}</definedName>
    <definedName name="입력현황1" localSheetId="10" hidden="1">{#N/A,#N/A,FALSE,"DAOCM 2차 검토"}</definedName>
    <definedName name="입력현황1" localSheetId="14" hidden="1">{#N/A,#N/A,FALSE,"DAOCM 2차 검토"}</definedName>
    <definedName name="입력현황1" localSheetId="15" hidden="1">{#N/A,#N/A,FALSE,"DAOCM 2차 검토"}</definedName>
    <definedName name="입력현황1" localSheetId="3" hidden="1">{#N/A,#N/A,FALSE,"DAOCM 2차 검토"}</definedName>
    <definedName name="입력현황1" localSheetId="13" hidden="1">{#N/A,#N/A,FALSE,"DAOCM 2차 검토"}</definedName>
    <definedName name="입력현황1" localSheetId="12" hidden="1">{#N/A,#N/A,FALSE,"DAOCM 2차 검토"}</definedName>
    <definedName name="입력현황1" hidden="1">{#N/A,#N/A,FALSE,"DAOCM 2차 검토"}</definedName>
    <definedName name="잊" hidden="1">{#N/A,#N/A,FALSE,"ALM-ASISC"}</definedName>
    <definedName name="ㅈ" localSheetId="17" hidden="1">{#N/A,#N/A,TRUE,"토적및재료집계";#N/A,#N/A,TRUE,"토적및재료집계";#N/A,#N/A,TRUE,"단위량"}</definedName>
    <definedName name="ㅈ" localSheetId="4" hidden="1">{#N/A,#N/A,TRUE,"토적및재료집계";#N/A,#N/A,TRUE,"토적및재료집계";#N/A,#N/A,TRUE,"단위량"}</definedName>
    <definedName name="ㅈ" localSheetId="1" hidden="1">{#N/A,#N/A,TRUE,"토적및재료집계";#N/A,#N/A,TRUE,"토적및재료집계";#N/A,#N/A,TRUE,"단위량"}</definedName>
    <definedName name="ㅈ" localSheetId="16" hidden="1">{#N/A,#N/A,TRUE,"토적및재료집계";#N/A,#N/A,TRUE,"토적및재료집계";#N/A,#N/A,TRUE,"단위량"}</definedName>
    <definedName name="ㅈ" localSheetId="10" hidden="1">{#N/A,#N/A,TRUE,"토적및재료집계";#N/A,#N/A,TRUE,"토적및재료집계";#N/A,#N/A,TRUE,"단위량"}</definedName>
    <definedName name="ㅈ" localSheetId="14" hidden="1">{#N/A,#N/A,TRUE,"토적및재료집계";#N/A,#N/A,TRUE,"토적및재료집계";#N/A,#N/A,TRUE,"단위량"}</definedName>
    <definedName name="ㅈ" localSheetId="15" hidden="1">{#N/A,#N/A,TRUE,"토적및재료집계";#N/A,#N/A,TRUE,"토적및재료집계";#N/A,#N/A,TRUE,"단위량"}</definedName>
    <definedName name="ㅈ" localSheetId="3" hidden="1">{#N/A,#N/A,TRUE,"토적및재료집계";#N/A,#N/A,TRUE,"토적및재료집계";#N/A,#N/A,TRUE,"단위량"}</definedName>
    <definedName name="ㅈ" localSheetId="13" hidden="1">{#N/A,#N/A,TRUE,"토적및재료집계";#N/A,#N/A,TRUE,"토적및재료집계";#N/A,#N/A,TRUE,"단위량"}</definedName>
    <definedName name="ㅈ" localSheetId="12" hidden="1">{#N/A,#N/A,TRUE,"토적및재료집계";#N/A,#N/A,TRUE,"토적및재료집계";#N/A,#N/A,TRUE,"단위량"}</definedName>
    <definedName name="ㅈ" hidden="1">{#N/A,#N/A,TRUE,"토적및재료집계";#N/A,#N/A,TRUE,"토적및재료집계";#N/A,#N/A,TRUE,"단위량"}</definedName>
    <definedName name="ㅈ56ㅕ" hidden="1">{"'용역비'!$A$4:$C$8"}</definedName>
    <definedName name="ㅈㄷㄱㄷㄱㄷ" hidden="1">{"'용역비'!$A$4:$C$8"}</definedName>
    <definedName name="ㅈㅂㄷㅈㅂㄷ" hidden="1">{#N/A,#N/A,FALSE,"ALM-ASISC"}</definedName>
    <definedName name="ㅈㅇ" hidden="1">{"'용역비'!$A$4:$C$8"}</definedName>
    <definedName name="ㅈㅈㅈ" localSheetId="17" hidden="1">{#N/A,#N/A,TRUE,"토적및재료집계";#N/A,#N/A,TRUE,"토적및재료집계";#N/A,#N/A,TRUE,"단위량"}</definedName>
    <definedName name="ㅈㅈㅈ" localSheetId="4" hidden="1">{#N/A,#N/A,TRUE,"토적및재료집계";#N/A,#N/A,TRUE,"토적및재료집계";#N/A,#N/A,TRUE,"단위량"}</definedName>
    <definedName name="ㅈㅈㅈ" localSheetId="1" hidden="1">{#N/A,#N/A,TRUE,"토적및재료집계";#N/A,#N/A,TRUE,"토적및재료집계";#N/A,#N/A,TRUE,"단위량"}</definedName>
    <definedName name="ㅈㅈㅈ" localSheetId="16" hidden="1">{#N/A,#N/A,TRUE,"토적및재료집계";#N/A,#N/A,TRUE,"토적및재료집계";#N/A,#N/A,TRUE,"단위량"}</definedName>
    <definedName name="ㅈㅈㅈ" localSheetId="10" hidden="1">{#N/A,#N/A,TRUE,"토적및재료집계";#N/A,#N/A,TRUE,"토적및재료집계";#N/A,#N/A,TRUE,"단위량"}</definedName>
    <definedName name="ㅈㅈㅈ" localSheetId="14" hidden="1">{#N/A,#N/A,TRUE,"토적및재료집계";#N/A,#N/A,TRUE,"토적및재료집계";#N/A,#N/A,TRUE,"단위량"}</definedName>
    <definedName name="ㅈㅈㅈ" localSheetId="15" hidden="1">{#N/A,#N/A,TRUE,"토적및재료집계";#N/A,#N/A,TRUE,"토적및재료집계";#N/A,#N/A,TRUE,"단위량"}</definedName>
    <definedName name="ㅈㅈㅈ" localSheetId="3" hidden="1">{#N/A,#N/A,TRUE,"토적및재료집계";#N/A,#N/A,TRUE,"토적및재료집계";#N/A,#N/A,TRUE,"단위량"}</definedName>
    <definedName name="ㅈㅈㅈ" localSheetId="13" hidden="1">{#N/A,#N/A,TRUE,"토적및재료집계";#N/A,#N/A,TRUE,"토적및재료집계";#N/A,#N/A,TRUE,"단위량"}</definedName>
    <definedName name="ㅈㅈㅈ" localSheetId="12" hidden="1">{#N/A,#N/A,TRUE,"토적및재료집계";#N/A,#N/A,TRUE,"토적및재료집계";#N/A,#N/A,TRUE,"단위량"}</definedName>
    <definedName name="ㅈㅈㅈ" hidden="1">{#N/A,#N/A,TRUE,"토적및재료집계";#N/A,#N/A,TRUE,"토적및재료집계";#N/A,#N/A,TRUE,"단위량"}</definedName>
    <definedName name="자" localSheetId="17" hidden="1">{"'자리배치도'!$AG$1:$CI$28"}</definedName>
    <definedName name="자" localSheetId="4" hidden="1">{"'자리배치도'!$AG$1:$CI$28"}</definedName>
    <definedName name="자" localSheetId="1" hidden="1">{"'자리배치도'!$AG$1:$CI$28"}</definedName>
    <definedName name="자" localSheetId="16" hidden="1">{"'자리배치도'!$AG$1:$CI$28"}</definedName>
    <definedName name="자" localSheetId="10" hidden="1">{"'자리배치도'!$AG$1:$CI$28"}</definedName>
    <definedName name="자" localSheetId="14" hidden="1">{"'자리배치도'!$AG$1:$CI$28"}</definedName>
    <definedName name="자" localSheetId="15" hidden="1">{"'자리배치도'!$AG$1:$CI$28"}</definedName>
    <definedName name="자" localSheetId="3" hidden="1">{"'자리배치도'!$AG$1:$CI$28"}</definedName>
    <definedName name="자" localSheetId="13" hidden="1">{"'자리배치도'!$AG$1:$CI$28"}</definedName>
    <definedName name="자" localSheetId="12" hidden="1">{"'자리배치도'!$AG$1:$CI$28"}</definedName>
    <definedName name="자" hidden="1">{"'자리배치도'!$AG$1:$CI$28"}</definedName>
    <definedName name="자동" hidden="1">{#N/A,#N/A,FALSE,"전력간선"}</definedName>
    <definedName name="자료">[68]기초자료!$A$3:$X$80</definedName>
    <definedName name="자료1">#REF!</definedName>
    <definedName name="자료2">#REF!</definedName>
    <definedName name="자재단가">[74]노임!$B$3:$C$105</definedName>
    <definedName name="자ㅓㄷ" hidden="1">{#N/A,#N/A,FALSE,"ALM-ASISC"}</definedName>
    <definedName name="작업">#REF!</definedName>
    <definedName name="작업설부산물">#REF!</definedName>
    <definedName name="잡재료비">#REF!</definedName>
    <definedName name="장비내역" hidden="1">#REF!</definedName>
    <definedName name="재료집계3">#REF!</definedName>
    <definedName name="재질">#REF!</definedName>
    <definedName name="저케">#REF!</definedName>
    <definedName name="적용도급공사비">#REF!</definedName>
    <definedName name="적용총공사비">#REF!</definedName>
    <definedName name="전기1" hidden="1">[75]갑지!#REF!</definedName>
    <definedName name="전기내역" hidden="1">{#N/A,#N/A,FALSE,"CCTV"}</definedName>
    <definedName name="전기마감" hidden="1">[75]갑지!#REF!</definedName>
    <definedName name="전압웅동" hidden="1">{#N/A,#N/A,FALSE,"전력간선"}</definedName>
    <definedName name="전원차단장치_내역서_03월06일_미아6동배수지_List">#REF!</definedName>
    <definedName name="전체">#REF!</definedName>
    <definedName name="정" hidden="1">{#N/A,#N/A,FALSE,"ALM-ASISC"}</definedName>
    <definedName name="정근호" localSheetId="17" hidden="1">{#N/A,#N/A,TRUE,"토적및재료집계";#N/A,#N/A,TRUE,"토적및재료집계";#N/A,#N/A,TRUE,"단위량"}</definedName>
    <definedName name="정근호" localSheetId="4" hidden="1">{#N/A,#N/A,TRUE,"토적및재료집계";#N/A,#N/A,TRUE,"토적및재료집계";#N/A,#N/A,TRUE,"단위량"}</definedName>
    <definedName name="정근호" localSheetId="1" hidden="1">{#N/A,#N/A,TRUE,"토적및재료집계";#N/A,#N/A,TRUE,"토적및재료집계";#N/A,#N/A,TRUE,"단위량"}</definedName>
    <definedName name="정근호" localSheetId="16" hidden="1">{#N/A,#N/A,TRUE,"토적및재료집계";#N/A,#N/A,TRUE,"토적및재료집계";#N/A,#N/A,TRUE,"단위량"}</definedName>
    <definedName name="정근호" localSheetId="10" hidden="1">{#N/A,#N/A,TRUE,"토적및재료집계";#N/A,#N/A,TRUE,"토적및재료집계";#N/A,#N/A,TRUE,"단위량"}</definedName>
    <definedName name="정근호" localSheetId="14" hidden="1">{#N/A,#N/A,TRUE,"토적및재료집계";#N/A,#N/A,TRUE,"토적및재료집계";#N/A,#N/A,TRUE,"단위량"}</definedName>
    <definedName name="정근호" localSheetId="15" hidden="1">{#N/A,#N/A,TRUE,"토적및재료집계";#N/A,#N/A,TRUE,"토적및재료집계";#N/A,#N/A,TRUE,"단위량"}</definedName>
    <definedName name="정근호" localSheetId="3" hidden="1">{#N/A,#N/A,TRUE,"토적및재료집계";#N/A,#N/A,TRUE,"토적및재료집계";#N/A,#N/A,TRUE,"단위량"}</definedName>
    <definedName name="정근호" localSheetId="13" hidden="1">{#N/A,#N/A,TRUE,"토적및재료집계";#N/A,#N/A,TRUE,"토적및재료집계";#N/A,#N/A,TRUE,"단위량"}</definedName>
    <definedName name="정근호" localSheetId="12" hidden="1">{#N/A,#N/A,TRUE,"토적및재료집계";#N/A,#N/A,TRUE,"토적및재료집계";#N/A,#N/A,TRUE,"단위량"}</definedName>
    <definedName name="정근호" hidden="1">{#N/A,#N/A,TRUE,"토적및재료집계";#N/A,#N/A,TRUE,"토적및재료집계";#N/A,#N/A,TRUE,"단위량"}</definedName>
    <definedName name="정웅하" hidden="1">{"'광피스표'!$A$3:$N$54"}</definedName>
    <definedName name="제1호표">#REF!</definedName>
    <definedName name="제안DC">#REF!</definedName>
    <definedName name="제주추가종합수정안" hidden="1">{#N/A,#N/A,FALSE,"3가";#N/A,#N/A,FALSE,"3나";#N/A,#N/A,FALSE,"3다"}</definedName>
    <definedName name="조달수수료">#REF!</definedName>
    <definedName name="조장">#REF!</definedName>
    <definedName name="조차장" localSheetId="17" hidden="1">{#N/A,#N/A,FALSE,"명세표"}</definedName>
    <definedName name="조차장" localSheetId="4" hidden="1">{#N/A,#N/A,FALSE,"명세표"}</definedName>
    <definedName name="조차장" localSheetId="1" hidden="1">{#N/A,#N/A,FALSE,"명세표"}</definedName>
    <definedName name="조차장" localSheetId="16" hidden="1">{#N/A,#N/A,FALSE,"명세표"}</definedName>
    <definedName name="조차장" localSheetId="10" hidden="1">{#N/A,#N/A,FALSE,"명세표"}</definedName>
    <definedName name="조차장" localSheetId="14" hidden="1">{#N/A,#N/A,FALSE,"명세표"}</definedName>
    <definedName name="조차장" localSheetId="15" hidden="1">{#N/A,#N/A,FALSE,"명세표"}</definedName>
    <definedName name="조차장" localSheetId="3" hidden="1">{#N/A,#N/A,FALSE,"명세표"}</definedName>
    <definedName name="조차장" localSheetId="13" hidden="1">{#N/A,#N/A,FALSE,"명세표"}</definedName>
    <definedName name="조차장" localSheetId="12" hidden="1">{#N/A,#N/A,FALSE,"명세표"}</definedName>
    <definedName name="조차장" hidden="1">{#N/A,#N/A,FALSE,"명세표"}</definedName>
    <definedName name="주" hidden="1">"E:\내 문서\요금\KT과금거리 지역좌표_970827.mdb"</definedName>
    <definedName name="주영">#REF!</definedName>
    <definedName name="주영이">#REF!,#REF!,#REF!</definedName>
    <definedName name="준" hidden="1">"E:\내 문서\요금\KT과금거리 지역좌표_970827.mdb"</definedName>
    <definedName name="중기단가">[76]노임!$B$3:$C$105</definedName>
    <definedName name="중기운전기사">'[47]기계경비(시간당)'!$D$4</definedName>
    <definedName name="지더" hidden="1">{#N/A,#N/A,FALSE,"ALM-ASISC"}</definedName>
    <definedName name="지두" hidden="1">{#N/A,#N/A,FALSE,"ALM-ASISC"}</definedName>
    <definedName name="지역" localSheetId="10">'[49]수량산출서(현장장비)'!$B$5:$CU$701</definedName>
    <definedName name="지역">#REF!</definedName>
    <definedName name="지역본부" localSheetId="17" hidden="1">{#N/A,#N/A,FALSE,"DAOCM 2차 검토"}</definedName>
    <definedName name="지역본부" localSheetId="4" hidden="1">{#N/A,#N/A,FALSE,"DAOCM 2차 검토"}</definedName>
    <definedName name="지역본부" localSheetId="1" hidden="1">{#N/A,#N/A,FALSE,"DAOCM 2차 검토"}</definedName>
    <definedName name="지역본부" localSheetId="16" hidden="1">{#N/A,#N/A,FALSE,"DAOCM 2차 검토"}</definedName>
    <definedName name="지역본부" localSheetId="10" hidden="1">{#N/A,#N/A,FALSE,"DAOCM 2차 검토"}</definedName>
    <definedName name="지역본부" localSheetId="14" hidden="1">{#N/A,#N/A,FALSE,"DAOCM 2차 검토"}</definedName>
    <definedName name="지역본부" localSheetId="15" hidden="1">{#N/A,#N/A,FALSE,"DAOCM 2차 검토"}</definedName>
    <definedName name="지역본부" localSheetId="3" hidden="1">{#N/A,#N/A,FALSE,"DAOCM 2차 검토"}</definedName>
    <definedName name="지역본부" localSheetId="13" hidden="1">{#N/A,#N/A,FALSE,"DAOCM 2차 검토"}</definedName>
    <definedName name="지역본부" localSheetId="12" hidden="1">{#N/A,#N/A,FALSE,"DAOCM 2차 검토"}</definedName>
    <definedName name="지역본부" hidden="1">{#N/A,#N/A,FALSE,"DAOCM 2차 검토"}</definedName>
    <definedName name="지입재료비">#REF!</definedName>
    <definedName name="지정">[71]일위!#REF!</definedName>
    <definedName name="직매54P" localSheetId="17" hidden="1">{#N/A,#N/A,TRUE,"토적및재료집계";#N/A,#N/A,TRUE,"토적및재료집계";#N/A,#N/A,TRUE,"단위량"}</definedName>
    <definedName name="직매54P" localSheetId="4" hidden="1">{#N/A,#N/A,TRUE,"토적및재료집계";#N/A,#N/A,TRUE,"토적및재료집계";#N/A,#N/A,TRUE,"단위량"}</definedName>
    <definedName name="직매54P" localSheetId="1" hidden="1">{#N/A,#N/A,TRUE,"토적및재료집계";#N/A,#N/A,TRUE,"토적및재료집계";#N/A,#N/A,TRUE,"단위량"}</definedName>
    <definedName name="직매54P" localSheetId="16" hidden="1">{#N/A,#N/A,TRUE,"토적및재료집계";#N/A,#N/A,TRUE,"토적및재료집계";#N/A,#N/A,TRUE,"단위량"}</definedName>
    <definedName name="직매54P" localSheetId="10" hidden="1">{#N/A,#N/A,TRUE,"토적및재료집계";#N/A,#N/A,TRUE,"토적및재료집계";#N/A,#N/A,TRUE,"단위량"}</definedName>
    <definedName name="직매54P" localSheetId="14" hidden="1">{#N/A,#N/A,TRUE,"토적및재료집계";#N/A,#N/A,TRUE,"토적및재료집계";#N/A,#N/A,TRUE,"단위량"}</definedName>
    <definedName name="직매54P" localSheetId="15" hidden="1">{#N/A,#N/A,TRUE,"토적및재료집계";#N/A,#N/A,TRUE,"토적및재료집계";#N/A,#N/A,TRUE,"단위량"}</definedName>
    <definedName name="직매54P" localSheetId="3" hidden="1">{#N/A,#N/A,TRUE,"토적및재료집계";#N/A,#N/A,TRUE,"토적및재료집계";#N/A,#N/A,TRUE,"단위량"}</definedName>
    <definedName name="직매54P" localSheetId="13" hidden="1">{#N/A,#N/A,TRUE,"토적및재료집계";#N/A,#N/A,TRUE,"토적및재료집계";#N/A,#N/A,TRUE,"단위량"}</definedName>
    <definedName name="직매54P" localSheetId="12" hidden="1">{#N/A,#N/A,TRUE,"토적및재료집계";#N/A,#N/A,TRUE,"토적및재료집계";#N/A,#N/A,TRUE,"단위량"}</definedName>
    <definedName name="직매54P" hidden="1">{#N/A,#N/A,TRUE,"토적및재료집계";#N/A,#N/A,TRUE,"토적및재료집계";#N/A,#N/A,TRUE,"단위량"}</definedName>
    <definedName name="직접노무비">#REF!</definedName>
    <definedName name="집계" localSheetId="17" hidden="1">{#N/A,#N/A,FALSE,"명세표"}</definedName>
    <definedName name="집계" localSheetId="4" hidden="1">{#N/A,#N/A,FALSE,"명세표"}</definedName>
    <definedName name="집계" localSheetId="1" hidden="1">{#N/A,#N/A,FALSE,"명세표"}</definedName>
    <definedName name="집계" localSheetId="16" hidden="1">{#N/A,#N/A,FALSE,"명세표"}</definedName>
    <definedName name="집계" localSheetId="10" hidden="1">{#N/A,#N/A,FALSE,"명세표"}</definedName>
    <definedName name="집계" localSheetId="14" hidden="1">{#N/A,#N/A,FALSE,"명세표"}</definedName>
    <definedName name="집계" localSheetId="15" hidden="1">{#N/A,#N/A,FALSE,"명세표"}</definedName>
    <definedName name="집계" localSheetId="3" hidden="1">{#N/A,#N/A,FALSE,"명세표"}</definedName>
    <definedName name="집계" localSheetId="13" hidden="1">{#N/A,#N/A,FALSE,"명세표"}</definedName>
    <definedName name="집계" localSheetId="12" hidden="1">{#N/A,#N/A,FALSE,"명세표"}</definedName>
    <definedName name="집계" hidden="1">{#N/A,#N/A,FALSE,"명세표"}</definedName>
    <definedName name="ㅊ1555">[60]일위대가!#REF!</definedName>
    <definedName name="차" localSheetId="17" hidden="1">{"'자리배치도'!$AG$1:$CI$28"}</definedName>
    <definedName name="차" localSheetId="4" hidden="1">{"'자리배치도'!$AG$1:$CI$28"}</definedName>
    <definedName name="차" localSheetId="1" hidden="1">{"'자리배치도'!$AG$1:$CI$28"}</definedName>
    <definedName name="차" localSheetId="16" hidden="1">{"'자리배치도'!$AG$1:$CI$28"}</definedName>
    <definedName name="차" localSheetId="10" hidden="1">{"'자리배치도'!$AG$1:$CI$28"}</definedName>
    <definedName name="차" localSheetId="14" hidden="1">{"'자리배치도'!$AG$1:$CI$28"}</definedName>
    <definedName name="차" localSheetId="15" hidden="1">{"'자리배치도'!$AG$1:$CI$28"}</definedName>
    <definedName name="차" localSheetId="3" hidden="1">{"'자리배치도'!$AG$1:$CI$28"}</definedName>
    <definedName name="차" localSheetId="13" hidden="1">{"'자리배치도'!$AG$1:$CI$28"}</definedName>
    <definedName name="차" localSheetId="12" hidden="1">{"'자리배치도'!$AG$1:$CI$28"}</definedName>
    <definedName name="차" hidden="1">{"'자리배치도'!$AG$1:$CI$28"}</definedName>
    <definedName name="착암공">'[47]기계경비(시간당)'!$D$12</definedName>
    <definedName name="찰샇기" localSheetId="11" hidden="1">#REF!</definedName>
    <definedName name="찰샇기" localSheetId="6" hidden="1">#REF!</definedName>
    <definedName name="찰샇기" localSheetId="17" hidden="1">#REF!</definedName>
    <definedName name="찰샇기" localSheetId="4" hidden="1">#REF!</definedName>
    <definedName name="찰샇기" localSheetId="3" hidden="1">#REF!</definedName>
    <definedName name="찰샇기" localSheetId="5" hidden="1">#REF!</definedName>
    <definedName name="찰샇기" localSheetId="12" hidden="1">#REF!</definedName>
    <definedName name="찰샇기" hidden="1">#REF!</definedName>
    <definedName name="철공">#REF!</definedName>
    <definedName name="철근자료" hidden="1">#REF!</definedName>
    <definedName name="청암">#REF!</definedName>
    <definedName name="청주원주합침" hidden="1">{"'선로집계'!$A$1:$G$68"}</definedName>
    <definedName name="총_원_가">[77]손익분석!#REF!</definedName>
    <definedName name="총공사비">#REF!</definedName>
    <definedName name="총괄" localSheetId="17" hidden="1">{#N/A,#N/A,FALSE,"전력간선"}</definedName>
    <definedName name="총괄" localSheetId="4" hidden="1">{#N/A,#N/A,FALSE,"전력간선"}</definedName>
    <definedName name="총괄" localSheetId="1" hidden="1">{#N/A,#N/A,FALSE,"전력간선"}</definedName>
    <definedName name="총괄" localSheetId="16" hidden="1">{#N/A,#N/A,FALSE,"전력간선"}</definedName>
    <definedName name="총괄" localSheetId="10" hidden="1">{#N/A,#N/A,FALSE,"전력간선"}</definedName>
    <definedName name="총괄" localSheetId="14" hidden="1">{#N/A,#N/A,FALSE,"전력간선"}</definedName>
    <definedName name="총괄" localSheetId="15" hidden="1">{#N/A,#N/A,FALSE,"전력간선"}</definedName>
    <definedName name="총괄" localSheetId="3" hidden="1">{#N/A,#N/A,FALSE,"전력간선"}</definedName>
    <definedName name="총괄" localSheetId="13" hidden="1">{#N/A,#N/A,FALSE,"전력간선"}</definedName>
    <definedName name="총괄" localSheetId="12" hidden="1">{#N/A,#N/A,FALSE,"전력간선"}</definedName>
    <definedName name="총괄" hidden="1">{#N/A,#N/A,FALSE,"전력간선"}</definedName>
    <definedName name="총괄11" hidden="1">{#N/A,#N/A,FALSE,"3가";#N/A,#N/A,FALSE,"3나";#N/A,#N/A,FALSE,"3다"}</definedName>
    <definedName name="총괄도급" localSheetId="11">'공사비내역 집계표(현장장비)'!$A:$K</definedName>
    <definedName name="총괄도급" localSheetId="10">#REF!</definedName>
    <definedName name="총괄도급">#REF!</definedName>
    <definedName name="총괄도급노후" localSheetId="11">'공사비내역 집계표(현장장비)'!$A:$I</definedName>
    <definedName name="총괄도급노후" localSheetId="10">#REF!</definedName>
    <definedName name="총괄도급노후">#REF!</definedName>
    <definedName name="총괄사급" localSheetId="8">'관급자재비 집계표(3자단가)(안내판)'!$A:$M</definedName>
    <definedName name="총괄사급">#REF!</definedName>
    <definedName name="총액" localSheetId="10">'[49]수량산출서(관급자재-현장장비)'!$B$5:$M$154</definedName>
    <definedName name="총액">#REF!</definedName>
    <definedName name="총원가">#REF!</definedName>
    <definedName name="총원가2">#REF!</definedName>
    <definedName name="총원가격">#REF!</definedName>
    <definedName name="출" localSheetId="11" hidden="1">[77]합천내역!#REF!</definedName>
    <definedName name="출" localSheetId="8" hidden="1">[77]합천내역!#REF!</definedName>
    <definedName name="출" localSheetId="9" hidden="1">[77]합천내역!#REF!</definedName>
    <definedName name="출" localSheetId="7" hidden="1">[77]합천내역!#REF!</definedName>
    <definedName name="출" localSheetId="6" hidden="1">[77]합천내역!#REF!</definedName>
    <definedName name="출" localSheetId="17" hidden="1">[77]합천내역!#REF!</definedName>
    <definedName name="출" localSheetId="4" hidden="1">[77]합천내역!#REF!</definedName>
    <definedName name="출" localSheetId="10" hidden="1">[77]합천내역!#REF!</definedName>
    <definedName name="출" localSheetId="14" hidden="1">[77]합천내역!#REF!</definedName>
    <definedName name="출" localSheetId="15" hidden="1">[77]합천내역!#REF!</definedName>
    <definedName name="출" localSheetId="3" hidden="1">[77]합천내역!#REF!</definedName>
    <definedName name="출" localSheetId="5" hidden="1">[77]합천내역!#REF!</definedName>
    <definedName name="출" localSheetId="0" hidden="1">[77]합천내역!#REF!</definedName>
    <definedName name="출" localSheetId="13" hidden="1">[77]합천내역!#REF!</definedName>
    <definedName name="출" localSheetId="12" hidden="1">[77]합천내역!#REF!</definedName>
    <definedName name="출" hidden="1">[77]합천내역!#REF!</definedName>
    <definedName name="칠곡" hidden="1">{#N/A,#N/A,TRUE,"손익보고"}</definedName>
    <definedName name="칤" hidden="1">[17]Sheet14!$Q$45:$AT$45</definedName>
    <definedName name="ㅋ" localSheetId="17" hidden="1">{#N/A,#N/A,TRUE,"토적및재료집계";#N/A,#N/A,TRUE,"토적및재료집계";#N/A,#N/A,TRUE,"단위량"}</definedName>
    <definedName name="ㅋ" localSheetId="4" hidden="1">{#N/A,#N/A,TRUE,"토적및재료집계";#N/A,#N/A,TRUE,"토적및재료집계";#N/A,#N/A,TRUE,"단위량"}</definedName>
    <definedName name="ㅋ" localSheetId="1" hidden="1">{#N/A,#N/A,TRUE,"토적및재료집계";#N/A,#N/A,TRUE,"토적및재료집계";#N/A,#N/A,TRUE,"단위량"}</definedName>
    <definedName name="ㅋ" localSheetId="16" hidden="1">{#N/A,#N/A,TRUE,"토적및재료집계";#N/A,#N/A,TRUE,"토적및재료집계";#N/A,#N/A,TRUE,"단위량"}</definedName>
    <definedName name="ㅋ" localSheetId="10" hidden="1">{#N/A,#N/A,TRUE,"토적및재료집계";#N/A,#N/A,TRUE,"토적및재료집계";#N/A,#N/A,TRUE,"단위량"}</definedName>
    <definedName name="ㅋ" localSheetId="14" hidden="1">{#N/A,#N/A,TRUE,"토적및재료집계";#N/A,#N/A,TRUE,"토적및재료집계";#N/A,#N/A,TRUE,"단위량"}</definedName>
    <definedName name="ㅋ" localSheetId="15" hidden="1">{#N/A,#N/A,TRUE,"토적및재료집계";#N/A,#N/A,TRUE,"토적및재료집계";#N/A,#N/A,TRUE,"단위량"}</definedName>
    <definedName name="ㅋ" localSheetId="3" hidden="1">{#N/A,#N/A,TRUE,"토적및재료집계";#N/A,#N/A,TRUE,"토적및재료집계";#N/A,#N/A,TRUE,"단위량"}</definedName>
    <definedName name="ㅋ" localSheetId="13" hidden="1">{#N/A,#N/A,TRUE,"토적및재료집계";#N/A,#N/A,TRUE,"토적및재료집계";#N/A,#N/A,TRUE,"단위량"}</definedName>
    <definedName name="ㅋ" localSheetId="12" hidden="1">{#N/A,#N/A,TRUE,"토적및재료집계";#N/A,#N/A,TRUE,"토적및재료집계";#N/A,#N/A,TRUE,"단위량"}</definedName>
    <definedName name="ㅋ" hidden="1">{#N/A,#N/A,TRUE,"토적및재료집계";#N/A,#N/A,TRUE,"토적및재료집계";#N/A,#N/A,TRUE,"단위량"}</definedName>
    <definedName name="ㅋㅇㅁㅇ" hidden="1">{"'공사부문'!$A$6:$A$32"}</definedName>
    <definedName name="ㅋㅋ" localSheetId="17" hidden="1">{#N/A,#N/A,FALSE,"명세표"}</definedName>
    <definedName name="ㅋㅋ" localSheetId="4" hidden="1">{#N/A,#N/A,FALSE,"명세표"}</definedName>
    <definedName name="ㅋㅋ" localSheetId="1" hidden="1">{#N/A,#N/A,FALSE,"명세표"}</definedName>
    <definedName name="ㅋㅋ" localSheetId="16" hidden="1">{#N/A,#N/A,FALSE,"명세표"}</definedName>
    <definedName name="ㅋㅋ" localSheetId="10" hidden="1">{#N/A,#N/A,FALSE,"명세표"}</definedName>
    <definedName name="ㅋㅋ" localSheetId="14" hidden="1">{#N/A,#N/A,FALSE,"명세표"}</definedName>
    <definedName name="ㅋㅋ" localSheetId="15" hidden="1">{#N/A,#N/A,FALSE,"명세표"}</definedName>
    <definedName name="ㅋㅋ" localSheetId="3" hidden="1">{#N/A,#N/A,FALSE,"명세표"}</definedName>
    <definedName name="ㅋㅋ" localSheetId="13" hidden="1">{#N/A,#N/A,FALSE,"명세표"}</definedName>
    <definedName name="ㅋㅋ" localSheetId="12" hidden="1">{#N/A,#N/A,FALSE,"명세표"}</definedName>
    <definedName name="ㅋㅋ" hidden="1">{#N/A,#N/A,FALSE,"명세표"}</definedName>
    <definedName name="ㅋㅋㅋ" localSheetId="17" hidden="1">{#N/A,#N/A,FALSE,"단가표지"}</definedName>
    <definedName name="ㅋㅋㅋ" localSheetId="4" hidden="1">{#N/A,#N/A,FALSE,"단가표지"}</definedName>
    <definedName name="ㅋㅋㅋ" localSheetId="1" hidden="1">{#N/A,#N/A,FALSE,"단가표지"}</definedName>
    <definedName name="ㅋㅋㅋ" localSheetId="16" hidden="1">{#N/A,#N/A,FALSE,"단가표지"}</definedName>
    <definedName name="ㅋㅋㅋ" localSheetId="10" hidden="1">{#N/A,#N/A,FALSE,"단가표지"}</definedName>
    <definedName name="ㅋㅋㅋ" localSheetId="14" hidden="1">{#N/A,#N/A,FALSE,"단가표지"}</definedName>
    <definedName name="ㅋㅋㅋ" localSheetId="15" hidden="1">{#N/A,#N/A,FALSE,"단가표지"}</definedName>
    <definedName name="ㅋㅋㅋ" localSheetId="3" hidden="1">{#N/A,#N/A,FALSE,"단가표지"}</definedName>
    <definedName name="ㅋㅋㅋ" localSheetId="13" hidden="1">{#N/A,#N/A,FALSE,"단가표지"}</definedName>
    <definedName name="ㅋㅋㅋ" localSheetId="12" hidden="1">{#N/A,#N/A,FALSE,"단가표지"}</definedName>
    <definedName name="ㅋㅋㅋ" hidden="1">{#N/A,#N/A,FALSE,"단가표지"}</definedName>
    <definedName name="카" localSheetId="17" hidden="1">{"'자리배치도'!$AG$1:$CI$28"}</definedName>
    <definedName name="카" localSheetId="4" hidden="1">{"'자리배치도'!$AG$1:$CI$28"}</definedName>
    <definedName name="카" localSheetId="1" hidden="1">{"'자리배치도'!$AG$1:$CI$28"}</definedName>
    <definedName name="카" localSheetId="16" hidden="1">{"'자리배치도'!$AG$1:$CI$28"}</definedName>
    <definedName name="카" localSheetId="10" hidden="1">{"'자리배치도'!$AG$1:$CI$28"}</definedName>
    <definedName name="카" localSheetId="14" hidden="1">{"'자리배치도'!$AG$1:$CI$28"}</definedName>
    <definedName name="카" localSheetId="15" hidden="1">{"'자리배치도'!$AG$1:$CI$28"}</definedName>
    <definedName name="카" localSheetId="3" hidden="1">{"'자리배치도'!$AG$1:$CI$28"}</definedName>
    <definedName name="카" localSheetId="13" hidden="1">{"'자리배치도'!$AG$1:$CI$28"}</definedName>
    <definedName name="카" localSheetId="12" hidden="1">{"'자리배치도'!$AG$1:$CI$28"}</definedName>
    <definedName name="카" hidden="1">{"'자리배치도'!$AG$1:$CI$28"}</definedName>
    <definedName name="카비">[78]!Macro10</definedName>
    <definedName name="카빋">[78]!Macro12</definedName>
    <definedName name="캇타간재">'[47]기계경비(시간당)'!$H$92</definedName>
    <definedName name="캇타노무">'[47]기계경비(시간당)'!$H$88</definedName>
    <definedName name="캇타손료">'[47]기계경비(시간당)'!$H$87</definedName>
    <definedName name="케이블간지" localSheetId="17" hidden="1">{#N/A,#N/A,TRUE,"토적및재료집계";#N/A,#N/A,TRUE,"토적및재료집계";#N/A,#N/A,TRUE,"단위량"}</definedName>
    <definedName name="케이블간지" localSheetId="4" hidden="1">{#N/A,#N/A,TRUE,"토적및재료집계";#N/A,#N/A,TRUE,"토적및재료집계";#N/A,#N/A,TRUE,"단위량"}</definedName>
    <definedName name="케이블간지" localSheetId="1" hidden="1">{#N/A,#N/A,TRUE,"토적및재료집계";#N/A,#N/A,TRUE,"토적및재료집계";#N/A,#N/A,TRUE,"단위량"}</definedName>
    <definedName name="케이블간지" localSheetId="16" hidden="1">{#N/A,#N/A,TRUE,"토적및재료집계";#N/A,#N/A,TRUE,"토적및재료집계";#N/A,#N/A,TRUE,"단위량"}</definedName>
    <definedName name="케이블간지" localSheetId="10" hidden="1">{#N/A,#N/A,TRUE,"토적및재료집계";#N/A,#N/A,TRUE,"토적및재료집계";#N/A,#N/A,TRUE,"단위량"}</definedName>
    <definedName name="케이블간지" localSheetId="14" hidden="1">{#N/A,#N/A,TRUE,"토적및재료집계";#N/A,#N/A,TRUE,"토적및재료집계";#N/A,#N/A,TRUE,"단위량"}</definedName>
    <definedName name="케이블간지" localSheetId="15" hidden="1">{#N/A,#N/A,TRUE,"토적및재료집계";#N/A,#N/A,TRUE,"토적및재료집계";#N/A,#N/A,TRUE,"단위량"}</definedName>
    <definedName name="케이블간지" localSheetId="3" hidden="1">{#N/A,#N/A,TRUE,"토적및재료집계";#N/A,#N/A,TRUE,"토적및재료집계";#N/A,#N/A,TRUE,"단위량"}</definedName>
    <definedName name="케이블간지" localSheetId="13" hidden="1">{#N/A,#N/A,TRUE,"토적및재료집계";#N/A,#N/A,TRUE,"토적및재료집계";#N/A,#N/A,TRUE,"단위량"}</definedName>
    <definedName name="케이블간지" localSheetId="12" hidden="1">{#N/A,#N/A,TRUE,"토적및재료집계";#N/A,#N/A,TRUE,"토적및재료집계";#N/A,#N/A,TRUE,"단위량"}</definedName>
    <definedName name="케이블간지" hidden="1">{#N/A,#N/A,TRUE,"토적및재료집계";#N/A,#N/A,TRUE,"토적및재료집계";#N/A,#N/A,TRUE,"단위량"}</definedName>
    <definedName name="콘크">#REF!</definedName>
    <definedName name="콘크리트2" localSheetId="11" hidden="1">#REF!</definedName>
    <definedName name="콘크리트2" localSheetId="8" hidden="1">#REF!</definedName>
    <definedName name="콘크리트2" localSheetId="9" hidden="1">#REF!</definedName>
    <definedName name="콘크리트2" localSheetId="7" hidden="1">#REF!</definedName>
    <definedName name="콘크리트2" localSheetId="6" hidden="1">#REF!</definedName>
    <definedName name="콘크리트2" localSheetId="17" hidden="1">#REF!</definedName>
    <definedName name="콘크리트2" localSheetId="4" hidden="1">#REF!</definedName>
    <definedName name="콘크리트2" localSheetId="10" hidden="1">#REF!</definedName>
    <definedName name="콘크리트2" localSheetId="14" hidden="1">#REF!</definedName>
    <definedName name="콘크리트2" localSheetId="15" hidden="1">#REF!</definedName>
    <definedName name="콘크리트2" localSheetId="3" hidden="1">#REF!</definedName>
    <definedName name="콘크리트2" localSheetId="5" hidden="1">#REF!</definedName>
    <definedName name="콘크리트2" localSheetId="0" hidden="1">#REF!</definedName>
    <definedName name="콘크리트2" localSheetId="12" hidden="1">#REF!</definedName>
    <definedName name="콘크리트2" hidden="1">#REF!</definedName>
    <definedName name="ㅌㅁㅋ" hidden="1">[17]Sheet13!$N$64:$N$131</definedName>
    <definedName name="ㅌㅇ">[79]설치장소!$A$2:$B$314</definedName>
    <definedName name="ㅌㅌ" hidden="1">[17]Sheet14!$Q$45:$AT$45</definedName>
    <definedName name="타" localSheetId="17" hidden="1">{"'자리배치도'!$AG$1:$CI$28"}</definedName>
    <definedName name="타" localSheetId="4" hidden="1">{"'자리배치도'!$AG$1:$CI$28"}</definedName>
    <definedName name="타" localSheetId="1" hidden="1">{"'자리배치도'!$AG$1:$CI$28"}</definedName>
    <definedName name="타" localSheetId="16" hidden="1">{"'자리배치도'!$AG$1:$CI$28"}</definedName>
    <definedName name="타" localSheetId="10" hidden="1">{"'자리배치도'!$AG$1:$CI$28"}</definedName>
    <definedName name="타" localSheetId="14" hidden="1">{"'자리배치도'!$AG$1:$CI$28"}</definedName>
    <definedName name="타" localSheetId="15" hidden="1">{"'자리배치도'!$AG$1:$CI$28"}</definedName>
    <definedName name="타" localSheetId="3" hidden="1">{"'자리배치도'!$AG$1:$CI$28"}</definedName>
    <definedName name="타" localSheetId="13" hidden="1">{"'자리배치도'!$AG$1:$CI$28"}</definedName>
    <definedName name="타" localSheetId="12" hidden="1">{"'자리배치도'!$AG$1:$CI$28"}</definedName>
    <definedName name="타" hidden="1">{"'자리배치도'!$AG$1:$CI$28"}</definedName>
    <definedName name="타이틀">'[80]실행내역 (2)'!$D$67,'[80]실행내역 (2)'!$D$10</definedName>
    <definedName name="태림내역" localSheetId="17"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4"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6"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0"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4"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5"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3"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3"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2" hidden="1">{#N/A,#N/A,FALSE,"손익표지";#N/A,#N/A,FALSE,"손익계산";#N/A,#N/A,FALSE,"일반관리비";#N/A,#N/A,FALSE,"영업외수익";#N/A,#N/A,FALSE,"영업외비용";#N/A,#N/A,FALSE,"매출액";#N/A,#N/A,FALSE,"요약손익";#N/A,#N/A,FALSE,"요약대차";#N/A,#N/A,FALSE,"매출채권현황";#N/A,#N/A,FALSE,"매출채권명세"}</definedName>
    <definedName name="태림내역" hidden="1">{#N/A,#N/A,FALSE,"손익표지";#N/A,#N/A,FALSE,"손익계산";#N/A,#N/A,FALSE,"일반관리비";#N/A,#N/A,FALSE,"영업외수익";#N/A,#N/A,FALSE,"영업외비용";#N/A,#N/A,FALSE,"매출액";#N/A,#N/A,FALSE,"요약손익";#N/A,#N/A,FALSE,"요약대차";#N/A,#N/A,FALSE,"매출채권현황";#N/A,#N/A,FALSE,"매출채권명세"}</definedName>
    <definedName name="토" hidden="1">{#N/A,#N/A,TRUE,"토적및재료집계";#N/A,#N/A,TRUE,"토적및재료집계";#N/A,#N/A,TRUE,"단위량"}</definedName>
    <definedName name="토목설계" localSheetId="17" hidden="1">{#N/A,#N/A,FALSE,"골재소요량";#N/A,#N/A,FALSE,"골재소요량"}</definedName>
    <definedName name="토목설계" localSheetId="4" hidden="1">{#N/A,#N/A,FALSE,"골재소요량";#N/A,#N/A,FALSE,"골재소요량"}</definedName>
    <definedName name="토목설계" localSheetId="1" hidden="1">{#N/A,#N/A,FALSE,"골재소요량";#N/A,#N/A,FALSE,"골재소요량"}</definedName>
    <definedName name="토목설계" localSheetId="16" hidden="1">{#N/A,#N/A,FALSE,"골재소요량";#N/A,#N/A,FALSE,"골재소요량"}</definedName>
    <definedName name="토목설계" localSheetId="10" hidden="1">{#N/A,#N/A,FALSE,"골재소요량";#N/A,#N/A,FALSE,"골재소요량"}</definedName>
    <definedName name="토목설계" localSheetId="14" hidden="1">{#N/A,#N/A,FALSE,"골재소요량";#N/A,#N/A,FALSE,"골재소요량"}</definedName>
    <definedName name="토목설계" localSheetId="15" hidden="1">{#N/A,#N/A,FALSE,"골재소요량";#N/A,#N/A,FALSE,"골재소요량"}</definedName>
    <definedName name="토목설계" localSheetId="3" hidden="1">{#N/A,#N/A,FALSE,"골재소요량";#N/A,#N/A,FALSE,"골재소요량"}</definedName>
    <definedName name="토목설계" localSheetId="13" hidden="1">{#N/A,#N/A,FALSE,"골재소요량";#N/A,#N/A,FALSE,"골재소요량"}</definedName>
    <definedName name="토목설계" localSheetId="12" hidden="1">{#N/A,#N/A,FALSE,"골재소요량";#N/A,#N/A,FALSE,"골재소요량"}</definedName>
    <definedName name="토목설계" hidden="1">{#N/A,#N/A,FALSE,"골재소요량";#N/A,#N/A,FALSE,"골재소요량"}</definedName>
    <definedName name="토목점검">[46]견적대비!#REF!</definedName>
    <definedName name="토적집계1" hidden="1">{#N/A,#N/A,TRUE,"토적및재료집계";#N/A,#N/A,TRUE,"토적및재료집계";#N/A,#N/A,TRUE,"단위량"}</definedName>
    <definedName name="통관비">#REF!</definedName>
    <definedName name="퇴직부금비">[44]총괄내역서!#REF!</definedName>
    <definedName name="퇴직부금비_산식">[44]총괄내역서!#REF!</definedName>
    <definedName name="특고">#REF!</definedName>
    <definedName name="특별">#REF!</definedName>
    <definedName name="특별시방서1" hidden="1">{#N/A,#N/A,FALSE,"ALM-ASISC"}</definedName>
    <definedName name="특별인부">'[47]기계경비(시간당)'!$D$9</definedName>
    <definedName name="ㅍ" hidden="1">[18]XXXXXX!$S$50:$AV$50</definedName>
    <definedName name="ㅍㄴㄹ" hidden="1">[17]Sheet9!$J$44</definedName>
    <definedName name="ㅍㅊㅊㅍㅊㅍㅍㅊㅊㅍ" hidden="1">[17]Sheet13!$S$48:$AV$48</definedName>
    <definedName name="ㅍㅊㅊㅍㅍㅊㅊㅍ" hidden="1">[17]Sheet13!$S$48:$AV$48</definedName>
    <definedName name="ㅍㅊㅌ" hidden="1">[17]Sheet13!$S$48:$AV$48</definedName>
    <definedName name="ㅍㅊㅍㅊ" hidden="1">[17]Sheet13!$O$272:$O$341</definedName>
    <definedName name="ㅍㅊㅍㅍㅊㅊ" hidden="1">[17]Sheet13!$S$48:$AV$48</definedName>
    <definedName name="ㅍㅍ" hidden="1">[18]XXXXXX!$S$51:$AV$51</definedName>
    <definedName name="ㅍㅍㅍ" hidden="1">[17]Sheet13!$O$64:$O$131</definedName>
    <definedName name="ㅍㅍㅍㅍ" hidden="1">[17]Sheet13!$O$131:$O$201</definedName>
    <definedName name="ㅍㅍㅍㅍㅍ" hidden="1">[17]Sheet13!$O$202:$O$271</definedName>
    <definedName name="ㅍㅍㅍㅍㅍㅍ" hidden="1">[18]XXXXXX!$O$202:$O$271</definedName>
    <definedName name="ㅍㅍㅍㅍㅍㅍㅍ" hidden="1">[18]XXXXXX!$O$272:$O$341</definedName>
    <definedName name="파" localSheetId="17" hidden="1">{"'자리배치도'!$AG$1:$CI$28"}</definedName>
    <definedName name="파" localSheetId="4" hidden="1">{"'자리배치도'!$AG$1:$CI$28"}</definedName>
    <definedName name="파" localSheetId="1" hidden="1">{"'자리배치도'!$AG$1:$CI$28"}</definedName>
    <definedName name="파" localSheetId="16" hidden="1">{"'자리배치도'!$AG$1:$CI$28"}</definedName>
    <definedName name="파" localSheetId="10" hidden="1">{"'자리배치도'!$AG$1:$CI$28"}</definedName>
    <definedName name="파" localSheetId="14" hidden="1">{"'자리배치도'!$AG$1:$CI$28"}</definedName>
    <definedName name="파" localSheetId="15" hidden="1">{"'자리배치도'!$AG$1:$CI$28"}</definedName>
    <definedName name="파" localSheetId="3" hidden="1">{"'자리배치도'!$AG$1:$CI$28"}</definedName>
    <definedName name="파" localSheetId="13" hidden="1">{"'자리배치도'!$AG$1:$CI$28"}</definedName>
    <definedName name="파" localSheetId="12" hidden="1">{"'자리배치도'!$AG$1:$CI$28"}</definedName>
    <definedName name="파" hidden="1">{"'자리배치도'!$AG$1:$CI$28"}</definedName>
    <definedName name="파이프펜던트">[32]DATA!$E$17:$F$26</definedName>
    <definedName name="파일" hidden="1">#REF!</definedName>
    <definedName name="폐기물" localSheetId="10">'[49]폐기물처리비 내역서'!$B:$L</definedName>
    <definedName name="폐기물">#REF!</definedName>
    <definedName name="폐기물2">'[81]폐기물처리비 내역서'!$B:$L</definedName>
    <definedName name="폐기물수수료">[44]총괄내역서!#REF!</definedName>
    <definedName name="표"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표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품목">[82]품목!$A$1:$E$89</definedName>
    <definedName name="풍전2" hidden="1">{#N/A,#N/A,TRUE,"손익보고"}</definedName>
    <definedName name="ㅎ">'[53]일위대가 (PM)'!$A$394:$M$437</definedName>
    <definedName name="ㅎㄴ" hidden="1">'[58]N賃率-職'!$I$5:$I$30</definedName>
    <definedName name="ㅎㄷ" hidden="1">[17]Sheet13!$O$202:$O$271</definedName>
    <definedName name="ㅎㅀㅀㅀㅀㄹ" localSheetId="17" hidden="1">{#N/A,#N/A,FALSE,"CCTV"}</definedName>
    <definedName name="ㅎㅀㅀㅀㅀㄹ" localSheetId="4" hidden="1">{#N/A,#N/A,FALSE,"CCTV"}</definedName>
    <definedName name="ㅎㅀㅀㅀㅀㄹ" localSheetId="10" hidden="1">{#N/A,#N/A,FALSE,"CCTV"}</definedName>
    <definedName name="ㅎㅀㅀㅀㅀㄹ" localSheetId="3" hidden="1">{#N/A,#N/A,FALSE,"CCTV"}</definedName>
    <definedName name="ㅎㅀㅀㅀㅀㄹ" localSheetId="13" hidden="1">{#N/A,#N/A,FALSE,"CCTV"}</definedName>
    <definedName name="ㅎㅀㅀㅀㅀㄹ" localSheetId="12" hidden="1">{#N/A,#N/A,FALSE,"CCTV"}</definedName>
    <definedName name="ㅎㅀㅀㅀㅀㄹ" hidden="1">{#N/A,#N/A,FALSE,"CCTV"}</definedName>
    <definedName name="ㅎㅇ">[53]노임!$A$2:$B$27</definedName>
    <definedName name="ㅎㅇㄶㅇㄴ" hidden="1">[17]Sheet14!$Q$45:$AT$45</definedName>
    <definedName name="ㅎ오" hidden="1">{"'용역비'!$A$4:$C$8"}</definedName>
    <definedName name="ㅎㅎ">#REF!</definedName>
    <definedName name="하" localSheetId="17" hidden="1">{"'자리배치도'!$AG$1:$CI$28"}</definedName>
    <definedName name="하" localSheetId="4" hidden="1">{"'자리배치도'!$AG$1:$CI$28"}</definedName>
    <definedName name="하" localSheetId="1" hidden="1">{"'자리배치도'!$AG$1:$CI$28"}</definedName>
    <definedName name="하" localSheetId="16" hidden="1">{"'자리배치도'!$AG$1:$CI$28"}</definedName>
    <definedName name="하" localSheetId="10" hidden="1">{"'자리배치도'!$AG$1:$CI$28"}</definedName>
    <definedName name="하" localSheetId="14" hidden="1">{"'자리배치도'!$AG$1:$CI$28"}</definedName>
    <definedName name="하" localSheetId="15" hidden="1">{"'자리배치도'!$AG$1:$CI$28"}</definedName>
    <definedName name="하" localSheetId="3" hidden="1">{"'자리배치도'!$AG$1:$CI$28"}</definedName>
    <definedName name="하" localSheetId="13" hidden="1">{"'자리배치도'!$AG$1:$CI$28"}</definedName>
    <definedName name="하" localSheetId="12" hidden="1">{"'자리배치도'!$AG$1:$CI$28"}</definedName>
    <definedName name="하" hidden="1">{"'자리배치도'!$AG$1:$CI$28"}</definedName>
    <definedName name="하늘1" hidden="1">{#N/A,#N/A,FALSE,"전력간선"}</definedName>
    <definedName name="하자보수공종1">OFFSET([83]참조자료!$A$3,0,0,COUNTA([83]참조자료!$A$3:$A$74),1)</definedName>
    <definedName name="하하하" localSheetId="17" hidden="1">{#N/A,#N/A,FALSE,"단가표지"}</definedName>
    <definedName name="하하하" localSheetId="4" hidden="1">{#N/A,#N/A,FALSE,"단가표지"}</definedName>
    <definedName name="하하하" localSheetId="1" hidden="1">{#N/A,#N/A,FALSE,"단가표지"}</definedName>
    <definedName name="하하하" localSheetId="16" hidden="1">{#N/A,#N/A,FALSE,"단가표지"}</definedName>
    <definedName name="하하하" localSheetId="10" hidden="1">{#N/A,#N/A,FALSE,"단가표지"}</definedName>
    <definedName name="하하하" localSheetId="14" hidden="1">{#N/A,#N/A,FALSE,"단가표지"}</definedName>
    <definedName name="하하하" localSheetId="15" hidden="1">{#N/A,#N/A,FALSE,"단가표지"}</definedName>
    <definedName name="하하하" localSheetId="3" hidden="1">{#N/A,#N/A,FALSE,"단가표지"}</definedName>
    <definedName name="하하하" localSheetId="13" hidden="1">{#N/A,#N/A,FALSE,"단가표지"}</definedName>
    <definedName name="하하하" localSheetId="12" hidden="1">{#N/A,#N/A,FALSE,"단가표지"}</definedName>
    <definedName name="하하하" hidden="1">{#N/A,#N/A,FALSE,"단가표지"}</definedName>
    <definedName name="학교" localSheetId="17" hidden="1">{#N/A,#N/A,FALSE,"전력간선"}</definedName>
    <definedName name="학교" localSheetId="4" hidden="1">{#N/A,#N/A,FALSE,"전력간선"}</definedName>
    <definedName name="학교" localSheetId="1" hidden="1">{#N/A,#N/A,FALSE,"전력간선"}</definedName>
    <definedName name="학교" localSheetId="16" hidden="1">{#N/A,#N/A,FALSE,"전력간선"}</definedName>
    <definedName name="학교" localSheetId="10" hidden="1">{#N/A,#N/A,FALSE,"전력간선"}</definedName>
    <definedName name="학교" localSheetId="14" hidden="1">{#N/A,#N/A,FALSE,"전력간선"}</definedName>
    <definedName name="학교" localSheetId="15" hidden="1">{#N/A,#N/A,FALSE,"전력간선"}</definedName>
    <definedName name="학교" localSheetId="3" hidden="1">{#N/A,#N/A,FALSE,"전력간선"}</definedName>
    <definedName name="학교" localSheetId="13" hidden="1">{#N/A,#N/A,FALSE,"전력간선"}</definedName>
    <definedName name="학교" localSheetId="12" hidden="1">{#N/A,#N/A,FALSE,"전력간선"}</definedName>
    <definedName name="학교" hidden="1">{#N/A,#N/A,FALSE,"전력간선"}</definedName>
    <definedName name="한" hidden="1">{#N/A,#N/A,FALSE,"3가";#N/A,#N/A,FALSE,"3나";#N/A,#N/A,FALSE,"3다"}</definedName>
    <definedName name="한전" localSheetId="10">#REF!</definedName>
    <definedName name="한전" localSheetId="13">한전시설부담금산출내역서!$A$3:$AD$102</definedName>
    <definedName name="한전">#REF!</definedName>
    <definedName name="합계">'[80]실행내역 (2)'!$G$6,'[80]실행내역 (2)'!$I$60,'[80]실행내역 (2)'!$I$99,'[80]실행내역 (2)'!$I$140,'[80]실행내역 (2)'!$I$184,'[80]실행내역 (2)'!$I$220</definedName>
    <definedName name="행열변환_1.행열변환_1" localSheetId="6">[31]!행열변환_1.행열변환_1</definedName>
    <definedName name="행열변환_1.행열변환_1" localSheetId="10">[31]!행열변환_1.행열변환_1</definedName>
    <definedName name="행열변환_1.행열변환_1" localSheetId="14">[31]!행열변환_1.행열변환_1</definedName>
    <definedName name="행열변환_1.행열변환_1">[31]!행열변환_1.행열변환_1</definedName>
    <definedName name="행열변환_2.행열변환_2" localSheetId="6">[31]!행열변환_2.행열변환_2</definedName>
    <definedName name="행열변환_2.행열변환_2" localSheetId="10">[31]!행열변환_2.행열변환_2</definedName>
    <definedName name="행열변환_2.행열변환_2" localSheetId="14">[31]!행열변환_2.행열변환_2</definedName>
    <definedName name="행열변환_2.행열변환_2">[31]!행열변환_2.행열변환_2</definedName>
    <definedName name="행열변환_3.행열변환_3" localSheetId="6">[84]!행열변환_3.행열변환_3</definedName>
    <definedName name="행열변환_3.행열변환_3" localSheetId="10">[84]!행열변환_3.행열변환_3</definedName>
    <definedName name="행열변환_3.행열변환_3" localSheetId="14">[84]!행열변환_3.행열변환_3</definedName>
    <definedName name="행열변환_3.행열변환_3">[84]!행열변환_3.행열변환_3</definedName>
    <definedName name="행열변환_4.행열변환_4" localSheetId="6">[85]!행열변환_4.행열변환_4</definedName>
    <definedName name="행열변환_4.행열변환_4" localSheetId="10">[85]!행열변환_4.행열변환_4</definedName>
    <definedName name="행열변환_4.행열변환_4" localSheetId="14">[85]!행열변환_4.행열변환_4</definedName>
    <definedName name="행열변환_4.행열변환_4">[85]!행열변환_4.행열변환_4</definedName>
    <definedName name="허용전류">#REF!</definedName>
    <definedName name="현조" hidden="1">#REF!</definedName>
    <definedName name="형틀">#REF!</definedName>
    <definedName name="호선" hidden="1">{"'자리배치도'!$AG$1:$CI$28"}</definedName>
    <definedName name="호ㅓ" hidden="1">{"'용역비'!$A$4:$C$8"}</definedName>
    <definedName name="홍ㅇ호" hidden="1">{"'용역비'!$A$4:$C$8"}</definedName>
    <definedName name="홎ㅅㄱ도" hidden="1">{#N/A,#N/A,FALSE,"ALM-ASISC"}</definedName>
    <definedName name="환율">'[47]기계경비(시간당)'!$D$21</definedName>
    <definedName name="회사분계">#REF!</definedName>
    <definedName name="후렉시블" hidden="1">{"'자리배치도'!$AG$1:$CI$28"}</definedName>
    <definedName name="후배치도" hidden="1">{#N/A,#N/A,FALSE,"회선임차현황"}</definedName>
    <definedName name="ㅏ1150">#REF!</definedName>
    <definedName name="ㅏ89">#REF!</definedName>
    <definedName name="ㅏㄷ" hidden="1">{#N/A,#N/A,FALSE,"ALM-ASISC"}</definedName>
    <definedName name="ㅏ딪" hidden="1">{#N/A,#N/A,FALSE,"ALM-ASISC"}</definedName>
    <definedName name="ㅏㅇ" hidden="1">{#N/A,#N/A,FALSE,"ALM-ASISC"}</definedName>
    <definedName name="ㅏ잊" hidden="1">{#N/A,#N/A,FALSE,"ALM-ASISC"}</definedName>
    <definedName name="ㅏ짇" hidden="1">{#N/A,#N/A,FALSE,"ALM-ASISC"}</definedName>
    <definedName name="ㅏㅕ라ㅕ" hidden="1">[24]Sheet14!$Q$48:$AT$48</definedName>
    <definedName name="ㅏㅣㄴ" hidden="1">{#N/A,#N/A,FALSE,"ALM-ASISC"}</definedName>
    <definedName name="ㅏㅣㄷ" hidden="1">{#N/A,#N/A,FALSE,"ALM-ASISC"}</definedName>
    <definedName name="ㅑㅕㅑ" localSheetId="17" hidden="1">{#N/A,#N/A,FALSE,"전력간선"}</definedName>
    <definedName name="ㅑㅕㅑ" localSheetId="4" hidden="1">{#N/A,#N/A,FALSE,"전력간선"}</definedName>
    <definedName name="ㅑㅕㅑ" localSheetId="1" hidden="1">{#N/A,#N/A,FALSE,"전력간선"}</definedName>
    <definedName name="ㅑㅕㅑ" localSheetId="16" hidden="1">{#N/A,#N/A,FALSE,"전력간선"}</definedName>
    <definedName name="ㅑㅕㅑ" localSheetId="10" hidden="1">{#N/A,#N/A,FALSE,"전력간선"}</definedName>
    <definedName name="ㅑㅕㅑ" localSheetId="14" hidden="1">{#N/A,#N/A,FALSE,"전력간선"}</definedName>
    <definedName name="ㅑㅕㅑ" localSheetId="15" hidden="1">{#N/A,#N/A,FALSE,"전력간선"}</definedName>
    <definedName name="ㅑㅕㅑ" localSheetId="3" hidden="1">{#N/A,#N/A,FALSE,"전력간선"}</definedName>
    <definedName name="ㅑㅕㅑ" localSheetId="13" hidden="1">{#N/A,#N/A,FALSE,"전력간선"}</definedName>
    <definedName name="ㅑㅕㅑ" localSheetId="12" hidden="1">{#N/A,#N/A,FALSE,"전력간선"}</definedName>
    <definedName name="ㅑㅕㅑ" hidden="1">{#N/A,#N/A,FALSE,"전력간선"}</definedName>
    <definedName name="ㅓ" hidden="1">{"'자리배치도'!$AG$1:$CI$28"}</definedName>
    <definedName name="ㅓ아ㅣㄷ" hidden="1">{#N/A,#N/A,FALSE,"ALM-ASISC"}</definedName>
    <definedName name="ㅓㅓㅓ" localSheetId="17" hidden="1">{#N/A,#N/A,FALSE,"전력간선"}</definedName>
    <definedName name="ㅓㅓㅓ" localSheetId="4" hidden="1">{#N/A,#N/A,FALSE,"전력간선"}</definedName>
    <definedName name="ㅓㅓㅓ" localSheetId="1" hidden="1">{#N/A,#N/A,FALSE,"전력간선"}</definedName>
    <definedName name="ㅓㅓㅓ" localSheetId="16" hidden="1">{#N/A,#N/A,FALSE,"전력간선"}</definedName>
    <definedName name="ㅓㅓㅓ" localSheetId="10" hidden="1">{#N/A,#N/A,FALSE,"전력간선"}</definedName>
    <definedName name="ㅓㅓㅓ" localSheetId="14" hidden="1">{#N/A,#N/A,FALSE,"전력간선"}</definedName>
    <definedName name="ㅓㅓㅓ" localSheetId="15" hidden="1">{#N/A,#N/A,FALSE,"전력간선"}</definedName>
    <definedName name="ㅓㅓㅓ" localSheetId="3" hidden="1">{#N/A,#N/A,FALSE,"전력간선"}</definedName>
    <definedName name="ㅓㅓㅓ" localSheetId="13" hidden="1">{#N/A,#N/A,FALSE,"전력간선"}</definedName>
    <definedName name="ㅓㅓㅓ" localSheetId="12" hidden="1">{#N/A,#N/A,FALSE,"전력간선"}</definedName>
    <definedName name="ㅓㅓㅓ" hidden="1">{#N/A,#N/A,FALSE,"전력간선"}</definedName>
    <definedName name="ㅔㅔㅔ" localSheetId="17" hidden="1">{#N/A,#N/A,TRUE,"토적및재료집계";#N/A,#N/A,TRUE,"토적및재료집계";#N/A,#N/A,TRUE,"단위량"}</definedName>
    <definedName name="ㅔㅔㅔ" localSheetId="4" hidden="1">{#N/A,#N/A,TRUE,"토적및재료집계";#N/A,#N/A,TRUE,"토적및재료집계";#N/A,#N/A,TRUE,"단위량"}</definedName>
    <definedName name="ㅔㅔㅔ" localSheetId="1" hidden="1">{#N/A,#N/A,TRUE,"토적및재료집계";#N/A,#N/A,TRUE,"토적및재료집계";#N/A,#N/A,TRUE,"단위량"}</definedName>
    <definedName name="ㅔㅔㅔ" localSheetId="16" hidden="1">{#N/A,#N/A,TRUE,"토적및재료집계";#N/A,#N/A,TRUE,"토적및재료집계";#N/A,#N/A,TRUE,"단위량"}</definedName>
    <definedName name="ㅔㅔㅔ" localSheetId="10" hidden="1">{#N/A,#N/A,TRUE,"토적및재료집계";#N/A,#N/A,TRUE,"토적및재료집계";#N/A,#N/A,TRUE,"단위량"}</definedName>
    <definedName name="ㅔㅔㅔ" localSheetId="14" hidden="1">{#N/A,#N/A,TRUE,"토적및재료집계";#N/A,#N/A,TRUE,"토적및재료집계";#N/A,#N/A,TRUE,"단위량"}</definedName>
    <definedName name="ㅔㅔㅔ" localSheetId="15" hidden="1">{#N/A,#N/A,TRUE,"토적및재료집계";#N/A,#N/A,TRUE,"토적및재료집계";#N/A,#N/A,TRUE,"단위량"}</definedName>
    <definedName name="ㅔㅔㅔ" localSheetId="3" hidden="1">{#N/A,#N/A,TRUE,"토적및재료집계";#N/A,#N/A,TRUE,"토적및재료집계";#N/A,#N/A,TRUE,"단위량"}</definedName>
    <definedName name="ㅔㅔㅔ" localSheetId="13" hidden="1">{#N/A,#N/A,TRUE,"토적및재료집계";#N/A,#N/A,TRUE,"토적및재료집계";#N/A,#N/A,TRUE,"단위량"}</definedName>
    <definedName name="ㅔㅔㅔ" localSheetId="12" hidden="1">{#N/A,#N/A,TRUE,"토적및재료집계";#N/A,#N/A,TRUE,"토적및재료집계";#N/A,#N/A,TRUE,"단위량"}</definedName>
    <definedName name="ㅔㅔㅔ" hidden="1">{#N/A,#N/A,TRUE,"토적및재료집계";#N/A,#N/A,TRUE,"토적및재료집계";#N/A,#N/A,TRUE,"단위량"}</definedName>
    <definedName name="ㅔㅔㅔㅔㅔ" hidden="1">[18]XXXXXX!$Q$45:$AT$45</definedName>
    <definedName name="ㅕ" hidden="1">[18]XXXXXX!$Q$48:$AT$48</definedName>
    <definedName name="ㅕㅕㅑ" hidden="1">[17]Sheet14!$L$61:$L$130</definedName>
    <definedName name="ㅕㅕㅕ" hidden="1">[18]XXXXXX!$L$61:$L$130</definedName>
    <definedName name="ㅗㅎㅅ" hidden="1">{"'공사부문'!$A$6:$A$32"}</definedName>
    <definedName name="ㅗㅗ" hidden="1">{#N/A,#N/A,TRUE,"토적및재료집계";#N/A,#N/A,TRUE,"토적및재료집계";#N/A,#N/A,TRUE,"단위량"}</definedName>
    <definedName name="ㅛㅕㅑ" hidden="1">'[66]N賃率-職'!$I$5:$I$30</definedName>
    <definedName name="ㅛㅛㅛㅛ" hidden="1">[39]수량산출!$A$1:$A$8561</definedName>
    <definedName name="ㅜ" localSheetId="11" hidden="1">[41]수량산출!#REF!</definedName>
    <definedName name="ㅜ" localSheetId="8" hidden="1">[41]수량산출!#REF!</definedName>
    <definedName name="ㅜ" localSheetId="9" hidden="1">[41]수량산출!#REF!</definedName>
    <definedName name="ㅜ" localSheetId="7" hidden="1">[41]수량산출!#REF!</definedName>
    <definedName name="ㅜ" localSheetId="6" hidden="1">[41]수량산출!#REF!</definedName>
    <definedName name="ㅜ" localSheetId="17" hidden="1">[41]수량산출!#REF!</definedName>
    <definedName name="ㅜ" localSheetId="4" hidden="1">[41]수량산출!#REF!</definedName>
    <definedName name="ㅜ" localSheetId="10" hidden="1">[41]수량산출!#REF!</definedName>
    <definedName name="ㅜ" localSheetId="14" hidden="1">[41]수량산출!#REF!</definedName>
    <definedName name="ㅜ" localSheetId="15" hidden="1">[41]수량산출!#REF!</definedName>
    <definedName name="ㅜ" localSheetId="3" hidden="1">[41]수량산출!#REF!</definedName>
    <definedName name="ㅜ" localSheetId="5" hidden="1">[41]수량산출!#REF!</definedName>
    <definedName name="ㅜ" localSheetId="0" hidden="1">[41]수량산출!#REF!</definedName>
    <definedName name="ㅜ" localSheetId="12" hidden="1">[41]수량산출!#REF!</definedName>
    <definedName name="ㅜ" hidden="1">[41]수량산출!#REF!</definedName>
    <definedName name="ㅜ다" hidden="1">{#N/A,#N/A,FALSE,"ALM-ASISC"}</definedName>
    <definedName name="ㅜㅈ다" hidden="1">{#N/A,#N/A,FALSE,"ALM-ASISC"}</definedName>
    <definedName name="ㅜ자ㅣㅂ" hidden="1">{#N/A,#N/A,FALSE,"ALM-ASISC"}</definedName>
    <definedName name="ㅜㅜㅜㅜㅜㅜㅜㅜㅜㅜㅜㅜㅜㅜㅜㅜㅜㅜㅜㅜㅜㅜㅜㅜㅜㅜㅜㅜㅜㅜㅜㅜㅜㅜㅜㅜㅜㅜㅜㅜㅜㅜ" localSheetId="17" hidden="1">{#N/A,#N/A,FALSE,"CCTV"}</definedName>
    <definedName name="ㅜㅜㅜㅜㅜㅜㅜㅜㅜㅜㅜㅜㅜㅜㅜㅜㅜㅜㅜㅜㅜㅜㅜㅜㅜㅜㅜㅜㅜㅜㅜㅜㅜㅜㅜㅜㅜㅜㅜㅜㅜㅜ" localSheetId="4" hidden="1">{#N/A,#N/A,FALSE,"CCTV"}</definedName>
    <definedName name="ㅜㅜㅜㅜㅜㅜㅜㅜㅜㅜㅜㅜㅜㅜㅜㅜㅜㅜㅜㅜㅜㅜㅜㅜㅜㅜㅜㅜㅜㅜㅜㅜㅜㅜㅜㅜㅜㅜㅜㅜㅜㅜ" localSheetId="10" hidden="1">{#N/A,#N/A,FALSE,"CCTV"}</definedName>
    <definedName name="ㅜㅜㅜㅜㅜㅜㅜㅜㅜㅜㅜㅜㅜㅜㅜㅜㅜㅜㅜㅜㅜㅜㅜㅜㅜㅜㅜㅜㅜㅜㅜㅜㅜㅜㅜㅜㅜㅜㅜㅜㅜㅜ" localSheetId="3" hidden="1">{#N/A,#N/A,FALSE,"CCTV"}</definedName>
    <definedName name="ㅜㅜㅜㅜㅜㅜㅜㅜㅜㅜㅜㅜㅜㅜㅜㅜㅜㅜㅜㅜㅜㅜㅜㅜㅜㅜㅜㅜㅜㅜㅜㅜㅜㅜㅜㅜㅜㅜㅜㅜㅜㅜ" localSheetId="13" hidden="1">{#N/A,#N/A,FALSE,"CCTV"}</definedName>
    <definedName name="ㅜㅜㅜㅜㅜㅜㅜㅜㅜㅜㅜㅜㅜㅜㅜㅜㅜㅜㅜㅜㅜㅜㅜㅜㅜㅜㅜㅜㅜㅜㅜㅜㅜㅜㅜㅜㅜㅜㅜㅜㅜㅜ" localSheetId="12" hidden="1">{#N/A,#N/A,FALSE,"CCTV"}</definedName>
    <definedName name="ㅜㅜㅜㅜㅜㅜㅜㅜㅜㅜㅜㅜㅜㅜㅜㅜㅜㅜㅜㅜㅜㅜㅜㅜㅜㅜㅜㅜㅜㅜㅜㅜㅜㅜㅜㅜㅜㅜㅜㅜㅜㅜ" hidden="1">{#N/A,#N/A,FALSE,"CCTV"}</definedName>
    <definedName name="ㅠ" hidden="1">[18]XXXXXX!$S$48:$AV$48</definedName>
    <definedName name="ㅠㄱ" hidden="1">{"'용역비'!$A$4:$C$8"}</definedName>
    <definedName name="ㅠㄱㅇ" hidden="1">[17]Sheet13!$N$272:$N$341</definedName>
    <definedName name="ㅠㄴㅀㅎ" hidden="1">[24]Sheet13!$N$131:$N$201</definedName>
    <definedName name="ㅠㄷㅁㄴ" hidden="1">[17]Sheet14!$L$61:$L$130</definedName>
    <definedName name="ㅠㅁㄹㅇㄹ" hidden="1">[24]Sheet13!$N$272:$N$341</definedName>
    <definedName name="ㅠ뮤ㅐ" localSheetId="11" hidden="1">#REF!</definedName>
    <definedName name="ㅠ뮤ㅐ" localSheetId="6" hidden="1">#REF!</definedName>
    <definedName name="ㅠ뮤ㅐ" localSheetId="17" hidden="1">#REF!</definedName>
    <definedName name="ㅠ뮤ㅐ" localSheetId="4" hidden="1">#REF!</definedName>
    <definedName name="ㅠ뮤ㅐ" localSheetId="3" hidden="1">#REF!</definedName>
    <definedName name="ㅠ뮤ㅐ" localSheetId="5" hidden="1">#REF!</definedName>
    <definedName name="ㅠ뮤ㅐ" localSheetId="12" hidden="1">#REF!</definedName>
    <definedName name="ㅠ뮤ㅐ" hidden="1">#REF!</definedName>
    <definedName name="ㅠㅇㅁㄹㅇㅁ" hidden="1">[24]Sheet13!$N$202:$N$271</definedName>
    <definedName name="ㅠㅊㅌ큐" hidden="1">[17]Sheet14!$Q$48:$AT$48</definedName>
    <definedName name="ㅠㅍㄷㄴ" hidden="1">[17]Sheet14!$Q$48:$AT$48</definedName>
    <definedName name="ㅠㅠ" hidden="1">[17]Sheet13!$S$51:$AV$51</definedName>
    <definedName name="ㅠㅠㅠ" hidden="1">[24]Sheet13!$S$48:$AV$48</definedName>
    <definedName name="ㅠㅠㅠㅠ" hidden="1">[18]XXXXXX!$N$64:$N$131</definedName>
    <definedName name="ㅠㅠㅠㅠㅠ" hidden="1">[18]XXXXXX!$N$131:$N$201</definedName>
    <definedName name="ㅠㅠㅠㅠㅠㅠ" hidden="1">[18]XXXXXX!$N$202:$N$271</definedName>
    <definedName name="ㅡ" hidden="1">[18]XXXXXX!$M$61:$M$130</definedName>
    <definedName name="ㅡ873">#REF!</definedName>
    <definedName name="ㅡㅡ" hidden="1">[18]XXXXXX!$M$201:$M$270</definedName>
    <definedName name="ㅣ15">#REF!</definedName>
    <definedName name="ㅣ닺" hidden="1">{#N/A,#N/A,FALSE,"ALM-ASISC"}</definedName>
    <definedName name="ㅣㅇ" hidden="1">{#N/A,#N/A,FALSE,"ALM-ASISC"}</definedName>
    <definedName name="ㅣㅈ다" hidden="1">{#N/A,#N/A,FALSE,"ALM-ASISC"}</definedName>
    <definedName name="ㅣ잗" hidden="1">{#N/A,#N/A,FALSE,"ALM-ASISC"}</definedName>
    <definedName name="ㅣ젇" hidden="1">{#N/A,#N/A,FALSE,"ALM-ASISC"}</definedName>
    <definedName name="ㅣㅏㅚㅗㅓ" hidden="1">[24]Sheet14!$L$61:$L$130</definedName>
    <definedName name="ㅣㅑㅑ" localSheetId="17" hidden="1">{#N/A,#N/A,FALSE,"단가표지"}</definedName>
    <definedName name="ㅣㅑㅑ" localSheetId="4" hidden="1">{#N/A,#N/A,FALSE,"단가표지"}</definedName>
    <definedName name="ㅣㅑㅑ" localSheetId="1" hidden="1">{#N/A,#N/A,FALSE,"단가표지"}</definedName>
    <definedName name="ㅣㅑㅑ" localSheetId="16" hidden="1">{#N/A,#N/A,FALSE,"단가표지"}</definedName>
    <definedName name="ㅣㅑㅑ" localSheetId="10" hidden="1">{#N/A,#N/A,FALSE,"단가표지"}</definedName>
    <definedName name="ㅣㅑㅑ" localSheetId="14" hidden="1">{#N/A,#N/A,FALSE,"단가표지"}</definedName>
    <definedName name="ㅣㅑㅑ" localSheetId="15" hidden="1">{#N/A,#N/A,FALSE,"단가표지"}</definedName>
    <definedName name="ㅣㅑㅑ" localSheetId="3" hidden="1">{#N/A,#N/A,FALSE,"단가표지"}</definedName>
    <definedName name="ㅣㅑㅑ" localSheetId="13" hidden="1">{#N/A,#N/A,FALSE,"단가표지"}</definedName>
    <definedName name="ㅣㅑㅑ" localSheetId="12" hidden="1">{#N/A,#N/A,FALSE,"단가표지"}</definedName>
    <definedName name="ㅣㅑㅑ" hidden="1">{#N/A,#N/A,FALSE,"단가표지"}</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60" i="174" l="1"/>
  <c r="B7" i="173" l="1"/>
  <c r="V42" i="184" l="1"/>
  <c r="Q42" i="184"/>
  <c r="Y35" i="174"/>
  <c r="J27" i="181" l="1"/>
  <c r="I27" i="181"/>
  <c r="F27" i="181"/>
  <c r="K9" i="177" l="1"/>
  <c r="I9" i="177"/>
  <c r="L12" i="178"/>
  <c r="J12" i="178"/>
  <c r="B12" i="178"/>
  <c r="L7" i="178"/>
  <c r="J7" i="178"/>
  <c r="B7" i="178"/>
  <c r="Y92" i="174" l="1"/>
  <c r="I99" i="174" s="1"/>
  <c r="Y87" i="174"/>
  <c r="Y85" i="174"/>
  <c r="C78" i="174"/>
  <c r="Y67" i="174"/>
  <c r="I74" i="174" s="1"/>
  <c r="Y62" i="174"/>
  <c r="C53" i="174"/>
  <c r="Y10" i="174"/>
  <c r="I73" i="174" l="1"/>
  <c r="I75" i="174" s="1"/>
  <c r="I76" i="174" s="1"/>
  <c r="I77" i="174" s="1"/>
  <c r="I56" i="174" s="1"/>
  <c r="I98" i="174"/>
  <c r="I100" i="174" s="1"/>
  <c r="I101" i="174" s="1"/>
  <c r="I102" i="174" s="1"/>
  <c r="I81" i="174" s="1"/>
  <c r="D1" i="187" l="1"/>
  <c r="J26" i="187"/>
  <c r="I26" i="187"/>
  <c r="H26" i="187"/>
  <c r="G12" i="140" l="1"/>
  <c r="B6" i="173" l="1"/>
  <c r="B8" i="173"/>
  <c r="B9" i="173"/>
  <c r="J26" i="183" l="1"/>
  <c r="B9" i="180" l="1"/>
  <c r="J9" i="180"/>
  <c r="L9" i="180"/>
  <c r="Q103" i="184" l="1"/>
  <c r="V103" i="184" s="1"/>
  <c r="Q101" i="184"/>
  <c r="Q99" i="184"/>
  <c r="Q97" i="184"/>
  <c r="Q95" i="184"/>
  <c r="Q93" i="184"/>
  <c r="Q91" i="184"/>
  <c r="Q89" i="184"/>
  <c r="Q87" i="184"/>
  <c r="Q82" i="184"/>
  <c r="V82" i="184" s="1"/>
  <c r="Q80" i="184"/>
  <c r="Q78" i="184"/>
  <c r="Q76" i="184"/>
  <c r="Q74" i="184"/>
  <c r="Q72" i="184"/>
  <c r="Q70" i="184"/>
  <c r="Q68" i="184"/>
  <c r="Q66" i="184"/>
  <c r="Q55" i="184"/>
  <c r="V55" i="184" s="1"/>
  <c r="Q53" i="184"/>
  <c r="Q51" i="184"/>
  <c r="Q49" i="184"/>
  <c r="Q47" i="184"/>
  <c r="Q45" i="184"/>
  <c r="Q39" i="184"/>
  <c r="Q36" i="184"/>
  <c r="Q33" i="184"/>
  <c r="Q30" i="184"/>
  <c r="Q27" i="184"/>
  <c r="Q24" i="184"/>
  <c r="Q12" i="184"/>
  <c r="Q9" i="184"/>
  <c r="Q6" i="184"/>
  <c r="Q3" i="184"/>
  <c r="B2" i="174" l="1"/>
  <c r="D1" i="183" l="1"/>
  <c r="I26" i="183"/>
  <c r="H26" i="183"/>
  <c r="I13" i="182"/>
  <c r="I9" i="182"/>
  <c r="D11" i="182"/>
  <c r="D7" i="182"/>
  <c r="D1" i="182"/>
  <c r="D5" i="181"/>
  <c r="D1" i="181"/>
  <c r="E6" i="181" l="1"/>
  <c r="E7" i="181" l="1"/>
  <c r="L8" i="180" l="1"/>
  <c r="J8" i="180"/>
  <c r="B8" i="180"/>
  <c r="L7" i="180"/>
  <c r="J7" i="180"/>
  <c r="B7" i="180"/>
  <c r="N5" i="180"/>
  <c r="C2" i="180"/>
  <c r="G7" i="180" l="1"/>
  <c r="G8" i="180"/>
  <c r="H8" i="180" s="1"/>
  <c r="G9" i="180"/>
  <c r="H9" i="180" s="1"/>
  <c r="N9" i="180" s="1"/>
  <c r="M9" i="180" s="1"/>
  <c r="J11" i="180"/>
  <c r="L11" i="180"/>
  <c r="E27" i="181"/>
  <c r="N8" i="180" l="1"/>
  <c r="M8" i="180" s="1"/>
  <c r="N5" i="178" l="1"/>
  <c r="C2" i="178"/>
  <c r="C5" i="177"/>
  <c r="C2" i="177"/>
  <c r="C6" i="178" l="1"/>
  <c r="C11" i="178"/>
  <c r="L9" i="178"/>
  <c r="L14" i="178" l="1"/>
  <c r="D9" i="173" l="1"/>
  <c r="K9" i="173" l="1"/>
  <c r="M9" i="173" l="1"/>
  <c r="L9" i="173"/>
  <c r="N9" i="173" s="1"/>
  <c r="Y42" i="174"/>
  <c r="I49" i="174" s="1"/>
  <c r="Y37" i="174"/>
  <c r="I48" i="174" s="1"/>
  <c r="C28" i="174"/>
  <c r="D8" i="173" l="1"/>
  <c r="D7" i="173"/>
  <c r="I50" i="174"/>
  <c r="I51" i="174" s="1"/>
  <c r="I52" i="174" s="1"/>
  <c r="I31" i="174" s="1"/>
  <c r="K7" i="173" s="1"/>
  <c r="M7" i="173" l="1"/>
  <c r="L7" i="173"/>
  <c r="N7" i="173" s="1"/>
  <c r="K8" i="173"/>
  <c r="L8" i="173" l="1"/>
  <c r="N8" i="173" s="1"/>
  <c r="M8" i="173"/>
  <c r="C3" i="174" l="1"/>
  <c r="D6" i="173" s="1"/>
  <c r="C2" i="173" l="1"/>
  <c r="Y17" i="174"/>
  <c r="I24" i="174" s="1"/>
  <c r="Y12" i="174"/>
  <c r="I23" i="174" s="1"/>
  <c r="I25" i="174" l="1"/>
  <c r="I26" i="174" s="1"/>
  <c r="I27" i="174" s="1"/>
  <c r="I6" i="174" s="1"/>
  <c r="K6" i="173" s="1"/>
  <c r="M6" i="173" l="1"/>
  <c r="L6" i="173"/>
  <c r="N6" i="173" s="1"/>
  <c r="N24" i="173" l="1"/>
  <c r="D2" i="171" l="1"/>
  <c r="I10" i="171" l="1"/>
  <c r="J10" i="171" s="1"/>
  <c r="I9" i="171"/>
  <c r="J9" i="171" s="1"/>
  <c r="I8" i="171"/>
  <c r="J8" i="171" s="1"/>
  <c r="I7" i="171"/>
  <c r="J7" i="171" s="1"/>
  <c r="J23" i="171" l="1"/>
  <c r="C6" i="177" l="1"/>
  <c r="D6" i="181" l="1"/>
  <c r="H6" i="181" l="1"/>
  <c r="G6" i="181"/>
  <c r="D7" i="181" l="1"/>
  <c r="G7" i="181" l="1"/>
  <c r="G27" i="181" s="1"/>
  <c r="H7" i="181"/>
  <c r="A5" i="133"/>
  <c r="H27" i="181" l="1"/>
  <c r="A1" i="147" l="1"/>
  <c r="A1" i="140"/>
  <c r="C7" i="177" l="1"/>
  <c r="A2" i="141" l="1"/>
  <c r="A2" i="133" l="1"/>
  <c r="A4" i="31"/>
  <c r="A39" i="31"/>
  <c r="C43" i="31" s="1"/>
  <c r="C4" i="115"/>
  <c r="G20" i="115" l="1"/>
  <c r="H20" i="115"/>
  <c r="F20" i="115"/>
  <c r="I16" i="115" l="1"/>
  <c r="I20" i="115" s="1"/>
  <c r="G12" i="178" l="1"/>
  <c r="H12" i="178" s="1"/>
  <c r="N12" i="178" s="1"/>
  <c r="M12" i="178" s="1"/>
  <c r="G7" i="178"/>
  <c r="H7" i="178" s="1"/>
  <c r="N7" i="178" s="1"/>
  <c r="M7" i="178" s="1"/>
  <c r="H7" i="180"/>
  <c r="H11" i="180" s="1"/>
  <c r="N11" i="180" s="1"/>
  <c r="N13" i="180" l="1"/>
  <c r="N26" i="180" s="1"/>
  <c r="N7" i="180"/>
  <c r="M7" i="180" s="1"/>
  <c r="J9" i="178" l="1"/>
  <c r="J14" i="178"/>
  <c r="H9" i="178" l="1"/>
  <c r="H14" i="178"/>
  <c r="B48" i="31" l="1"/>
  <c r="N14" i="178"/>
  <c r="F7" i="177"/>
  <c r="G7" i="177" s="1"/>
  <c r="N9" i="178"/>
  <c r="F6" i="177"/>
  <c r="G6" i="177" s="1"/>
  <c r="G9" i="177" l="1"/>
  <c r="M9" i="177" s="1"/>
  <c r="M26" i="177" s="1"/>
  <c r="M7" i="177" l="1"/>
  <c r="M6" i="177" l="1"/>
  <c r="I9" i="141" l="1"/>
  <c r="G25" i="147" s="1"/>
  <c r="K9" i="141" l="1"/>
  <c r="G9" i="140" l="1"/>
  <c r="G17" i="140" l="1"/>
  <c r="G10" i="140"/>
  <c r="G8" i="140" s="1"/>
  <c r="G18" i="140"/>
  <c r="G21" i="140" s="1"/>
  <c r="G19" i="140"/>
  <c r="G13" i="140" l="1"/>
  <c r="G16" i="140"/>
  <c r="F48" i="31" l="1"/>
  <c r="E6" i="133" l="1"/>
  <c r="G11" i="133" l="1"/>
  <c r="G6" i="133"/>
  <c r="G9" i="133" l="1"/>
  <c r="E11" i="133" l="1"/>
  <c r="G8" i="133"/>
  <c r="G7" i="133"/>
  <c r="I11" i="133"/>
  <c r="E9" i="133"/>
  <c r="I9" i="133"/>
  <c r="I6" i="133"/>
  <c r="K11" i="133" l="1"/>
  <c r="I8" i="133"/>
  <c r="I7" i="133"/>
  <c r="I10" i="133"/>
  <c r="G10" i="133"/>
  <c r="K9" i="133"/>
  <c r="K6" i="133"/>
  <c r="E7" i="133" l="1"/>
  <c r="K7" i="133" s="1"/>
  <c r="G25" i="133"/>
  <c r="G7" i="141" s="1"/>
  <c r="G9" i="147" s="1"/>
  <c r="E8" i="133" l="1"/>
  <c r="K8" i="133" s="1"/>
  <c r="E10" i="133"/>
  <c r="I25" i="133"/>
  <c r="I7" i="141" s="1"/>
  <c r="G12" i="147" s="1"/>
  <c r="G18" i="147"/>
  <c r="G21" i="147" s="1"/>
  <c r="G10" i="147"/>
  <c r="G8" i="147" s="1"/>
  <c r="G19" i="147"/>
  <c r="E25" i="133" l="1"/>
  <c r="E7" i="141" s="1"/>
  <c r="K10" i="133"/>
  <c r="K25" i="133" s="1"/>
  <c r="G13" i="147"/>
  <c r="G16" i="147"/>
  <c r="G5" i="147" l="1"/>
  <c r="G4" i="147" s="1"/>
  <c r="K7" i="141"/>
  <c r="G15" i="147" l="1"/>
  <c r="G3" i="147" l="1"/>
  <c r="G23" i="147" s="1"/>
  <c r="G24" i="147" s="1"/>
  <c r="G26" i="147" l="1"/>
  <c r="G27" i="147" l="1"/>
  <c r="G28" i="147" s="1"/>
  <c r="F46" i="31" l="1"/>
  <c r="G5" i="140" l="1"/>
  <c r="G4" i="140" s="1"/>
  <c r="G3" i="140" s="1"/>
  <c r="G25" i="140" s="1"/>
  <c r="G27" i="140" l="1"/>
  <c r="G28" i="140" s="1"/>
  <c r="G32" i="140" s="1"/>
  <c r="E5" i="141" l="1"/>
  <c r="K5" i="141" s="1"/>
  <c r="F47" i="31" l="1"/>
  <c r="G34" i="147"/>
  <c r="Q1" i="178" l="1"/>
  <c r="N1" i="133"/>
  <c r="P1" i="177"/>
  <c r="F50" i="31"/>
  <c r="Q1" i="180"/>
</calcChain>
</file>

<file path=xl/sharedStrings.xml><?xml version="1.0" encoding="utf-8"?>
<sst xmlns="http://schemas.openxmlformats.org/spreadsheetml/2006/main" count="952" uniqueCount="319">
  <si>
    <t>명               칭</t>
    <phoneticPr fontId="40" type="noConversion"/>
  </si>
  <si>
    <t>단위</t>
    <phoneticPr fontId="40" type="noConversion"/>
  </si>
  <si>
    <t>재  료  비</t>
    <phoneticPr fontId="40" type="noConversion"/>
  </si>
  <si>
    <t>노  무  비</t>
    <phoneticPr fontId="40" type="noConversion"/>
  </si>
  <si>
    <t>경      비</t>
    <phoneticPr fontId="40" type="noConversion"/>
  </si>
  <si>
    <t>총      액</t>
    <phoneticPr fontId="40" type="noConversion"/>
  </si>
  <si>
    <t>비     고</t>
    <phoneticPr fontId="40" type="noConversion"/>
  </si>
  <si>
    <t>단     가</t>
    <phoneticPr fontId="40" type="noConversion"/>
  </si>
  <si>
    <t>금     액</t>
    <phoneticPr fontId="40" type="noConversion"/>
  </si>
  <si>
    <t>품  명</t>
  </si>
  <si>
    <t>규  격</t>
  </si>
  <si>
    <t>수량</t>
  </si>
  <si>
    <t>단위</t>
  </si>
  <si>
    <t>총     액</t>
  </si>
  <si>
    <t>노  무  비</t>
  </si>
  <si>
    <t>재  료  비</t>
  </si>
  <si>
    <t>경     비</t>
  </si>
  <si>
    <t>단가</t>
  </si>
  <si>
    <t>금  액</t>
  </si>
  <si>
    <t>호표 링크시켜!</t>
  </si>
  <si>
    <t>규 격</t>
  </si>
  <si>
    <t>단위</t>
    <phoneticPr fontId="3" type="noConversion"/>
  </si>
  <si>
    <t>계</t>
    <phoneticPr fontId="3" type="noConversion"/>
  </si>
  <si>
    <t>수량</t>
    <phoneticPr fontId="40" type="noConversion"/>
  </si>
  <si>
    <t>식</t>
    <phoneticPr fontId="3" type="noConversion"/>
  </si>
  <si>
    <t>EA</t>
    <phoneticPr fontId="3" type="noConversion"/>
  </si>
  <si>
    <t>설   계   서</t>
    <phoneticPr fontId="3" type="noConversion"/>
  </si>
  <si>
    <t>과  장</t>
    <phoneticPr fontId="40" type="noConversion"/>
  </si>
  <si>
    <t>심 사 자</t>
    <phoneticPr fontId="40" type="noConversion"/>
  </si>
  <si>
    <t>설 계 자</t>
    <phoneticPr fontId="40" type="noConversion"/>
  </si>
  <si>
    <t>위            치    :</t>
    <phoneticPr fontId="40" type="noConversion"/>
  </si>
  <si>
    <t>공   사   개   요  :</t>
    <phoneticPr fontId="40" type="noConversion"/>
  </si>
  <si>
    <t>명 칭</t>
  </si>
  <si>
    <t>산출근거</t>
  </si>
  <si>
    <t>집계</t>
  </si>
  <si>
    <t>설    계    설    명    서</t>
    <phoneticPr fontId="3" type="noConversion"/>
  </si>
  <si>
    <t>팀  장</t>
    <phoneticPr fontId="40" type="noConversion"/>
  </si>
  <si>
    <t>계</t>
    <phoneticPr fontId="3" type="noConversion"/>
  </si>
  <si>
    <t>㎡</t>
    <phoneticPr fontId="3" type="noConversion"/>
  </si>
  <si>
    <t>모래</t>
    <phoneticPr fontId="3" type="noConversion"/>
  </si>
  <si>
    <t>ton</t>
    <phoneticPr fontId="3" type="noConversion"/>
  </si>
  <si>
    <t>1.</t>
    <phoneticPr fontId="3" type="noConversion"/>
  </si>
  <si>
    <t>V =</t>
    <phoneticPr fontId="3" type="noConversion"/>
  </si>
  <si>
    <t>x</t>
    <phoneticPr fontId="3" type="noConversion"/>
  </si>
  <si>
    <t>=</t>
    <phoneticPr fontId="3" type="noConversion"/>
  </si>
  <si>
    <t>m³</t>
    <phoneticPr fontId="3" type="noConversion"/>
  </si>
  <si>
    <t>2.</t>
    <phoneticPr fontId="3" type="noConversion"/>
  </si>
  <si>
    <t>대</t>
    <phoneticPr fontId="3" type="noConversion"/>
  </si>
  <si>
    <t>설 계 설 명 서</t>
    <phoneticPr fontId="3" type="noConversion"/>
  </si>
  <si>
    <t>1. 사업의 개요</t>
    <phoneticPr fontId="3" type="noConversion"/>
  </si>
  <si>
    <t xml:space="preserve">   가.  사 업 명</t>
    <phoneticPr fontId="3" type="noConversion"/>
  </si>
  <si>
    <t>:</t>
    <phoneticPr fontId="3" type="noConversion"/>
  </si>
  <si>
    <t xml:space="preserve">   나. 공사기간</t>
    <phoneticPr fontId="3" type="noConversion"/>
  </si>
  <si>
    <t xml:space="preserve">   다. 목    적</t>
    <phoneticPr fontId="3" type="noConversion"/>
  </si>
  <si>
    <t>○</t>
    <phoneticPr fontId="3" type="noConversion"/>
  </si>
  <si>
    <t>2. 사업의 범위</t>
    <phoneticPr fontId="3" type="noConversion"/>
  </si>
  <si>
    <t>구분</t>
    <phoneticPr fontId="3" type="noConversion"/>
  </si>
  <si>
    <t>기흥구</t>
    <phoneticPr fontId="3" type="noConversion"/>
  </si>
  <si>
    <t>처인구</t>
    <phoneticPr fontId="3" type="noConversion"/>
  </si>
  <si>
    <t>계</t>
    <phoneticPr fontId="3" type="noConversion"/>
  </si>
  <si>
    <t>비고</t>
    <phoneticPr fontId="3" type="noConversion"/>
  </si>
  <si>
    <t>비  고</t>
    <phoneticPr fontId="3" type="noConversion"/>
  </si>
  <si>
    <t>비                  목</t>
    <phoneticPr fontId="40" type="noConversion"/>
  </si>
  <si>
    <t>구                  성                  비</t>
    <phoneticPr fontId="40" type="noConversion"/>
  </si>
  <si>
    <t>비                  고</t>
    <phoneticPr fontId="40" type="noConversion"/>
  </si>
  <si>
    <t>1.  순  공  사  비</t>
    <phoneticPr fontId="40" type="noConversion"/>
  </si>
  <si>
    <t xml:space="preserve">    1) 재 료 비</t>
    <phoneticPr fontId="40" type="noConversion"/>
  </si>
  <si>
    <t xml:space="preserve">       ① 직접재료비</t>
    <phoneticPr fontId="40" type="noConversion"/>
  </si>
  <si>
    <t>수지구</t>
    <phoneticPr fontId="3" type="noConversion"/>
  </si>
  <si>
    <t xml:space="preserve">       ② 간접재료비</t>
    <phoneticPr fontId="40" type="noConversion"/>
  </si>
  <si>
    <t xml:space="preserve">       ③ 작업설(△)</t>
    <phoneticPr fontId="40" type="noConversion"/>
  </si>
  <si>
    <t xml:space="preserve">    2) 노 무 비</t>
    <phoneticPr fontId="40" type="noConversion"/>
  </si>
  <si>
    <t xml:space="preserve">       ① 직접노무비</t>
    <phoneticPr fontId="40" type="noConversion"/>
  </si>
  <si>
    <t xml:space="preserve">       ② 간접노무비</t>
    <phoneticPr fontId="40" type="noConversion"/>
  </si>
  <si>
    <t>&lt;직접노무비&gt; x</t>
    <phoneticPr fontId="40" type="noConversion"/>
  </si>
  <si>
    <t xml:space="preserve">    3) 경     비</t>
    <phoneticPr fontId="40" type="noConversion"/>
  </si>
  <si>
    <t xml:space="preserve">       ① 산출경비</t>
    <phoneticPr fontId="40" type="noConversion"/>
  </si>
  <si>
    <t xml:space="preserve">       ② 산재보험료</t>
    <phoneticPr fontId="40" type="noConversion"/>
  </si>
  <si>
    <t>&lt;노무비&gt; x</t>
    <phoneticPr fontId="40" type="noConversion"/>
  </si>
  <si>
    <t xml:space="preserve">       ③ 산업안전보건관리비</t>
    <phoneticPr fontId="40" type="noConversion"/>
  </si>
  <si>
    <t>&lt;재+직노&gt; x</t>
    <phoneticPr fontId="40" type="noConversion"/>
  </si>
  <si>
    <t xml:space="preserve">       ④ 기타경비</t>
    <phoneticPr fontId="40" type="noConversion"/>
  </si>
  <si>
    <t>&lt;재료비+노무비&gt; x</t>
    <phoneticPr fontId="40" type="noConversion"/>
  </si>
  <si>
    <t xml:space="preserve">       ⑤ 고용보험료</t>
    <phoneticPr fontId="40" type="noConversion"/>
  </si>
  <si>
    <t xml:space="preserve">       ⑥ 퇴직공제부금비</t>
    <phoneticPr fontId="40" type="noConversion"/>
  </si>
  <si>
    <t>3억원 이상 적용(관급자관급 추정금액 미포함)</t>
    <phoneticPr fontId="3" type="noConversion"/>
  </si>
  <si>
    <t xml:space="preserve">       ⑦ 건강보험료</t>
    <phoneticPr fontId="40" type="noConversion"/>
  </si>
  <si>
    <t xml:space="preserve">       ⑧ 연금보험료</t>
    <phoneticPr fontId="40" type="noConversion"/>
  </si>
  <si>
    <t xml:space="preserve">       ⑨ 환경보전비</t>
    <phoneticPr fontId="40" type="noConversion"/>
  </si>
  <si>
    <t>&lt;재료비+직접노무비+산출경비&gt; x</t>
    <phoneticPr fontId="40" type="noConversion"/>
  </si>
  <si>
    <t>전기, 정보통신공사 제외</t>
    <phoneticPr fontId="3" type="noConversion"/>
  </si>
  <si>
    <t xml:space="preserve">       ⑩ 노인장기요양보험료</t>
    <phoneticPr fontId="40" type="noConversion"/>
  </si>
  <si>
    <t>&lt;건강보험료&gt; x</t>
    <phoneticPr fontId="40" type="noConversion"/>
  </si>
  <si>
    <t xml:space="preserve">       ⑪ 공사이행보증 수수료</t>
    <phoneticPr fontId="40" type="noConversion"/>
  </si>
  <si>
    <t>2. 일 반 관 리 비</t>
    <phoneticPr fontId="40" type="noConversion"/>
  </si>
  <si>
    <t>&lt;순공사비&gt; x</t>
    <phoneticPr fontId="40" type="noConversion"/>
  </si>
  <si>
    <t>3. 이           윤</t>
    <phoneticPr fontId="40" type="noConversion"/>
  </si>
  <si>
    <t>&lt;노무비+경비+일반관리비&gt; x</t>
    <phoneticPr fontId="40" type="noConversion"/>
  </si>
  <si>
    <t>&lt;총원가&gt; x</t>
    <phoneticPr fontId="40" type="noConversion"/>
  </si>
  <si>
    <t xml:space="preserve">   총  공  사  비</t>
    <phoneticPr fontId="40" type="noConversion"/>
  </si>
  <si>
    <t>소계</t>
    <phoneticPr fontId="3" type="noConversion"/>
  </si>
  <si>
    <t>건명</t>
    <phoneticPr fontId="3" type="noConversion"/>
  </si>
  <si>
    <t>총      괄      집      계      표</t>
    <phoneticPr fontId="3" type="noConversion"/>
  </si>
  <si>
    <t>1. CCTV 설치</t>
    <phoneticPr fontId="3" type="noConversion"/>
  </si>
  <si>
    <t>7. 도 급 공 사 비</t>
    <phoneticPr fontId="40" type="noConversion"/>
  </si>
  <si>
    <t>비                  고</t>
    <phoneticPr fontId="40" type="noConversion"/>
  </si>
  <si>
    <t>1.  순  공  사  비</t>
    <phoneticPr fontId="40" type="noConversion"/>
  </si>
  <si>
    <t xml:space="preserve">    1) 재 료 비</t>
    <phoneticPr fontId="40" type="noConversion"/>
  </si>
  <si>
    <t xml:space="preserve">       ① 직접재료비</t>
    <phoneticPr fontId="40" type="noConversion"/>
  </si>
  <si>
    <t xml:space="preserve">       ② 간접재료비</t>
    <phoneticPr fontId="40" type="noConversion"/>
  </si>
  <si>
    <t xml:space="preserve">       ③ 작업설(△)</t>
    <phoneticPr fontId="40" type="noConversion"/>
  </si>
  <si>
    <t xml:space="preserve">    2) 노 무 비</t>
    <phoneticPr fontId="40" type="noConversion"/>
  </si>
  <si>
    <t xml:space="preserve">       ① 직접노무비</t>
    <phoneticPr fontId="40" type="noConversion"/>
  </si>
  <si>
    <t xml:space="preserve">       ② 간접노무비</t>
    <phoneticPr fontId="40" type="noConversion"/>
  </si>
  <si>
    <t xml:space="preserve">    3) 경     비</t>
    <phoneticPr fontId="40" type="noConversion"/>
  </si>
  <si>
    <t xml:space="preserve">       ① 산출경비</t>
    <phoneticPr fontId="40" type="noConversion"/>
  </si>
  <si>
    <t xml:space="preserve">       ② 산재보험료</t>
    <phoneticPr fontId="40" type="noConversion"/>
  </si>
  <si>
    <t xml:space="preserve">       ③ 산업안전보건관리비</t>
    <phoneticPr fontId="40" type="noConversion"/>
  </si>
  <si>
    <t xml:space="preserve">       ④ 기타경비</t>
    <phoneticPr fontId="40" type="noConversion"/>
  </si>
  <si>
    <t xml:space="preserve">       ⑤ 고용보험료</t>
    <phoneticPr fontId="40" type="noConversion"/>
  </si>
  <si>
    <t xml:space="preserve">       ⑥ 퇴직공제부금비</t>
    <phoneticPr fontId="40" type="noConversion"/>
  </si>
  <si>
    <t xml:space="preserve">       ⑦ 건강보험료</t>
    <phoneticPr fontId="40" type="noConversion"/>
  </si>
  <si>
    <t xml:space="preserve">       ⑧ 연금보험료</t>
    <phoneticPr fontId="40" type="noConversion"/>
  </si>
  <si>
    <t xml:space="preserve">       ⑨ 환경보전비</t>
    <phoneticPr fontId="40" type="noConversion"/>
  </si>
  <si>
    <t xml:space="preserve">       ⑩ 노인장기요양보험료</t>
    <phoneticPr fontId="40" type="noConversion"/>
  </si>
  <si>
    <t xml:space="preserve">       ⑪ 공사이행보증 수수료</t>
    <phoneticPr fontId="40" type="noConversion"/>
  </si>
  <si>
    <t>2. 일 반 관 리 비</t>
    <phoneticPr fontId="40" type="noConversion"/>
  </si>
  <si>
    <t>3. 이           윤</t>
    <phoneticPr fontId="40" type="noConversion"/>
  </si>
  <si>
    <t>4. 총     원    가</t>
    <phoneticPr fontId="40" type="noConversion"/>
  </si>
  <si>
    <t>5. 부 가 가 치 세</t>
    <phoneticPr fontId="40" type="noConversion"/>
  </si>
  <si>
    <t xml:space="preserve">   물 품 구 매 설 치 비</t>
    <phoneticPr fontId="40" type="noConversion"/>
  </si>
  <si>
    <t>4. 폐 기 물 처 리 비</t>
    <phoneticPr fontId="3" type="noConversion"/>
  </si>
  <si>
    <t>5. 총     원    가</t>
    <phoneticPr fontId="40" type="noConversion"/>
  </si>
  <si>
    <t>6. 부 가 가 치 세</t>
    <phoneticPr fontId="40" type="noConversion"/>
  </si>
  <si>
    <t>공 사 금 액</t>
    <phoneticPr fontId="40" type="noConversion"/>
  </si>
  <si>
    <t>공   사   비   내   역   집   계   표(현장장비)</t>
    <phoneticPr fontId="3" type="noConversion"/>
  </si>
  <si>
    <t>합계</t>
    <phoneticPr fontId="3" type="noConversion"/>
  </si>
  <si>
    <t>3.</t>
    <phoneticPr fontId="3" type="noConversion"/>
  </si>
  <si>
    <t>착공일로부터 70일간(장비시운전 포함)</t>
    <phoneticPr fontId="3" type="noConversion"/>
  </si>
  <si>
    <t>주택, 골목길 등 우범지역에 대한 방범과 범죄예방을 강화하고 사회안전망을 구축하기 위함.</t>
    <phoneticPr fontId="3" type="noConversion"/>
  </si>
  <si>
    <t xml:space="preserve">   가. 관제센터</t>
    <phoneticPr fontId="3" type="noConversion"/>
  </si>
  <si>
    <t>:</t>
    <phoneticPr fontId="3" type="noConversion"/>
  </si>
  <si>
    <t xml:space="preserve">   다. 지역별 장소</t>
    <phoneticPr fontId="3" type="noConversion"/>
  </si>
  <si>
    <t xml:space="preserve">   나. CCTV 설치장소 : 128개소</t>
    <phoneticPr fontId="3" type="noConversion"/>
  </si>
  <si>
    <t>CCTV 설치 장소</t>
    <phoneticPr fontId="3" type="noConversion"/>
  </si>
  <si>
    <t>DISK DRIVE 1.92PB 1EA, 통신소프트웨어 XEUS Client v2.0 3조</t>
    <phoneticPr fontId="3" type="noConversion"/>
  </si>
  <si>
    <t>7등급 기준</t>
    <phoneticPr fontId="3" type="noConversion"/>
  </si>
  <si>
    <t>1개월 이상 적용</t>
    <phoneticPr fontId="3" type="noConversion"/>
  </si>
  <si>
    <t>1개월 이상 적용</t>
    <phoneticPr fontId="3" type="noConversion"/>
  </si>
  <si>
    <t>1개월 이상 적용</t>
    <phoneticPr fontId="3" type="noConversion"/>
  </si>
  <si>
    <t>추정가격기준(부가세, 관급자재 제외)</t>
    <phoneticPr fontId="3" type="noConversion"/>
  </si>
  <si>
    <t>1. 관급자재 내역서(현장장비 총액)</t>
    <phoneticPr fontId="3" type="noConversion"/>
  </si>
  <si>
    <t>3. 폐기물처리비</t>
    <phoneticPr fontId="3" type="noConversion"/>
  </si>
  <si>
    <t>1. 관급자재 내역서(총액-현장장비)</t>
    <phoneticPr fontId="3" type="noConversion"/>
  </si>
  <si>
    <t>m²</t>
    <phoneticPr fontId="53" type="noConversion"/>
  </si>
  <si>
    <t>천원이하절상</t>
    <phoneticPr fontId="3" type="noConversion"/>
  </si>
  <si>
    <t xml:space="preserve">관   급   자   재   사   용   수   량   </t>
    <phoneticPr fontId="3" type="noConversion"/>
  </si>
  <si>
    <t>비  고 / 물품식별번호</t>
    <phoneticPr fontId="3" type="noConversion"/>
  </si>
  <si>
    <t>1. 관급자재사용수량</t>
    <phoneticPr fontId="3" type="noConversion"/>
  </si>
  <si>
    <t>스피드 돔 카메라 설치</t>
  </si>
  <si>
    <t>2.0 Megapixel</t>
  </si>
  <si>
    <t>EA</t>
  </si>
  <si>
    <t>고정형 카메라 설치</t>
  </si>
  <si>
    <t>2.0 Megapixel, IR일체형</t>
  </si>
  <si>
    <t>비상벨 제어기 설치</t>
  </si>
  <si>
    <t>SIP 또는 TCP/IP 방식</t>
  </si>
  <si>
    <t>비상벨 스위치 설치</t>
  </si>
  <si>
    <t>MIC, 방수버튼</t>
  </si>
  <si>
    <t>1.1 현장장비</t>
    <phoneticPr fontId="3" type="noConversion"/>
  </si>
  <si>
    <t>(2020년 공사원가계산 제비율적용, 50억미만, 6개월이하적용)</t>
    <phoneticPr fontId="3" type="noConversion"/>
  </si>
  <si>
    <t>NO.</t>
    <phoneticPr fontId="40" type="noConversion"/>
  </si>
  <si>
    <t>수     량</t>
    <phoneticPr fontId="40" type="noConversion"/>
  </si>
  <si>
    <t>한전불입금집계표</t>
    <phoneticPr fontId="40" type="noConversion"/>
  </si>
  <si>
    <t>식</t>
    <phoneticPr fontId="40" type="noConversion"/>
  </si>
  <si>
    <t>계</t>
    <phoneticPr fontId="40" type="noConversion"/>
  </si>
  <si>
    <t xml:space="preserve">수전용량 : </t>
    <phoneticPr fontId="40" type="noConversion"/>
  </si>
  <si>
    <t>Ø</t>
    <phoneticPr fontId="40" type="noConversion"/>
  </si>
  <si>
    <t>W</t>
    <phoneticPr fontId="40" type="noConversion"/>
  </si>
  <si>
    <t>V</t>
    <phoneticPr fontId="40" type="noConversion"/>
  </si>
  <si>
    <t>가공 공급</t>
    <phoneticPr fontId="40" type="noConversion"/>
  </si>
  <si>
    <t>적용 한전 공사비 :</t>
    <phoneticPr fontId="40" type="noConversion"/>
  </si>
  <si>
    <t>원</t>
    <phoneticPr fontId="40" type="noConversion"/>
  </si>
  <si>
    <t>[ VAT 포함 ]</t>
    <phoneticPr fontId="40" type="noConversion"/>
  </si>
  <si>
    <t>1. 기본공사비</t>
    <phoneticPr fontId="40" type="noConversion"/>
  </si>
  <si>
    <t>전압</t>
    <phoneticPr fontId="40" type="noConversion"/>
  </si>
  <si>
    <t>구     분</t>
    <phoneticPr fontId="40" type="noConversion"/>
  </si>
  <si>
    <t>가공공급</t>
    <phoneticPr fontId="40" type="noConversion"/>
  </si>
  <si>
    <t>지중공급</t>
    <phoneticPr fontId="40" type="noConversion"/>
  </si>
  <si>
    <t>용량</t>
    <phoneticPr fontId="40" type="noConversion"/>
  </si>
  <si>
    <t>금      액</t>
    <phoneticPr fontId="40" type="noConversion"/>
  </si>
  <si>
    <t>비고</t>
    <phoneticPr fontId="40" type="noConversion"/>
  </si>
  <si>
    <t>저압</t>
    <phoneticPr fontId="40" type="noConversion"/>
  </si>
  <si>
    <t>매 1계약에 대하여
계약전력 5KW까지</t>
  </si>
  <si>
    <t xml:space="preserve"> KW</t>
    <phoneticPr fontId="40" type="noConversion"/>
  </si>
  <si>
    <t>=</t>
    <phoneticPr fontId="40" type="noConversion"/>
  </si>
  <si>
    <t>계약전력 5KW 초과
분의</t>
  </si>
  <si>
    <t>고압
특고</t>
    <phoneticPr fontId="40" type="noConversion"/>
  </si>
  <si>
    <t>신증설 계약전력 
매 1KW에 대하여</t>
  </si>
  <si>
    <t>2. 거리 공사비(가공인입:200m, 지중인입: 50m를 초과하는 경우에 적용함.)</t>
    <phoneticPr fontId="40" type="noConversion"/>
  </si>
  <si>
    <t>공사종별</t>
    <phoneticPr fontId="40" type="noConversion"/>
  </si>
  <si>
    <t>거리</t>
    <phoneticPr fontId="40" type="noConversion"/>
  </si>
  <si>
    <t>단상</t>
    <phoneticPr fontId="40" type="noConversion"/>
  </si>
  <si>
    <t>삼상</t>
    <phoneticPr fontId="40" type="noConversion"/>
  </si>
  <si>
    <t>신설 거리공사비</t>
    <phoneticPr fontId="40" type="noConversion"/>
  </si>
  <si>
    <t>기본거리를 초과하는 신설거리 매 1m에 대하여</t>
    <phoneticPr fontId="40" type="noConversion"/>
  </si>
  <si>
    <t>x</t>
    <phoneticPr fontId="40" type="noConversion"/>
  </si>
  <si>
    <t>첨가거리공사비</t>
    <phoneticPr fontId="40" type="noConversion"/>
  </si>
  <si>
    <t>기본거리를 초과하는 첨가거리 매 1m에 대하여</t>
    <phoneticPr fontId="40" type="noConversion"/>
  </si>
  <si>
    <t>3. 공사비 계산</t>
    <phoneticPr fontId="40" type="noConversion"/>
  </si>
  <si>
    <t>1. 기본 공사비</t>
    <phoneticPr fontId="40" type="noConversion"/>
  </si>
  <si>
    <t>2. 거리 공사비</t>
    <phoneticPr fontId="40" type="noConversion"/>
  </si>
  <si>
    <t>3. 부가가치세(10%)</t>
    <phoneticPr fontId="40" type="noConversion"/>
  </si>
  <si>
    <t>4. 소  계</t>
    <phoneticPr fontId="40" type="noConversion"/>
  </si>
  <si>
    <t>5. 계</t>
    <phoneticPr fontId="40" type="noConversion"/>
  </si>
  <si>
    <t>100이하 절사</t>
    <phoneticPr fontId="40" type="noConversion"/>
  </si>
  <si>
    <t>관   급   자   재   내   역   서(현장장비-3자단가)</t>
    <phoneticPr fontId="3" type="noConversion"/>
  </si>
  <si>
    <t>1. 관급자재 내역서(관제센터)</t>
    <phoneticPr fontId="3" type="noConversion"/>
  </si>
  <si>
    <t>컴퓨터 서버</t>
    <phoneticPr fontId="53" type="noConversion"/>
  </si>
  <si>
    <t>Intel Xeon 3.0GHz, 24core</t>
    <phoneticPr fontId="3" type="noConversion"/>
  </si>
  <si>
    <t>23439276</t>
    <phoneticPr fontId="3" type="noConversion"/>
  </si>
  <si>
    <t>23253177</t>
    <phoneticPr fontId="3" type="noConversion"/>
  </si>
  <si>
    <t>200ch</t>
    <phoneticPr fontId="3" type="noConversion"/>
  </si>
  <si>
    <t>조달수수료(일반,3자,MAS-0.54%)</t>
    <phoneticPr fontId="3" type="noConversion"/>
  </si>
  <si>
    <t>1.1 관제센터</t>
    <phoneticPr fontId="3" type="noConversion"/>
  </si>
  <si>
    <t>6. 조달수수료</t>
    <phoneticPr fontId="40" type="noConversion"/>
  </si>
  <si>
    <t>7. 합 계</t>
    <phoneticPr fontId="3" type="noConversion"/>
  </si>
  <si>
    <t>백원이하절사</t>
    <phoneticPr fontId="3" type="noConversion"/>
  </si>
  <si>
    <t>스토리지</t>
    <phoneticPr fontId="53" type="noConversion"/>
  </si>
  <si>
    <t>360TB</t>
    <phoneticPr fontId="3" type="noConversion"/>
  </si>
  <si>
    <t>라이선스(센터)</t>
    <phoneticPr fontId="53" type="noConversion"/>
  </si>
  <si>
    <t>23385875</t>
    <phoneticPr fontId="3" type="noConversion"/>
  </si>
  <si>
    <t>컴퓨터 서버</t>
    <phoneticPr fontId="3" type="noConversion"/>
  </si>
  <si>
    <t>1. 관급자재(3자단가-관제센터)</t>
    <phoneticPr fontId="3" type="noConversion"/>
  </si>
  <si>
    <t>스토리지</t>
    <phoneticPr fontId="3" type="noConversion"/>
  </si>
  <si>
    <t>라이선스(센터)</t>
    <phoneticPr fontId="3" type="noConversion"/>
  </si>
  <si>
    <t>한   전   시   설   부   담   금   산   출   내   역   서</t>
    <phoneticPr fontId="3" type="noConversion"/>
  </si>
  <si>
    <t>한    전    시    설    부    담    금    집    계    표</t>
    <phoneticPr fontId="3" type="noConversion"/>
  </si>
  <si>
    <t>POLE  기초 ( 700 x 700 x 800 ) : 토사</t>
    <phoneticPr fontId="87" type="noConversion"/>
  </si>
  <si>
    <t>터파기(CCTV POLE설치 포함)</t>
    <phoneticPr fontId="3" type="noConversion"/>
  </si>
  <si>
    <t>콘크리트 기성기초</t>
    <phoneticPr fontId="3" type="noConversion"/>
  </si>
  <si>
    <t>되메우기(CCTV POLE설치 포함)</t>
    <phoneticPr fontId="3" type="noConversion"/>
  </si>
  <si>
    <t>4.</t>
    <phoneticPr fontId="3" type="noConversion"/>
  </si>
  <si>
    <t>잔토처리</t>
    <phoneticPr fontId="3" type="noConversion"/>
  </si>
  <si>
    <t>POLE  기초 ( 700 x 700 x 800 ) : 보도블럭</t>
    <phoneticPr fontId="87" type="noConversion"/>
  </si>
  <si>
    <t>5.</t>
    <phoneticPr fontId="3" type="noConversion"/>
  </si>
  <si>
    <t>보도블럭 철거 및 재포장</t>
    <phoneticPr fontId="3" type="noConversion"/>
  </si>
  <si>
    <t>A =</t>
    <phoneticPr fontId="3" type="noConversion"/>
  </si>
  <si>
    <t>6.</t>
    <phoneticPr fontId="3" type="noConversion"/>
  </si>
  <si>
    <t>POLE  기초 ( 700 x 700 x 800 ) : 콘크리트</t>
    <phoneticPr fontId="87" type="noConversion"/>
  </si>
  <si>
    <t>콘크리트 포장(굴착, 다짐, 기층, 표층 포함)</t>
    <phoneticPr fontId="3" type="noConversion"/>
  </si>
  <si>
    <t>폐기물 처리</t>
    <phoneticPr fontId="3" type="noConversion"/>
  </si>
  <si>
    <t>POLE  기초 ( 700 x 700 x 800 ) : 투스콘</t>
    <phoneticPr fontId="87" type="noConversion"/>
  </si>
  <si>
    <t>콘크리트 기초</t>
    <phoneticPr fontId="3" type="noConversion"/>
  </si>
  <si>
    <t>투스콘 포장절단</t>
    <phoneticPr fontId="3" type="noConversion"/>
  </si>
  <si>
    <t>L =</t>
    <phoneticPr fontId="3" type="noConversion"/>
  </si>
  <si>
    <t>m</t>
    <phoneticPr fontId="53" type="noConversion"/>
  </si>
  <si>
    <t>투스콘 포장깨기</t>
    <phoneticPr fontId="3" type="noConversion"/>
  </si>
  <si>
    <t>7.</t>
    <phoneticPr fontId="3" type="noConversion"/>
  </si>
  <si>
    <t>투스콘 포장</t>
    <phoneticPr fontId="3" type="noConversion"/>
  </si>
  <si>
    <t>8.</t>
    <phoneticPr fontId="3" type="noConversion"/>
  </si>
  <si>
    <t>9</t>
    <phoneticPr fontId="3" type="noConversion"/>
  </si>
  <si>
    <t>POLE  기초 ( 700 x 700 x 800 ) : 아스콘</t>
    <phoneticPr fontId="87" type="noConversion"/>
  </si>
  <si>
    <t>아스콘 포장절단</t>
    <phoneticPr fontId="3" type="noConversion"/>
  </si>
  <si>
    <t>아스콘 포장깨기</t>
    <phoneticPr fontId="3" type="noConversion"/>
  </si>
  <si>
    <t>아스콘 포장(표층)</t>
    <phoneticPr fontId="3" type="noConversion"/>
  </si>
  <si>
    <t>아스콘 포장(기층)</t>
    <phoneticPr fontId="3" type="noConversion"/>
  </si>
  <si>
    <t>9.</t>
    <phoneticPr fontId="3" type="noConversion"/>
  </si>
  <si>
    <t>1.3</t>
  </si>
  <si>
    <t>1.9</t>
  </si>
  <si>
    <t>지중 공급</t>
    <phoneticPr fontId="40" type="noConversion"/>
  </si>
  <si>
    <t>1.1 무선</t>
    <phoneticPr fontId="3" type="noConversion"/>
  </si>
  <si>
    <t>침입차단시스템</t>
    <phoneticPr fontId="3" type="noConversion"/>
  </si>
  <si>
    <t>VPN 센터</t>
    <phoneticPr fontId="3" type="noConversion"/>
  </si>
  <si>
    <t>VPN 지역</t>
    <phoneticPr fontId="3" type="noConversion"/>
  </si>
  <si>
    <t>1. 관급자재(3자단가-무선)</t>
    <phoneticPr fontId="3" type="noConversion"/>
  </si>
  <si>
    <t>무선랜엑세스포인트</t>
    <phoneticPr fontId="3" type="noConversion"/>
  </si>
  <si>
    <t>RFK-520ac, Outdoor AP</t>
    <phoneticPr fontId="3" type="noConversion"/>
  </si>
  <si>
    <t>부착대(ARM)</t>
  </si>
  <si>
    <t>1억원 이상 적용(관급자관급 추정금액 미포함)</t>
    <phoneticPr fontId="3" type="noConversion"/>
  </si>
  <si>
    <t>2천만원 이상 적용(도급금액+도급자관급금액)</t>
    <phoneticPr fontId="3" type="noConversion"/>
  </si>
  <si>
    <t>안내판(LED)</t>
  </si>
  <si>
    <t>조달수수료(2천만원이하)</t>
    <phoneticPr fontId="3" type="noConversion"/>
  </si>
  <si>
    <t>정액</t>
    <phoneticPr fontId="3" type="noConversion"/>
  </si>
  <si>
    <t>관   급   자   재   내   역   집   계   표(3자단가)</t>
    <phoneticPr fontId="3" type="noConversion"/>
  </si>
  <si>
    <t>관   급   자   재   내   역   서(3자단가)</t>
    <phoneticPr fontId="3" type="noConversion"/>
  </si>
  <si>
    <t>안내판(LED)</t>
    <phoneticPr fontId="3" type="noConversion"/>
  </si>
  <si>
    <t>부착대(ARM)</t>
    <phoneticPr fontId="3" type="noConversion"/>
  </si>
  <si>
    <t>안내판(LED)
부착대(ARM)</t>
    <phoneticPr fontId="3" type="noConversion"/>
  </si>
  <si>
    <t>2. 도급공사비(현장장비)</t>
    <phoneticPr fontId="3" type="noConversion"/>
  </si>
  <si>
    <t>1.85% * 1.2</t>
    <phoneticPr fontId="40" type="noConversion"/>
  </si>
  <si>
    <t>7.</t>
    <phoneticPr fontId="3" type="noConversion"/>
  </si>
  <si>
    <t>폐기물처리</t>
    <phoneticPr fontId="3" type="noConversion"/>
  </si>
  <si>
    <t>V=</t>
    <phoneticPr fontId="3" type="noConversion"/>
  </si>
  <si>
    <t>=</t>
    <phoneticPr fontId="3" type="noConversion"/>
  </si>
  <si>
    <t>x</t>
    <phoneticPr fontId="3" type="noConversion"/>
  </si>
  <si>
    <t>1.1</t>
    <phoneticPr fontId="3" type="noConversion"/>
  </si>
  <si>
    <t>1.2</t>
  </si>
  <si>
    <t>공용주차장 노후 CCTV 고도화공사</t>
    <phoneticPr fontId="3" type="noConversion"/>
  </si>
  <si>
    <t>별양동 1-34 (과천주차빌딩)</t>
    <phoneticPr fontId="3" type="noConversion"/>
  </si>
  <si>
    <t>별양동 1 (렉스타운 앞 공영주차장)</t>
    <phoneticPr fontId="3" type="noConversion"/>
  </si>
  <si>
    <t>별양동 1 (그레이스호텔 앞 공영주차장)</t>
    <phoneticPr fontId="3" type="noConversion"/>
  </si>
  <si>
    <t>과천동 370-12 (뒷골6 공영주차장)</t>
    <phoneticPr fontId="3" type="noConversion"/>
  </si>
  <si>
    <t>과천동 367-4 (뒷골7 공영주차장)</t>
    <phoneticPr fontId="3" type="noConversion"/>
  </si>
  <si>
    <t>주암동 55 (장군마을 공영주차장)</t>
    <phoneticPr fontId="3" type="noConversion"/>
  </si>
  <si>
    <t>(2022년 공사원가계산 제비율적용, 50억미만, 6개월이하적용)</t>
    <phoneticPr fontId="3" type="noConversion"/>
  </si>
  <si>
    <t>과천시 공용주차장 (6개소)</t>
    <phoneticPr fontId="40" type="noConversion"/>
  </si>
  <si>
    <t>과천주차빌딩 관리실</t>
    <phoneticPr fontId="3" type="noConversion"/>
  </si>
  <si>
    <t>8. 관 급 자 재 비(3자단가)</t>
    <phoneticPr fontId="3" type="noConversion"/>
  </si>
  <si>
    <t>조달수수료 포함</t>
    <phoneticPr fontId="3" type="noConversion"/>
  </si>
  <si>
    <t>조달수수료포함</t>
    <phoneticPr fontId="3" type="noConversion"/>
  </si>
  <si>
    <t>1. 관급자재(3자단가)</t>
    <phoneticPr fontId="3" type="noConversion"/>
  </si>
  <si>
    <t xml:space="preserve">  2022년 08월</t>
    <phoneticPr fontId="40" type="noConversion"/>
  </si>
  <si>
    <t>2022. 08</t>
    <phoneticPr fontId="40" type="noConversion"/>
  </si>
  <si>
    <t>2.1 별양동 1-34 (과천주차빌딩)</t>
  </si>
  <si>
    <t>2.2 별양동 1 (렉스타운 앞 공영주차장)</t>
  </si>
  <si>
    <t>2.3 별양동 1 (그레이스호텔 앞 공영주차장)</t>
  </si>
  <si>
    <t>2.4 과천동 370-12 (뒷골6 공영주차장)</t>
  </si>
  <si>
    <t>2.5 과천동 367-4 (뒷골7 공영주차장)</t>
  </si>
  <si>
    <t>2.6 주암동 55 (장군마을 공영주차장)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</si>
</sst>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1" formatCode="_-* #,##0_-;\-* #,##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_ * #,##0_ ;_ * \-#,##0_ ;_ * &quot;-&quot;_ ;_ @_ "/>
    <numFmt numFmtId="181" formatCode="#,##0_ "/>
    <numFmt numFmtId="182" formatCode="_ * #,##0.00_ ;_ * \-#,##0.00_ ;_ * &quot;-&quot;??_ ;_ @_ "/>
    <numFmt numFmtId="183" formatCode="0.0%"/>
    <numFmt numFmtId="184" formatCode="#."/>
    <numFmt numFmtId="185" formatCode="&quot;₩&quot;#,##0.00;[Red]&quot;₩&quot;\-#,##0.00"/>
    <numFmt numFmtId="186" formatCode="&quot;$&quot;#,##0_);[Red]\(&quot;$&quot;#,##0\)"/>
    <numFmt numFmtId="187" formatCode="&quot;$&quot;#,##0.00_);[Red]\(&quot;$&quot;#,##0.00\)"/>
    <numFmt numFmtId="188" formatCode="&quot;(재료비 + 직접노무비) x &quot;General&quot;% x 1.2 이내&quot;"/>
    <numFmt numFmtId="189" formatCode="&quot;(&quot;&quot;₩&quot;#,##0&quot;)&quot;"/>
    <numFmt numFmtId="190" formatCode="[DBNum4][$-412]&quot;총공사비    : &quot;&quot;일금&quot;General&quot;원정&quot;"/>
    <numFmt numFmtId="191" formatCode="0_);[Red]\(0\)"/>
    <numFmt numFmtId="192" formatCode="&quot;₩&quot;#,##0.00;[Red]&quot;₩&quot;&quot;₩&quot;\!\-#,##0.00"/>
    <numFmt numFmtId="193" formatCode="_-* #,##0.0_-;\-* #,##0.0_-;_-* &quot;-&quot;??_-;_-@_-"/>
    <numFmt numFmtId="194" formatCode="#,##0\ \ \ \ \ "/>
    <numFmt numFmtId="195" formatCode="_(&quot;$&quot;* #,##0_);_(&quot;$&quot;* \(#,##0\);_(&quot;$&quot;* &quot;-&quot;??_);_(@_)"/>
    <numFmt numFmtId="196" formatCode="_-[$€-2]* #,##0.00_-;\-[$€-2]* #,##0.00_-;_-[$€-2]* &quot;-&quot;??_-"/>
    <numFmt numFmtId="197" formatCode="_ * #,##0_ ;_ * &quot;₩&quot;&quot;₩&quot;&quot;₩&quot;&quot;₩&quot;&quot;₩&quot;\-#,##0_ ;_ * &quot;-&quot;_ ;_ @_ "/>
    <numFmt numFmtId="198" formatCode="0.00000%"/>
    <numFmt numFmtId="199" formatCode="&quot;?#,##0.00;\-&quot;&quot;?&quot;#,##0.00"/>
    <numFmt numFmtId="200" formatCode="&quot;₩&quot;#,##0;&quot;₩&quot;&quot;₩&quot;&quot;₩&quot;&quot;₩&quot;\-#,##0"/>
    <numFmt numFmtId="201" formatCode="mmm&quot;-&quot;yy"/>
    <numFmt numFmtId="202" formatCode="_ * #,##0.0000000000_ ;_ * \-#,##0.0000000000_ ;_ * &quot;-&quot;_ ;_ @_ "/>
    <numFmt numFmtId="203" formatCode="#,##0;[Red]&quot;-&quot;#,##0"/>
    <numFmt numFmtId="204" formatCode="#,##0.00000;\-#,##0.00000"/>
    <numFmt numFmtId="205" formatCode="[Blue][&lt;=0]#,##0;\-#,##0"/>
    <numFmt numFmtId="206" formatCode="#,##0\ ;[Red]&quot;-&quot;#,##0\ "/>
    <numFmt numFmtId="207" formatCode="* #,##0\ ;[Red]* &quot;-&quot;#,##0\ "/>
    <numFmt numFmtId="208" formatCode="#,##0.####;[Red]&quot;-&quot;#,##0.####"/>
    <numFmt numFmtId="209" formatCode="#,##0.0###\ ;[Red]&quot;-&quot;#,##0.0###\ "/>
    <numFmt numFmtId="210" formatCode="_-* #,##0.00_-;&quot;₩&quot;&quot;₩&quot;\-* #,##0.00_-;_-* &quot;-&quot;??_-;_-@_-"/>
    <numFmt numFmtId="211" formatCode="&quot;₩&quot;#,##0.00;&quot;₩&quot;&quot;₩&quot;&quot;₩&quot;&quot;₩&quot;\-#,##0.00"/>
    <numFmt numFmtId="212" formatCode="[DBNum4][$-412]&quot;도급공사비 : &quot;&quot;일금&quot;General&quot;원정&quot;"/>
    <numFmt numFmtId="213" formatCode="#,##0.00;[Red]#,##0.00"/>
    <numFmt numFmtId="214" formatCode="#,##0.000;[Red]\-#,##0.000"/>
    <numFmt numFmtId="215" formatCode="#,##0.0000;[Red]\-#,##0.0000"/>
    <numFmt numFmtId="216" formatCode="00,000&quot;원&quot;"/>
    <numFmt numFmtId="217" formatCode="[DBNum4][$-412]&quot;한전시설부담금 : &quot;&quot;일금&quot;General&quot;원정&quot;"/>
    <numFmt numFmtId="218" formatCode="0.000%"/>
    <numFmt numFmtId="219" formatCode="[DBNum4][$-412]&quot;관급자재비(3자단가) : &quot;&quot;일금&quot;General&quot;원정&quot;"/>
  </numFmts>
  <fonts count="130">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12"/>
      <name val="바탕체"/>
      <family val="1"/>
      <charset val="129"/>
    </font>
    <font>
      <sz val="10"/>
      <name val="굴림"/>
      <family val="3"/>
      <charset val="129"/>
    </font>
    <font>
      <sz val="10"/>
      <name val="돋움체"/>
      <family val="3"/>
      <charset val="129"/>
    </font>
    <font>
      <sz val="10"/>
      <name val="굴림체"/>
      <family val="3"/>
      <charset val="129"/>
    </font>
    <font>
      <b/>
      <sz val="10"/>
      <name val="굴림"/>
      <family val="3"/>
      <charset val="129"/>
    </font>
    <font>
      <sz val="9"/>
      <name val="굴림"/>
      <family val="3"/>
      <charset val="129"/>
    </font>
    <font>
      <sz val="10"/>
      <name val="Arial"/>
      <family val="2"/>
    </font>
    <font>
      <sz val="9"/>
      <name val="맑은 고딕"/>
      <family val="3"/>
      <charset val="129"/>
    </font>
    <font>
      <sz val="11"/>
      <color indexed="8"/>
      <name val="맑은 고딕"/>
      <family val="3"/>
      <charset val="129"/>
    </font>
    <font>
      <sz val="10"/>
      <name val="바탕체"/>
      <family val="1"/>
      <charset val="129"/>
    </font>
    <font>
      <sz val="12"/>
      <name val="System"/>
      <family val="2"/>
      <charset val="129"/>
    </font>
    <font>
      <sz val="10"/>
      <name val="Helv"/>
      <family val="2"/>
    </font>
    <font>
      <sz val="1"/>
      <color indexed="16"/>
      <name val="Courier"/>
      <family val="3"/>
    </font>
    <font>
      <sz val="12"/>
      <name val="Times New Roman"/>
      <family val="1"/>
    </font>
    <font>
      <sz val="1"/>
      <color indexed="8"/>
      <name val="Courier"/>
      <family val="3"/>
    </font>
    <font>
      <sz val="12"/>
      <name val="¹UAAA¼"/>
      <family val="3"/>
      <charset val="129"/>
    </font>
    <font>
      <sz val="1"/>
      <color indexed="0"/>
      <name val="Courier"/>
      <family val="3"/>
    </font>
    <font>
      <sz val="12"/>
      <name val="ⓒoUAAA¨u"/>
      <family val="1"/>
      <charset val="129"/>
    </font>
    <font>
      <sz val="12"/>
      <name val="©öUAAA¨ù"/>
      <family val="1"/>
      <charset val="129"/>
    </font>
    <font>
      <sz val="11"/>
      <name val="￥i￠￢￠?o"/>
      <family val="3"/>
      <charset val="129"/>
    </font>
    <font>
      <sz val="11"/>
      <name val="¡¾¨u￠￢ⓒ÷A¨u"/>
      <family val="3"/>
      <charset val="129"/>
    </font>
    <font>
      <sz val="12"/>
      <name val="¡¾¨ù¢¬©÷A¨ù"/>
      <family val="3"/>
      <charset val="129"/>
    </font>
    <font>
      <sz val="12"/>
      <name val="¡§IoUAAA￠R¡×u"/>
      <family val="3"/>
      <charset val="129"/>
    </font>
    <font>
      <sz val="11"/>
      <name val="μ¸¿o"/>
      <family val="3"/>
      <charset val="129"/>
    </font>
    <font>
      <sz val="12"/>
      <name val="¹ÙÅÁÃ¼"/>
      <family val="1"/>
      <charset val="129"/>
    </font>
    <font>
      <sz val="11"/>
      <name val="µ¸¿ò"/>
      <family val="3"/>
      <charset val="129"/>
    </font>
    <font>
      <sz val="11"/>
      <name val="±¼¸²Ã¼"/>
      <family val="3"/>
      <charset val="129"/>
    </font>
    <font>
      <sz val="12"/>
      <name val="¹ÙÅÁÃ¼"/>
      <family val="1"/>
    </font>
    <font>
      <sz val="12"/>
      <name val="¹UAAA¼"/>
      <family val="1"/>
    </font>
    <font>
      <sz val="8"/>
      <name val="©öUAAA¨ù"/>
      <family val="1"/>
      <charset val="129"/>
    </font>
    <font>
      <sz val="12"/>
      <name val="¥ì¢¬¢¯oA¨ù"/>
      <family val="3"/>
      <charset val="129"/>
    </font>
    <font>
      <sz val="10"/>
      <name val="¡¾¨ù¢¬©÷A¨ù"/>
      <family val="3"/>
      <charset val="129"/>
    </font>
    <font>
      <sz val="10"/>
      <name val="©öUAAA¨ù"/>
      <family val="1"/>
      <charset val="129"/>
    </font>
    <font>
      <u/>
      <sz val="8.5"/>
      <color indexed="36"/>
      <name val="바탕체"/>
      <family val="1"/>
      <charset val="129"/>
    </font>
    <font>
      <u/>
      <sz val="8"/>
      <color indexed="12"/>
      <name val="Times New Roman"/>
      <family val="1"/>
    </font>
    <font>
      <sz val="11"/>
      <name val="맑은 고딕"/>
      <family val="3"/>
      <charset val="129"/>
    </font>
    <font>
      <sz val="8"/>
      <name val="맑은 고딕"/>
      <family val="3"/>
      <charset val="129"/>
    </font>
    <font>
      <b/>
      <sz val="10"/>
      <name val="맑은 고딕"/>
      <family val="3"/>
      <charset val="129"/>
    </font>
    <font>
      <b/>
      <sz val="9"/>
      <name val="맑은 고딕"/>
      <family val="3"/>
      <charset val="129"/>
    </font>
    <font>
      <sz val="10"/>
      <name val="맑은 고딕"/>
      <family val="3"/>
      <charset val="129"/>
    </font>
    <font>
      <sz val="9"/>
      <color indexed="8"/>
      <name val="맑은 고딕"/>
      <family val="3"/>
      <charset val="129"/>
    </font>
    <font>
      <sz val="10"/>
      <color indexed="8"/>
      <name val="맑은 고딕"/>
      <family val="3"/>
      <charset val="129"/>
    </font>
    <font>
      <sz val="24"/>
      <color indexed="8"/>
      <name val="휴먼옛체"/>
      <family val="1"/>
      <charset val="129"/>
    </font>
    <font>
      <sz val="12"/>
      <color indexed="8"/>
      <name val="휴먼옛체"/>
      <family val="1"/>
      <charset val="129"/>
    </font>
    <font>
      <b/>
      <sz val="12"/>
      <name val="Arial"/>
      <family val="2"/>
    </font>
    <font>
      <sz val="11"/>
      <name val="굴림"/>
      <family val="3"/>
      <charset val="129"/>
    </font>
    <font>
      <sz val="12"/>
      <name val="굴림"/>
      <family val="3"/>
      <charset val="129"/>
    </font>
    <font>
      <sz val="11"/>
      <name val="굴림체"/>
      <family val="3"/>
      <charset val="129"/>
    </font>
    <font>
      <sz val="11"/>
      <color indexed="8"/>
      <name val="맑은 고딕"/>
      <family val="3"/>
      <charset val="129"/>
    </font>
    <font>
      <sz val="8"/>
      <name val="돋움체"/>
      <family val="3"/>
      <charset val="129"/>
    </font>
    <font>
      <sz val="8"/>
      <name val="굴림"/>
      <family val="3"/>
      <charset val="129"/>
    </font>
    <font>
      <sz val="14"/>
      <name val="돋움"/>
      <family val="3"/>
      <charset val="129"/>
    </font>
    <font>
      <sz val="10"/>
      <name val="MS Sans Serif"/>
      <family val="2"/>
    </font>
    <font>
      <sz val="12"/>
      <name val="돋움체"/>
      <family val="3"/>
      <charset val="129"/>
    </font>
    <font>
      <sz val="12"/>
      <name val="굴림체"/>
      <family val="3"/>
      <charset val="129"/>
    </font>
    <font>
      <i/>
      <sz val="12"/>
      <name val="굴림체"/>
      <family val="3"/>
      <charset val="129"/>
    </font>
    <font>
      <sz val="12"/>
      <name val="¹????¼"/>
      <family val="1"/>
      <charset val="129"/>
    </font>
    <font>
      <b/>
      <sz val="12"/>
      <name val="???"/>
      <family val="1"/>
    </font>
    <font>
      <sz val="11"/>
      <name val="?¸¿?"/>
      <family val="3"/>
      <charset val="129"/>
    </font>
    <font>
      <b/>
      <sz val="12"/>
      <name val="바탕체"/>
      <family val="1"/>
      <charset val="129"/>
    </font>
    <font>
      <sz val="12"/>
      <name val="¹ÙÅÁÃ¼"/>
      <family val="1"/>
      <charset val="129"/>
    </font>
    <font>
      <b/>
      <sz val="10"/>
      <name val="Helv"/>
      <family val="2"/>
    </font>
    <font>
      <sz val="10"/>
      <name val="MS Serif"/>
      <family val="1"/>
    </font>
    <font>
      <sz val="10"/>
      <color indexed="16"/>
      <name val="MS Serif"/>
      <family val="1"/>
    </font>
    <font>
      <i/>
      <sz val="1"/>
      <color indexed="8"/>
      <name val="Courier"/>
      <family val="3"/>
    </font>
    <font>
      <sz val="8"/>
      <name val="Arial"/>
      <family val="2"/>
    </font>
    <font>
      <b/>
      <sz val="12"/>
      <name val="Helv"/>
      <family val="2"/>
    </font>
    <font>
      <b/>
      <sz val="18"/>
      <name val="Arial"/>
      <family val="2"/>
    </font>
    <font>
      <sz val="10"/>
      <name val="돋움"/>
      <family val="3"/>
      <charset val="129"/>
    </font>
    <font>
      <b/>
      <sz val="11"/>
      <name val="Helv"/>
      <family val="2"/>
    </font>
    <font>
      <sz val="7"/>
      <name val="Small Fonts"/>
      <family val="2"/>
    </font>
    <font>
      <sz val="12"/>
      <name val="Helv"/>
      <family val="2"/>
    </font>
    <font>
      <sz val="8"/>
      <name val="Helv"/>
      <family val="2"/>
    </font>
    <font>
      <b/>
      <sz val="8"/>
      <color indexed="8"/>
      <name val="Helv"/>
      <family val="2"/>
    </font>
    <font>
      <b/>
      <u/>
      <sz val="13"/>
      <name val="굴림체"/>
      <family val="3"/>
      <charset val="129"/>
    </font>
    <font>
      <sz val="8"/>
      <name val="바탕체"/>
      <family val="1"/>
      <charset val="129"/>
    </font>
    <font>
      <b/>
      <sz val="1"/>
      <color indexed="8"/>
      <name val="Courier"/>
      <family val="3"/>
    </font>
    <font>
      <b/>
      <sz val="11"/>
      <name val="바탕"/>
      <family val="1"/>
      <charset val="129"/>
    </font>
    <font>
      <u/>
      <sz val="9"/>
      <color indexed="36"/>
      <name val="돋움체"/>
      <family val="3"/>
      <charset val="129"/>
    </font>
    <font>
      <b/>
      <sz val="12"/>
      <color indexed="16"/>
      <name val="굴림체"/>
      <family val="3"/>
      <charset val="129"/>
    </font>
    <font>
      <sz val="10"/>
      <name val="명조"/>
      <family val="3"/>
      <charset val="129"/>
    </font>
    <font>
      <sz val="12"/>
      <color indexed="24"/>
      <name val="바탕체"/>
      <family val="1"/>
      <charset val="129"/>
    </font>
    <font>
      <sz val="18"/>
      <name val="돋움체"/>
      <family val="3"/>
      <charset val="129"/>
    </font>
    <font>
      <b/>
      <u/>
      <sz val="16"/>
      <name val="돋움"/>
      <family val="3"/>
      <charset val="129"/>
    </font>
    <font>
      <sz val="11"/>
      <color theme="1"/>
      <name val="맑은 고딕"/>
      <family val="3"/>
      <charset val="129"/>
      <scheme val="minor"/>
    </font>
    <font>
      <sz val="11"/>
      <name val="맑은 고딕"/>
      <family val="3"/>
      <charset val="129"/>
      <scheme val="minor"/>
    </font>
    <font>
      <sz val="9"/>
      <name val="맑은 고딕"/>
      <family val="3"/>
      <charset val="129"/>
      <scheme val="minor"/>
    </font>
    <font>
      <sz val="10"/>
      <name val="맑은 고딕"/>
      <family val="3"/>
      <charset val="129"/>
      <scheme val="minor"/>
    </font>
    <font>
      <sz val="9"/>
      <color rgb="FFFF0000"/>
      <name val="맑은 고딕"/>
      <family val="3"/>
      <charset val="129"/>
    </font>
    <font>
      <b/>
      <sz val="10"/>
      <name val="맑은 고딕"/>
      <family val="3"/>
      <charset val="129"/>
      <scheme val="minor"/>
    </font>
    <font>
      <b/>
      <sz val="9"/>
      <name val="맑은 고딕"/>
      <family val="3"/>
      <charset val="129"/>
      <scheme val="minor"/>
    </font>
    <font>
      <sz val="11"/>
      <color rgb="FF000000"/>
      <name val="맑은 고딕"/>
      <family val="3"/>
      <charset val="129"/>
    </font>
    <font>
      <b/>
      <sz val="12"/>
      <color indexed="8"/>
      <name val="맑은 고딕"/>
      <family val="3"/>
      <charset val="129"/>
      <scheme val="minor"/>
    </font>
    <font>
      <sz val="28"/>
      <name val="맑은 고딕"/>
      <family val="3"/>
      <charset val="129"/>
    </font>
    <font>
      <sz val="11"/>
      <name val="휴먼옛체"/>
      <family val="1"/>
      <charset val="129"/>
    </font>
    <font>
      <sz val="18"/>
      <name val="휴먼옛체"/>
      <family val="1"/>
      <charset val="129"/>
    </font>
    <font>
      <sz val="18"/>
      <name val="맑은 고딕"/>
      <family val="3"/>
      <charset val="129"/>
    </font>
    <font>
      <b/>
      <sz val="20"/>
      <name val="HY그래픽B"/>
      <family val="1"/>
      <charset val="129"/>
    </font>
    <font>
      <b/>
      <sz val="20"/>
      <name val="HY헤드라인M"/>
      <family val="1"/>
      <charset val="129"/>
    </font>
    <font>
      <sz val="26"/>
      <name val="맑은 고딕"/>
      <family val="3"/>
      <charset val="129"/>
    </font>
    <font>
      <sz val="10"/>
      <name val="HY그래픽B"/>
      <family val="1"/>
      <charset val="129"/>
    </font>
    <font>
      <sz val="12"/>
      <name val="HY그래픽B"/>
      <family val="1"/>
      <charset val="129"/>
    </font>
    <font>
      <sz val="10"/>
      <name val="HY울릉도M"/>
      <family val="1"/>
      <charset val="129"/>
    </font>
    <font>
      <sz val="12"/>
      <name val="HY울릉도M"/>
      <family val="1"/>
      <charset val="129"/>
    </font>
    <font>
      <sz val="6.5"/>
      <name val="맑은 고딕"/>
      <family val="3"/>
      <charset val="129"/>
      <scheme val="minor"/>
    </font>
    <font>
      <b/>
      <sz val="22"/>
      <name val="HY헤드라인M"/>
      <family val="1"/>
      <charset val="129"/>
    </font>
    <font>
      <sz val="18"/>
      <name val="HY헤드라인M"/>
      <family val="1"/>
      <charset val="129"/>
    </font>
    <font>
      <b/>
      <sz val="26"/>
      <name val="HY헤드라인M"/>
      <family val="1"/>
      <charset val="129"/>
    </font>
    <font>
      <sz val="10"/>
      <name val="HY헤드라인M"/>
      <family val="1"/>
      <charset val="129"/>
    </font>
    <font>
      <sz val="12"/>
      <name val="HY헤드라인M"/>
      <family val="1"/>
      <charset val="129"/>
    </font>
    <font>
      <sz val="24"/>
      <color indexed="8"/>
      <name val="HY헤드라인M"/>
      <family val="1"/>
      <charset val="129"/>
    </font>
    <font>
      <sz val="20"/>
      <name val="HY헤드라인M"/>
      <family val="1"/>
      <charset val="129"/>
    </font>
    <font>
      <sz val="18"/>
      <color indexed="8"/>
      <name val="HY헤드라인M"/>
      <family val="1"/>
      <charset val="129"/>
    </font>
    <font>
      <sz val="16"/>
      <color indexed="8"/>
      <name val="HY헤드라인M"/>
      <family val="1"/>
      <charset val="129"/>
    </font>
    <font>
      <sz val="7.5"/>
      <name val="맑은 고딕"/>
      <family val="3"/>
      <charset val="129"/>
      <scheme val="minor"/>
    </font>
    <font>
      <sz val="8"/>
      <name val="맑은 고딕"/>
      <family val="3"/>
      <charset val="129"/>
      <scheme val="minor"/>
    </font>
    <font>
      <b/>
      <sz val="8"/>
      <name val="맑은 고딕"/>
      <family val="3"/>
      <charset val="129"/>
      <scheme val="minor"/>
    </font>
    <font>
      <u/>
      <sz val="8"/>
      <name val="맑은 고딕"/>
      <family val="3"/>
      <charset val="129"/>
      <scheme val="minor"/>
    </font>
    <font>
      <sz val="16"/>
      <name val="HY헤드라인M"/>
      <family val="1"/>
      <charset val="129"/>
    </font>
    <font>
      <sz val="9"/>
      <color rgb="FF000000"/>
      <name val="맑은 고딕"/>
      <family val="3"/>
      <charset val="129"/>
      <scheme val="minor"/>
    </font>
    <font>
      <sz val="12"/>
      <color indexed="8"/>
      <name val="맑은 고딕"/>
      <family val="3"/>
      <charset val="129"/>
    </font>
    <font>
      <b/>
      <sz val="9"/>
      <color indexed="8"/>
      <name val="맑은 고딕"/>
      <family val="3"/>
      <charset val="129"/>
    </font>
    <font>
      <b/>
      <sz val="12"/>
      <color indexed="8"/>
      <name val="맑은 고딕"/>
      <family val="3"/>
      <charset val="129"/>
    </font>
    <font>
      <sz val="10"/>
      <color rgb="FF000000"/>
      <name val="굴림체"/>
      <family val="3"/>
      <charset val="129"/>
    </font>
    <font>
      <sz val="12"/>
      <color theme="1"/>
      <name val="돋움체"/>
      <family val="3"/>
      <charset val="129"/>
    </font>
    <font>
      <b/>
      <sz val="12"/>
      <name val="HY헤드라인M"/>
      <family val="1"/>
      <charset val="129"/>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
      <patternFill patternType="solid">
        <fgColor rgb="FFC0C0C0"/>
        <bgColor indexed="64"/>
      </patternFill>
    </fill>
    <fill>
      <patternFill patternType="solid">
        <fgColor rgb="FFFFFF00"/>
        <bgColor indexed="64"/>
      </patternFill>
    </fill>
    <fill>
      <patternFill patternType="solid">
        <fgColor indexed="47"/>
        <bgColor indexed="64"/>
      </patternFill>
    </fill>
  </fills>
  <borders count="8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rgb="FF000000"/>
      </left>
      <right style="hair">
        <color rgb="FF000000"/>
      </right>
      <top style="hair">
        <color rgb="FF000000"/>
      </top>
      <bottom style="hair">
        <color rgb="FF000000"/>
      </bottom>
      <diagonal/>
    </border>
    <border>
      <left/>
      <right style="hair">
        <color rgb="FF000000"/>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s>
  <cellStyleXfs count="2709">
    <xf numFmtId="0" fontId="0" fillId="0" borderId="0"/>
    <xf numFmtId="0" fontId="13" fillId="0" borderId="0"/>
    <xf numFmtId="0" fontId="56" fillId="0" borderId="1">
      <alignment horizontal="center"/>
    </xf>
    <xf numFmtId="3" fontId="57" fillId="0" borderId="2"/>
    <xf numFmtId="0" fontId="13" fillId="0" borderId="3">
      <alignment horizontal="centerContinuous" vertical="center"/>
    </xf>
    <xf numFmtId="0" fontId="58" fillId="0" borderId="0">
      <alignment vertical="center"/>
    </xf>
    <xf numFmtId="0" fontId="59" fillId="0" borderId="0">
      <alignment vertical="center"/>
    </xf>
    <xf numFmtId="0" fontId="58" fillId="0" borderId="0">
      <alignment vertical="center"/>
    </xf>
    <xf numFmtId="0" fontId="2" fillId="0" borderId="0" applyFont="0" applyFill="0" applyBorder="0" applyAlignment="0" applyProtection="0"/>
    <xf numFmtId="0" fontId="4" fillId="0" borderId="0"/>
    <xf numFmtId="0" fontId="4" fillId="0" borderId="0"/>
    <xf numFmtId="0" fontId="60" fillId="0" borderId="0" applyFont="0" applyFill="0" applyBorder="0" applyAlignment="0" applyProtection="0"/>
    <xf numFmtId="0" fontId="60" fillId="0" borderId="0" applyFont="0" applyFill="0" applyBorder="0" applyAlignment="0" applyProtection="0"/>
    <xf numFmtId="0" fontId="60" fillId="0" borderId="0"/>
    <xf numFmtId="0" fontId="61" fillId="0" borderId="0" applyFont="0" applyFill="0" applyBorder="0" applyAlignment="0" applyProtection="0"/>
    <xf numFmtId="0" fontId="60" fillId="0" borderId="0" applyFont="0" applyFill="0" applyBorder="0" applyAlignment="0" applyProtection="0"/>
    <xf numFmtId="0" fontId="62"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7" fillId="0" borderId="0"/>
    <xf numFmtId="0" fontId="10" fillId="0" borderId="0"/>
    <xf numFmtId="0" fontId="56" fillId="0" borderId="0"/>
    <xf numFmtId="0" fontId="10" fillId="0" borderId="0"/>
    <xf numFmtId="0" fontId="2" fillId="0" borderId="0"/>
    <xf numFmtId="0" fontId="10" fillId="0" borderId="0"/>
    <xf numFmtId="0" fontId="15"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56" fillId="0" borderId="0"/>
    <xf numFmtId="0" fontId="2" fillId="0" borderId="0"/>
    <xf numFmtId="0" fontId="2" fillId="0" borderId="0"/>
    <xf numFmtId="0" fontId="56" fillId="0" borderId="0"/>
    <xf numFmtId="0" fontId="10" fillId="0" borderId="0"/>
    <xf numFmtId="0" fontId="2" fillId="0" borderId="0"/>
    <xf numFmtId="0" fontId="10"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Font="0" applyFill="0" applyBorder="0" applyAlignment="0" applyProtection="0"/>
    <xf numFmtId="0" fontId="2" fillId="0" borderId="0"/>
    <xf numFmtId="0" fontId="10" fillId="0" borderId="0"/>
    <xf numFmtId="0" fontId="2" fillId="0" borderId="0"/>
    <xf numFmtId="0" fontId="2"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10" fillId="0" borderId="0"/>
    <xf numFmtId="0" fontId="10" fillId="0" borderId="0"/>
    <xf numFmtId="0" fontId="2" fillId="0" borderId="0"/>
    <xf numFmtId="0" fontId="10" fillId="0" borderId="0"/>
    <xf numFmtId="0" fontId="56"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10" fillId="0" borderId="0"/>
    <xf numFmtId="0" fontId="2" fillId="0" borderId="0"/>
    <xf numFmtId="0" fontId="2" fillId="0" borderId="0"/>
    <xf numFmtId="0" fontId="7" fillId="0" borderId="0"/>
    <xf numFmtId="192" fontId="4" fillId="0" borderId="0" applyFont="0" applyFill="0" applyBorder="0" applyAlignment="0" applyProtection="0"/>
    <xf numFmtId="0" fontId="56" fillId="0" borderId="0"/>
    <xf numFmtId="0" fontId="2" fillId="0" borderId="0"/>
    <xf numFmtId="0" fontId="56" fillId="0" borderId="0"/>
    <xf numFmtId="0" fontId="17" fillId="0" borderId="0"/>
    <xf numFmtId="0" fontId="10" fillId="0" borderId="0" applyFont="0" applyFill="0" applyBorder="0" applyAlignment="0" applyProtection="0"/>
    <xf numFmtId="0" fontId="10" fillId="0" borderId="0" applyFont="0" applyFill="0" applyBorder="0" applyAlignment="0" applyProtection="0"/>
    <xf numFmtId="0" fontId="17" fillId="0" borderId="0"/>
    <xf numFmtId="0" fontId="58" fillId="0" borderId="0">
      <alignment vertical="center"/>
    </xf>
    <xf numFmtId="0" fontId="58" fillId="0" borderId="0">
      <alignment vertical="center"/>
    </xf>
    <xf numFmtId="0" fontId="16" fillId="0" borderId="0">
      <protection locked="0"/>
    </xf>
    <xf numFmtId="0" fontId="16" fillId="0" borderId="0">
      <protection locked="0"/>
    </xf>
    <xf numFmtId="3" fontId="57" fillId="0" borderId="2"/>
    <xf numFmtId="3" fontId="57" fillId="0" borderId="2"/>
    <xf numFmtId="0" fontId="58" fillId="0" borderId="0"/>
    <xf numFmtId="0" fontId="10" fillId="0" borderId="0" applyNumberFormat="0" applyFill="0" applyBorder="0" applyAlignment="0" applyProtection="0"/>
    <xf numFmtId="180" fontId="63" fillId="0" borderId="0" applyFont="0" applyFill="0" applyBorder="0" applyAlignment="0" applyProtection="0"/>
    <xf numFmtId="0" fontId="4" fillId="0" borderId="0"/>
    <xf numFmtId="9" fontId="4" fillId="0" borderId="0">
      <protection locked="0"/>
    </xf>
    <xf numFmtId="0" fontId="2" fillId="0" borderId="0" applyFont="0" applyFill="0" applyBorder="0" applyAlignment="0" applyProtection="0"/>
    <xf numFmtId="0" fontId="2"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3" fillId="0" borderId="0" applyFont="0" applyFill="0" applyBorder="0" applyAlignment="0" applyProtection="0"/>
    <xf numFmtId="0" fontId="22" fillId="0" borderId="0" applyFont="0" applyFill="0" applyBorder="0" applyAlignment="0" applyProtection="0"/>
    <xf numFmtId="0" fontId="10" fillId="0" borderId="0" applyFont="0" applyFill="0" applyBorder="0" applyAlignment="0" applyProtection="0"/>
    <xf numFmtId="0" fontId="22" fillId="0" borderId="0" applyFont="0" applyFill="0" applyBorder="0" applyAlignment="0" applyProtection="0"/>
    <xf numFmtId="177" fontId="24"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3" fillId="0" borderId="0" applyFont="0" applyFill="0" applyBorder="0" applyAlignment="0" applyProtection="0"/>
    <xf numFmtId="0" fontId="25" fillId="0" borderId="0" applyFont="0" applyFill="0" applyBorder="0" applyAlignment="0" applyProtection="0"/>
    <xf numFmtId="0" fontId="10" fillId="0" borderId="0" applyFont="0" applyFill="0" applyBorder="0" applyAlignment="0" applyProtection="0"/>
    <xf numFmtId="0" fontId="22" fillId="0" borderId="0" applyFont="0" applyFill="0" applyBorder="0" applyAlignment="0" applyProtection="0"/>
    <xf numFmtId="179" fontId="24"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51" fillId="0" borderId="4" applyProtection="0">
      <alignment horizontal="left" vertical="center" wrapText="1"/>
    </xf>
    <xf numFmtId="184" fontId="18" fillId="0" borderId="0">
      <protection locked="0"/>
    </xf>
    <xf numFmtId="0" fontId="27"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76"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32" fillId="0" borderId="0" applyFont="0" applyFill="0" applyBorder="0" applyAlignment="0" applyProtection="0"/>
    <xf numFmtId="0" fontId="64" fillId="0" borderId="0" applyFont="0" applyFill="0" applyBorder="0" applyAlignment="0" applyProtection="0"/>
    <xf numFmtId="0" fontId="19" fillId="0" borderId="0" applyFont="0" applyFill="0" applyBorder="0" applyAlignment="0" applyProtection="0"/>
    <xf numFmtId="178"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184" fontId="18" fillId="0" borderId="0">
      <protection locked="0"/>
    </xf>
    <xf numFmtId="0" fontId="21" fillId="0" borderId="0" applyFont="0" applyFill="0" applyBorder="0" applyAlignment="0" applyProtection="0"/>
    <xf numFmtId="0" fontId="21"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6" fillId="0" borderId="0">
      <protection locked="0"/>
    </xf>
    <xf numFmtId="0" fontId="56" fillId="0" borderId="0"/>
    <xf numFmtId="0" fontId="27" fillId="0" borderId="0" applyFont="0" applyFill="0" applyBorder="0" applyAlignment="0" applyProtection="0"/>
    <xf numFmtId="0" fontId="64" fillId="0" borderId="0" applyFont="0" applyFill="0" applyBorder="0" applyAlignment="0" applyProtection="0"/>
    <xf numFmtId="0" fontId="27" fillId="0" borderId="0" applyFont="0" applyFill="0" applyBorder="0" applyAlignment="0" applyProtection="0"/>
    <xf numFmtId="177"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80" fontId="19" fillId="0" borderId="0" applyFont="0" applyFill="0" applyBorder="0" applyAlignment="0" applyProtection="0"/>
    <xf numFmtId="0" fontId="28" fillId="0" borderId="0" applyFont="0" applyFill="0" applyBorder="0" applyAlignment="0" applyProtection="0"/>
    <xf numFmtId="0" fontId="19" fillId="0" borderId="0" applyFont="0" applyFill="0" applyBorder="0" applyAlignment="0" applyProtection="0"/>
    <xf numFmtId="0" fontId="32" fillId="0" borderId="0" applyFont="0" applyFill="0" applyBorder="0" applyAlignment="0" applyProtection="0"/>
    <xf numFmtId="0" fontId="64" fillId="0" borderId="0" applyFont="0" applyFill="0" applyBorder="0" applyAlignment="0" applyProtection="0"/>
    <xf numFmtId="0" fontId="27" fillId="0" borderId="0" applyFont="0" applyFill="0" applyBorder="0" applyAlignment="0" applyProtection="0"/>
    <xf numFmtId="179" fontId="30" fillId="0" borderId="0" applyFont="0" applyFill="0" applyBorder="0" applyAlignment="0" applyProtection="0"/>
    <xf numFmtId="0" fontId="1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82" fontId="19" fillId="0" borderId="0" applyFont="0" applyFill="0" applyBorder="0" applyAlignment="0" applyProtection="0"/>
    <xf numFmtId="0" fontId="29" fillId="0" borderId="0" applyFont="0" applyFill="0" applyBorder="0" applyAlignment="0" applyProtection="0"/>
    <xf numFmtId="0" fontId="19" fillId="0" borderId="0" applyFont="0" applyFill="0" applyBorder="0" applyAlignment="0" applyProtection="0"/>
    <xf numFmtId="0" fontId="16" fillId="0" borderId="0">
      <protection locked="0"/>
    </xf>
    <xf numFmtId="0" fontId="14" fillId="0" borderId="0"/>
    <xf numFmtId="0" fontId="33" fillId="0" borderId="0"/>
    <xf numFmtId="0" fontId="21" fillId="0" borderId="0"/>
    <xf numFmtId="0" fontId="34" fillId="0" borderId="0"/>
    <xf numFmtId="0" fontId="21" fillId="0" borderId="0"/>
    <xf numFmtId="0" fontId="22" fillId="0" borderId="0"/>
    <xf numFmtId="0" fontId="21" fillId="0" borderId="0"/>
    <xf numFmtId="0" fontId="22" fillId="0" borderId="0"/>
    <xf numFmtId="0" fontId="2" fillId="0" borderId="0"/>
    <xf numFmtId="0" fontId="35" fillId="0" borderId="0"/>
    <xf numFmtId="0" fontId="23" fillId="0" borderId="0"/>
    <xf numFmtId="0" fontId="22" fillId="0" borderId="0"/>
    <xf numFmtId="0" fontId="21" fillId="0" borderId="0"/>
    <xf numFmtId="0" fontId="36" fillId="0" borderId="0"/>
    <xf numFmtId="0" fontId="2" fillId="0" borderId="0"/>
    <xf numFmtId="0" fontId="32" fillId="0" borderId="0"/>
    <xf numFmtId="0" fontId="64" fillId="0" borderId="0"/>
    <xf numFmtId="0" fontId="19" fillId="0" borderId="0"/>
    <xf numFmtId="0" fontId="14" fillId="0" borderId="0"/>
    <xf numFmtId="0" fontId="14" fillId="0" borderId="0"/>
    <xf numFmtId="0" fontId="29" fillId="0" borderId="0"/>
    <xf numFmtId="49" fontId="19" fillId="0" borderId="0" applyBorder="0"/>
    <xf numFmtId="0" fontId="28" fillId="0" borderId="0"/>
    <xf numFmtId="0" fontId="19" fillId="0" borderId="0"/>
    <xf numFmtId="0" fontId="31" fillId="0" borderId="0"/>
    <xf numFmtId="0" fontId="32" fillId="0" borderId="0"/>
    <xf numFmtId="0" fontId="31" fillId="0" borderId="0"/>
    <xf numFmtId="0" fontId="19" fillId="0" borderId="0"/>
    <xf numFmtId="0" fontId="64" fillId="0" borderId="0"/>
    <xf numFmtId="0" fontId="19" fillId="0" borderId="0"/>
    <xf numFmtId="0" fontId="2" fillId="0" borderId="0" applyFill="0" applyBorder="0" applyAlignment="0"/>
    <xf numFmtId="0" fontId="65" fillId="0" borderId="0"/>
    <xf numFmtId="180" fontId="63" fillId="0" borderId="0" applyFont="0" applyFill="0" applyBorder="0" applyAlignment="0" applyProtection="0"/>
    <xf numFmtId="185" fontId="2" fillId="0" borderId="0">
      <protection locked="0"/>
    </xf>
    <xf numFmtId="38" fontId="10" fillId="0" borderId="0" applyFont="0" applyFill="0" applyBorder="0" applyAlignment="0" applyProtection="0"/>
    <xf numFmtId="193" fontId="2" fillId="0" borderId="0"/>
    <xf numFmtId="40" fontId="15" fillId="0" borderId="0" applyFont="0" applyFill="0" applyBorder="0" applyAlignment="0" applyProtection="0"/>
    <xf numFmtId="3" fontId="10" fillId="0" borderId="0" applyFont="0" applyFill="0" applyBorder="0" applyAlignment="0" applyProtection="0"/>
    <xf numFmtId="0" fontId="66" fillId="0" borderId="0" applyNumberFormat="0" applyAlignment="0">
      <alignment horizontal="left"/>
    </xf>
    <xf numFmtId="0" fontId="7" fillId="0" borderId="0" applyFont="0" applyFill="0" applyBorder="0" applyAlignment="0" applyProtection="0"/>
    <xf numFmtId="185" fontId="2" fillId="0" borderId="0">
      <protection locked="0"/>
    </xf>
    <xf numFmtId="186" fontId="10" fillId="0" borderId="0" applyFont="0" applyFill="0" applyBorder="0" applyAlignment="0" applyProtection="0"/>
    <xf numFmtId="0" fontId="4" fillId="0" borderId="2" applyFill="0" applyBorder="0" applyAlignment="0"/>
    <xf numFmtId="187" fontId="15" fillId="0" borderId="0" applyFont="0" applyFill="0" applyBorder="0" applyAlignment="0" applyProtection="0"/>
    <xf numFmtId="194" fontId="6" fillId="0" borderId="0" applyFont="0" applyFill="0" applyBorder="0" applyAlignment="0" applyProtection="0"/>
    <xf numFmtId="0" fontId="2" fillId="0" borderId="0"/>
    <xf numFmtId="0" fontId="10" fillId="0" borderId="0" applyFont="0" applyFill="0" applyBorder="0" applyAlignment="0" applyProtection="0"/>
    <xf numFmtId="195" fontId="2" fillId="0" borderId="0"/>
    <xf numFmtId="0" fontId="67" fillId="0" borderId="0" applyNumberFormat="0" applyAlignment="0">
      <alignment horizontal="left"/>
    </xf>
    <xf numFmtId="196" fontId="2" fillId="0" borderId="0" applyFont="0" applyFill="0" applyBorder="0" applyAlignment="0" applyProtection="0"/>
    <xf numFmtId="0" fontId="18" fillId="0" borderId="0">
      <protection locked="0"/>
    </xf>
    <xf numFmtId="0" fontId="18" fillId="0" borderId="0">
      <protection locked="0"/>
    </xf>
    <xf numFmtId="0" fontId="68" fillId="0" borderId="0">
      <protection locked="0"/>
    </xf>
    <xf numFmtId="0" fontId="18" fillId="0" borderId="0">
      <protection locked="0"/>
    </xf>
    <xf numFmtId="0" fontId="18" fillId="0" borderId="0">
      <protection locked="0"/>
    </xf>
    <xf numFmtId="0" fontId="18" fillId="0" borderId="0">
      <protection locked="0"/>
    </xf>
    <xf numFmtId="0" fontId="68" fillId="0" borderId="0">
      <protection locked="0"/>
    </xf>
    <xf numFmtId="2" fontId="10" fillId="0" borderId="0" applyFont="0" applyFill="0" applyBorder="0" applyAlignment="0" applyProtection="0"/>
    <xf numFmtId="0" fontId="37" fillId="0" borderId="0" applyNumberFormat="0" applyFill="0" applyBorder="0" applyAlignment="0" applyProtection="0">
      <alignment vertical="top"/>
      <protection locked="0"/>
    </xf>
    <xf numFmtId="197" fontId="4" fillId="0" borderId="0"/>
    <xf numFmtId="38" fontId="69" fillId="2" borderId="0" applyNumberFormat="0" applyBorder="0" applyAlignment="0" applyProtection="0"/>
    <xf numFmtId="0" fontId="70" fillId="0" borderId="0">
      <alignment horizontal="left"/>
    </xf>
    <xf numFmtId="0" fontId="48" fillId="0" borderId="5" applyNumberFormat="0" applyAlignment="0" applyProtection="0">
      <alignment horizontal="left" vertical="center"/>
    </xf>
    <xf numFmtId="0" fontId="48" fillId="0" borderId="6">
      <alignment horizontal="left" vertical="center"/>
    </xf>
    <xf numFmtId="0" fontId="71" fillId="0" borderId="0" applyNumberFormat="0" applyFill="0" applyBorder="0" applyAlignment="0" applyProtection="0"/>
    <xf numFmtId="0" fontId="48" fillId="0" borderId="0" applyNumberFormat="0" applyFill="0" applyBorder="0" applyAlignment="0" applyProtection="0"/>
    <xf numFmtId="198" fontId="72" fillId="0" borderId="0">
      <protection locked="0"/>
    </xf>
    <xf numFmtId="198" fontId="72" fillId="0" borderId="0">
      <protection locked="0"/>
    </xf>
    <xf numFmtId="0" fontId="38" fillId="0" borderId="0" applyNumberFormat="0" applyFill="0" applyBorder="0" applyAlignment="0" applyProtection="0">
      <alignment vertical="top"/>
      <protection locked="0"/>
    </xf>
    <xf numFmtId="10" fontId="69" fillId="2" borderId="2" applyNumberFormat="0" applyBorder="0" applyAlignment="0" applyProtection="0"/>
    <xf numFmtId="177" fontId="10" fillId="0" borderId="0" applyFont="0" applyFill="0" applyBorder="0" applyAlignment="0" applyProtection="0"/>
    <xf numFmtId="179" fontId="10" fillId="0" borderId="0" applyFont="0" applyFill="0" applyBorder="0" applyAlignment="0" applyProtection="0"/>
    <xf numFmtId="0" fontId="73" fillId="0" borderId="7"/>
    <xf numFmtId="0" fontId="10" fillId="0" borderId="0" applyFont="0" applyFill="0" applyBorder="0" applyAlignment="0" applyProtection="0"/>
    <xf numFmtId="0" fontId="10" fillId="0" borderId="0" applyFont="0" applyFill="0" applyBorder="0" applyAlignment="0" applyProtection="0"/>
    <xf numFmtId="180" fontId="63" fillId="0" borderId="0" applyFont="0" applyFill="0" applyBorder="0" applyAlignment="0" applyProtection="0"/>
    <xf numFmtId="37" fontId="74" fillId="0" borderId="0"/>
    <xf numFmtId="19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4" fillId="0" borderId="0"/>
    <xf numFmtId="0" fontId="15" fillId="0" borderId="0"/>
    <xf numFmtId="0" fontId="10" fillId="0" borderId="0" applyFont="0" applyFill="0" applyBorder="0" applyAlignment="0" applyProtection="0"/>
    <xf numFmtId="0" fontId="10" fillId="0" borderId="0" applyFont="0" applyFill="0" applyBorder="0" applyAlignment="0" applyProtection="0"/>
    <xf numFmtId="185" fontId="2" fillId="0" borderId="0">
      <protection locked="0"/>
    </xf>
    <xf numFmtId="10" fontId="10" fillId="0" borderId="0" applyFont="0" applyFill="0" applyBorder="0" applyAlignment="0" applyProtection="0"/>
    <xf numFmtId="0" fontId="2" fillId="0" borderId="0">
      <protection locked="0"/>
    </xf>
    <xf numFmtId="30" fontId="76" fillId="0" borderId="0" applyNumberFormat="0" applyFill="0" applyBorder="0" applyAlignment="0" applyProtection="0">
      <alignment horizontal="left"/>
    </xf>
    <xf numFmtId="0" fontId="73" fillId="0" borderId="0"/>
    <xf numFmtId="40" fontId="77" fillId="0" borderId="0" applyBorder="0">
      <alignment horizontal="right"/>
    </xf>
    <xf numFmtId="0" fontId="78" fillId="0" borderId="0" applyFill="0" applyBorder="0" applyProtection="0">
      <alignment horizontal="centerContinuous" vertical="center"/>
    </xf>
    <xf numFmtId="0" fontId="58" fillId="2" borderId="0" applyFill="0" applyBorder="0" applyProtection="0">
      <alignment horizontal="center" vertical="center"/>
    </xf>
    <xf numFmtId="0" fontId="10" fillId="0" borderId="8" applyNumberFormat="0" applyFont="0" applyFill="0" applyAlignment="0" applyProtection="0"/>
    <xf numFmtId="0" fontId="79" fillId="0" borderId="9">
      <alignment horizontal="left"/>
    </xf>
    <xf numFmtId="0" fontId="10" fillId="0" borderId="0" applyFont="0" applyFill="0" applyBorder="0" applyAlignment="0" applyProtection="0"/>
    <xf numFmtId="38" fontId="58" fillId="0" borderId="0"/>
    <xf numFmtId="200" fontId="4" fillId="0" borderId="0">
      <protection locked="0"/>
    </xf>
    <xf numFmtId="0" fontId="80" fillId="0" borderId="0">
      <protection locked="0"/>
    </xf>
    <xf numFmtId="0" fontId="80" fillId="0" borderId="0">
      <protection locked="0"/>
    </xf>
    <xf numFmtId="0" fontId="13" fillId="0" borderId="0" applyNumberFormat="0" applyFont="0" applyAlignment="0">
      <alignment horizontal="center" vertical="center"/>
    </xf>
    <xf numFmtId="201" fontId="51" fillId="0" borderId="0"/>
    <xf numFmtId="201" fontId="51" fillId="0" borderId="0"/>
    <xf numFmtId="201" fontId="51" fillId="0" borderId="0"/>
    <xf numFmtId="201" fontId="51" fillId="0" borderId="0"/>
    <xf numFmtId="201" fontId="51" fillId="0" borderId="0"/>
    <xf numFmtId="201" fontId="51" fillId="0" borderId="0"/>
    <xf numFmtId="201" fontId="51" fillId="0" borderId="0"/>
    <xf numFmtId="201" fontId="51" fillId="0" borderId="0"/>
    <xf numFmtId="201" fontId="51" fillId="0" borderId="0"/>
    <xf numFmtId="201" fontId="51" fillId="0" borderId="0"/>
    <xf numFmtId="201" fontId="51" fillId="0" borderId="0"/>
    <xf numFmtId="191" fontId="2" fillId="0" borderId="0" applyNumberFormat="0" applyFill="0" applyBorder="0" applyAlignment="0">
      <alignment horizontal="left"/>
    </xf>
    <xf numFmtId="202" fontId="4" fillId="0" borderId="4">
      <alignment horizontal="right" vertical="center"/>
    </xf>
    <xf numFmtId="38" fontId="51" fillId="0" borderId="0"/>
    <xf numFmtId="0" fontId="18" fillId="0" borderId="0">
      <protection locked="0"/>
    </xf>
    <xf numFmtId="0" fontId="50" fillId="0" borderId="0">
      <alignment vertical="center"/>
    </xf>
    <xf numFmtId="0" fontId="81" fillId="0" borderId="10">
      <alignment vertical="center"/>
    </xf>
    <xf numFmtId="0" fontId="49" fillId="0" borderId="4">
      <alignment horizontal="center" vertical="center"/>
    </xf>
    <xf numFmtId="0" fontId="18" fillId="0" borderId="0">
      <protection locked="0"/>
    </xf>
    <xf numFmtId="0" fontId="82" fillId="0" borderId="0" applyNumberFormat="0" applyFill="0" applyBorder="0" applyAlignment="0" applyProtection="0">
      <alignment vertical="top"/>
      <protection locked="0"/>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0" fillId="0" borderId="0">
      <protection locked="0"/>
    </xf>
    <xf numFmtId="9" fontId="51" fillId="2" borderId="0" applyFill="0" applyBorder="0" applyProtection="0">
      <alignment horizontal="right"/>
    </xf>
    <xf numFmtId="10" fontId="51" fillId="0" borderId="0" applyFill="0" applyBorder="0" applyProtection="0">
      <alignment horizontal="right"/>
    </xf>
    <xf numFmtId="9" fontId="2" fillId="0" borderId="0" applyFont="0" applyFill="0" applyBorder="0" applyAlignment="0" applyProtection="0">
      <alignment vertical="center"/>
    </xf>
    <xf numFmtId="9" fontId="12" fillId="0" borderId="0" applyFont="0" applyFill="0" applyBorder="0" applyAlignment="0" applyProtection="0">
      <alignment vertical="center"/>
    </xf>
    <xf numFmtId="0" fontId="2" fillId="0" borderId="0"/>
    <xf numFmtId="0" fontId="49" fillId="0" borderId="4">
      <alignment horizontal="center" vertical="center"/>
    </xf>
    <xf numFmtId="0" fontId="55" fillId="0" borderId="0">
      <alignment vertical="center"/>
    </xf>
    <xf numFmtId="203" fontId="83" fillId="0" borderId="0">
      <alignment vertical="center"/>
    </xf>
    <xf numFmtId="177" fontId="52" fillId="0" borderId="0" applyFont="0" applyFill="0" applyBorder="0" applyAlignment="0" applyProtection="0">
      <alignment vertical="center"/>
    </xf>
    <xf numFmtId="177" fontId="12" fillId="0" borderId="0" applyFont="0" applyFill="0" applyBorder="0" applyAlignment="0" applyProtection="0">
      <alignment vertical="center"/>
    </xf>
    <xf numFmtId="177" fontId="88" fillId="0" borderId="0" applyFont="0" applyFill="0" applyBorder="0" applyAlignment="0" applyProtection="0">
      <alignment vertical="center"/>
    </xf>
    <xf numFmtId="38" fontId="4" fillId="0" borderId="0"/>
    <xf numFmtId="0" fontId="2" fillId="0" borderId="0" applyFont="0" applyFill="0" applyBorder="0" applyAlignment="0" applyProtection="0"/>
    <xf numFmtId="0" fontId="84" fillId="0" borderId="11"/>
    <xf numFmtId="4" fontId="18" fillId="0" borderId="0">
      <protection locked="0"/>
    </xf>
    <xf numFmtId="3" fontId="85" fillId="0" borderId="0" applyFont="0" applyFill="0" applyBorder="0" applyAlignment="0" applyProtection="0"/>
    <xf numFmtId="0" fontId="4" fillId="0" borderId="0">
      <alignment vertical="center"/>
    </xf>
    <xf numFmtId="0" fontId="86" fillId="0" borderId="0">
      <alignment horizontal="centerContinuous" vertical="center"/>
    </xf>
    <xf numFmtId="0" fontId="4" fillId="0" borderId="2">
      <alignment horizontal="distributed" vertical="center"/>
    </xf>
    <xf numFmtId="0" fontId="4" fillId="0" borderId="12">
      <alignment horizontal="distributed" vertical="top"/>
    </xf>
    <xf numFmtId="0" fontId="4" fillId="0" borderId="13">
      <alignment horizontal="distributed"/>
    </xf>
    <xf numFmtId="204" fontId="72" fillId="0" borderId="0">
      <alignment vertical="center"/>
    </xf>
    <xf numFmtId="0" fontId="4" fillId="0" borderId="0"/>
    <xf numFmtId="0" fontId="49" fillId="0" borderId="4" applyFill="0" applyProtection="0">
      <alignment horizontal="center" vertical="center"/>
    </xf>
    <xf numFmtId="0" fontId="4" fillId="0" borderId="0" applyFont="0" applyFill="0" applyBorder="0" applyAlignment="0" applyProtection="0"/>
    <xf numFmtId="203" fontId="5" fillId="0" borderId="0" applyFont="0" applyFill="0" applyBorder="0" applyAlignment="0" applyProtection="0">
      <alignment vertical="center"/>
    </xf>
    <xf numFmtId="205" fontId="51" fillId="0" borderId="0" applyFont="0" applyFill="0" applyBorder="0" applyAlignment="0" applyProtection="0"/>
    <xf numFmtId="38" fontId="4" fillId="2" borderId="0" applyFill="0" applyBorder="0" applyProtection="0">
      <alignment horizontal="right"/>
    </xf>
    <xf numFmtId="206" fontId="7" fillId="0" borderId="0" applyFont="0" applyFill="0" applyBorder="0" applyAlignment="0" applyProtection="0">
      <alignment textRotation="255"/>
    </xf>
    <xf numFmtId="207" fontId="7" fillId="0" borderId="0" applyFont="0" applyFill="0" applyBorder="0" applyAlignment="0" applyProtection="0">
      <alignment textRotation="255"/>
    </xf>
    <xf numFmtId="208" fontId="7" fillId="0" borderId="0" applyFont="0" applyFill="0" applyBorder="0" applyAlignment="0" applyProtection="0">
      <alignment textRotation="255"/>
    </xf>
    <xf numFmtId="209" fontId="7" fillId="0" borderId="0" applyFont="0" applyFill="0" applyBorder="0" applyAlignment="0" applyProtection="0">
      <alignment textRotation="255"/>
    </xf>
    <xf numFmtId="0" fontId="4"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7" fillId="0" borderId="0" applyFont="0" applyFill="0" applyBorder="0" applyAlignment="0" applyProtection="0"/>
    <xf numFmtId="210" fontId="4" fillId="0" borderId="0">
      <protection locked="0"/>
    </xf>
    <xf numFmtId="0" fontId="57" fillId="0" borderId="13">
      <alignment horizontal="distributed"/>
    </xf>
    <xf numFmtId="0" fontId="57" fillId="0" borderId="14">
      <alignment horizontal="distributed" vertical="center"/>
    </xf>
    <xf numFmtId="0" fontId="57" fillId="0" borderId="15">
      <alignment horizontal="distributed" vertical="top"/>
    </xf>
    <xf numFmtId="0" fontId="88" fillId="0" borderId="0">
      <alignment vertical="center"/>
    </xf>
    <xf numFmtId="38" fontId="57"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6" fillId="0" borderId="0"/>
    <xf numFmtId="0" fontId="4" fillId="0" borderId="0"/>
    <xf numFmtId="0" fontId="5" fillId="0" borderId="0"/>
    <xf numFmtId="0" fontId="6" fillId="0" borderId="0"/>
    <xf numFmtId="0" fontId="7" fillId="0" borderId="0"/>
    <xf numFmtId="0" fontId="7" fillId="0" borderId="4">
      <alignment horizontal="center" vertical="center" wrapText="1"/>
    </xf>
    <xf numFmtId="0" fontId="18" fillId="0" borderId="8">
      <protection locked="0"/>
    </xf>
    <xf numFmtId="0" fontId="4" fillId="0" borderId="0">
      <protection locked="0"/>
    </xf>
    <xf numFmtId="211" fontId="4" fillId="0" borderId="0">
      <protection locked="0"/>
    </xf>
    <xf numFmtId="0" fontId="88" fillId="0" borderId="0">
      <alignment vertical="center"/>
    </xf>
    <xf numFmtId="0" fontId="1" fillId="0" borderId="0">
      <alignment vertical="center"/>
    </xf>
    <xf numFmtId="41" fontId="12" fillId="0" borderId="0" applyFont="0" applyFill="0" applyBorder="0" applyAlignment="0" applyProtection="0">
      <alignment vertical="center"/>
    </xf>
    <xf numFmtId="0" fontId="2" fillId="0" borderId="0">
      <alignment vertical="center"/>
    </xf>
    <xf numFmtId="0" fontId="128" fillId="0" borderId="0">
      <alignment vertical="center"/>
    </xf>
  </cellStyleXfs>
  <cellXfs count="698">
    <xf numFmtId="0" fontId="0" fillId="0" borderId="0" xfId="0"/>
    <xf numFmtId="0" fontId="8" fillId="0" borderId="0" xfId="0" applyFont="1" applyAlignment="1"/>
    <xf numFmtId="0" fontId="11" fillId="0" borderId="4" xfId="0" applyFont="1" applyBorder="1" applyAlignment="1">
      <alignment horizontal="right" vertical="center" shrinkToFit="1"/>
    </xf>
    <xf numFmtId="0" fontId="9" fillId="0" borderId="0" xfId="0" applyFont="1" applyAlignment="1"/>
    <xf numFmtId="0" fontId="5"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xf>
    <xf numFmtId="0" fontId="9" fillId="3" borderId="0" xfId="0" applyFont="1" applyFill="1" applyAlignment="1">
      <alignment vertical="center"/>
    </xf>
    <xf numFmtId="0" fontId="46" fillId="0" borderId="0" xfId="2687" applyFont="1">
      <alignment vertical="center"/>
    </xf>
    <xf numFmtId="0" fontId="47" fillId="0" borderId="0" xfId="2687" applyFont="1">
      <alignment vertical="center"/>
    </xf>
    <xf numFmtId="0" fontId="44" fillId="0" borderId="0" xfId="2687" applyFont="1" applyAlignment="1">
      <alignment horizontal="right" vertical="center"/>
    </xf>
    <xf numFmtId="0" fontId="44" fillId="0" borderId="0" xfId="2687" applyFont="1">
      <alignment vertical="center"/>
    </xf>
    <xf numFmtId="177" fontId="11" fillId="0" borderId="4" xfId="2656" applyFont="1" applyBorder="1" applyAlignment="1">
      <alignment vertical="center"/>
    </xf>
    <xf numFmtId="177" fontId="11" fillId="0" borderId="20" xfId="2656" applyFont="1" applyBorder="1" applyAlignment="1">
      <alignment vertical="center"/>
    </xf>
    <xf numFmtId="181" fontId="44" fillId="0" borderId="0" xfId="2687" applyNumberFormat="1" applyFont="1">
      <alignment vertical="center"/>
    </xf>
    <xf numFmtId="0" fontId="5" fillId="0" borderId="0" xfId="2699" applyFont="1" applyAlignment="1">
      <alignment horizontal="center" vertical="center"/>
    </xf>
    <xf numFmtId="177" fontId="41" fillId="0" borderId="4" xfId="2655" applyFont="1" applyBorder="1" applyAlignment="1">
      <alignment horizontal="centerContinuous" vertical="center"/>
    </xf>
    <xf numFmtId="0" fontId="8" fillId="0" borderId="0" xfId="2699" applyFont="1" applyAlignment="1">
      <alignment horizontal="center" vertical="center"/>
    </xf>
    <xf numFmtId="0" fontId="8" fillId="3" borderId="0" xfId="2699" applyFont="1" applyFill="1" applyAlignment="1">
      <alignment horizontal="left" vertical="center"/>
    </xf>
    <xf numFmtId="0" fontId="11" fillId="3" borderId="4" xfId="2696" applyFont="1" applyFill="1" applyBorder="1" applyAlignment="1">
      <alignment vertical="center"/>
    </xf>
    <xf numFmtId="0" fontId="11" fillId="3" borderId="4" xfId="2696" applyFont="1" applyFill="1" applyBorder="1" applyAlignment="1">
      <alignment horizontal="center" vertical="center"/>
    </xf>
    <xf numFmtId="0" fontId="11" fillId="3" borderId="4" xfId="2696" applyFont="1" applyFill="1" applyBorder="1" applyAlignment="1">
      <alignment horizontal="right" vertical="center"/>
    </xf>
    <xf numFmtId="181" fontId="11" fillId="3" borderId="4" xfId="2655" applyNumberFormat="1" applyFont="1" applyFill="1" applyBorder="1" applyAlignment="1">
      <alignment vertical="center" shrinkToFit="1"/>
    </xf>
    <xf numFmtId="181" fontId="11" fillId="3" borderId="4" xfId="2655" applyNumberFormat="1" applyFont="1" applyFill="1" applyBorder="1" applyAlignment="1">
      <alignment vertical="center"/>
    </xf>
    <xf numFmtId="0" fontId="11" fillId="0" borderId="4" xfId="2696" applyFont="1" applyFill="1" applyBorder="1" applyAlignment="1">
      <alignment vertical="center"/>
    </xf>
    <xf numFmtId="0" fontId="11" fillId="0" borderId="4" xfId="2696" applyFont="1" applyFill="1" applyBorder="1" applyAlignment="1">
      <alignment horizontal="center" vertical="center"/>
    </xf>
    <xf numFmtId="0" fontId="11" fillId="0" borderId="4" xfId="2696" applyFont="1" applyFill="1" applyBorder="1" applyAlignment="1">
      <alignment horizontal="right" vertical="center"/>
    </xf>
    <xf numFmtId="181" fontId="11" fillId="0" borderId="4" xfId="2655" applyNumberFormat="1" applyFont="1" applyFill="1" applyBorder="1" applyAlignment="1">
      <alignment vertical="center" shrinkToFit="1"/>
    </xf>
    <xf numFmtId="181" fontId="11" fillId="0" borderId="4" xfId="2655" applyNumberFormat="1" applyFont="1" applyFill="1" applyBorder="1" applyAlignment="1">
      <alignment vertical="center"/>
    </xf>
    <xf numFmtId="0" fontId="11" fillId="0" borderId="4" xfId="2697" applyFont="1" applyBorder="1" applyAlignment="1">
      <alignment vertical="center" shrinkToFit="1"/>
    </xf>
    <xf numFmtId="0" fontId="11" fillId="0" borderId="4" xfId="2697" applyFont="1" applyBorder="1" applyAlignment="1">
      <alignment horizontal="center" vertical="center"/>
    </xf>
    <xf numFmtId="181" fontId="11" fillId="0" borderId="4" xfId="2655" applyNumberFormat="1" applyFont="1" applyBorder="1" applyAlignment="1">
      <alignment vertical="center" shrinkToFit="1"/>
    </xf>
    <xf numFmtId="181" fontId="11" fillId="0" borderId="4" xfId="2655" applyNumberFormat="1" applyFont="1" applyBorder="1" applyAlignment="1">
      <alignment vertical="center"/>
    </xf>
    <xf numFmtId="0" fontId="9" fillId="0" borderId="0" xfId="2699" applyFont="1" applyAlignment="1">
      <alignment shrinkToFit="1"/>
    </xf>
    <xf numFmtId="177" fontId="9" fillId="0" borderId="0" xfId="2655" applyNumberFormat="1" applyFont="1" applyAlignment="1"/>
    <xf numFmtId="181" fontId="43" fillId="0" borderId="24" xfId="2687" applyNumberFormat="1" applyFont="1" applyBorder="1" applyAlignment="1">
      <alignment horizontal="right" vertical="center"/>
    </xf>
    <xf numFmtId="0" fontId="43" fillId="0" borderId="4" xfId="2687" applyFont="1" applyBorder="1">
      <alignment vertical="center"/>
    </xf>
    <xf numFmtId="0" fontId="43" fillId="0" borderId="4" xfId="2687" applyFont="1" applyBorder="1" applyAlignment="1">
      <alignment horizontal="center" vertical="center"/>
    </xf>
    <xf numFmtId="181" fontId="43" fillId="0" borderId="4" xfId="2687" applyNumberFormat="1" applyFont="1" applyBorder="1">
      <alignment vertical="center"/>
    </xf>
    <xf numFmtId="181" fontId="43" fillId="0" borderId="4" xfId="2687" applyNumberFormat="1" applyFont="1" applyBorder="1" applyAlignment="1">
      <alignment vertical="center"/>
    </xf>
    <xf numFmtId="0" fontId="43" fillId="0" borderId="4" xfId="2687" applyFont="1" applyBorder="1" applyAlignment="1">
      <alignment horizontal="right" vertical="center"/>
    </xf>
    <xf numFmtId="181" fontId="43" fillId="0" borderId="4" xfId="2687" applyNumberFormat="1" applyFont="1" applyBorder="1" applyAlignment="1">
      <alignment horizontal="right" vertical="center"/>
    </xf>
    <xf numFmtId="0" fontId="11" fillId="0" borderId="4" xfId="2698" applyFont="1" applyBorder="1" applyAlignment="1">
      <alignment horizontal="left" vertical="center" shrinkToFit="1"/>
    </xf>
    <xf numFmtId="177" fontId="45" fillId="0" borderId="18" xfId="2655" applyFont="1" applyBorder="1" applyAlignment="1">
      <alignment horizontal="right" vertical="center"/>
    </xf>
    <xf numFmtId="177" fontId="45" fillId="0" borderId="4" xfId="2655" applyFont="1" applyBorder="1" applyAlignment="1">
      <alignment horizontal="right" vertical="center"/>
    </xf>
    <xf numFmtId="0" fontId="45" fillId="0" borderId="4" xfId="2687" applyFont="1" applyBorder="1" applyAlignment="1">
      <alignment horizontal="left" vertical="center" shrinkToFit="1"/>
    </xf>
    <xf numFmtId="0" fontId="44" fillId="0" borderId="0" xfId="2687" applyFont="1" applyAlignment="1">
      <alignment vertical="center" shrinkToFit="1"/>
    </xf>
    <xf numFmtId="0" fontId="43" fillId="0" borderId="34" xfId="2687" applyFont="1" applyBorder="1" applyAlignment="1">
      <alignment horizontal="left" vertical="center"/>
    </xf>
    <xf numFmtId="0" fontId="43" fillId="0" borderId="0" xfId="2687" applyFont="1" applyBorder="1">
      <alignment vertical="center"/>
    </xf>
    <xf numFmtId="0" fontId="43" fillId="0" borderId="0" xfId="2687" applyFont="1">
      <alignment vertical="center"/>
    </xf>
    <xf numFmtId="0" fontId="43" fillId="0" borderId="0" xfId="2687" applyFont="1" applyAlignment="1">
      <alignment horizontal="center" vertical="center"/>
    </xf>
    <xf numFmtId="181" fontId="43" fillId="0" borderId="0" xfId="2687" applyNumberFormat="1" applyFont="1">
      <alignment vertical="center"/>
    </xf>
    <xf numFmtId="0" fontId="43" fillId="0" borderId="4" xfId="2696" applyFont="1" applyBorder="1" applyAlignment="1">
      <alignment vertical="center"/>
    </xf>
    <xf numFmtId="0" fontId="43" fillId="0" borderId="0" xfId="2687" applyFont="1" applyAlignment="1">
      <alignment horizontal="right" vertical="center"/>
    </xf>
    <xf numFmtId="3" fontId="54" fillId="0" borderId="0" xfId="2696" applyNumberFormat="1" applyFont="1" applyAlignment="1">
      <alignment vertical="center" wrapText="1"/>
    </xf>
    <xf numFmtId="177" fontId="45" fillId="0" borderId="4" xfId="2656" applyFont="1" applyBorder="1" applyAlignment="1">
      <alignment horizontal="right" vertical="center"/>
    </xf>
    <xf numFmtId="49" fontId="11" fillId="0" borderId="4" xfId="2696" applyNumberFormat="1" applyFont="1" applyBorder="1" applyAlignment="1">
      <alignment horizontal="center" vertical="center" shrinkToFit="1"/>
    </xf>
    <xf numFmtId="181" fontId="43" fillId="0" borderId="24" xfId="2687" applyNumberFormat="1" applyFont="1" applyBorder="1" applyAlignment="1">
      <alignment vertical="center"/>
    </xf>
    <xf numFmtId="0" fontId="39" fillId="0" borderId="0" xfId="2692" applyFont="1">
      <alignment vertical="center"/>
    </xf>
    <xf numFmtId="0" fontId="39" fillId="0" borderId="0" xfId="2692" applyFont="1" applyAlignment="1">
      <alignment horizontal="center" vertical="center"/>
    </xf>
    <xf numFmtId="0" fontId="39" fillId="0" borderId="0" xfId="2692" applyFont="1" applyAlignment="1">
      <alignment vertical="center" wrapText="1"/>
    </xf>
    <xf numFmtId="0" fontId="39" fillId="0" borderId="0" xfId="2692" applyFont="1" applyAlignment="1">
      <alignment horizontal="center" vertical="top"/>
    </xf>
    <xf numFmtId="0" fontId="39" fillId="0" borderId="0" xfId="2692" applyFont="1" applyAlignment="1">
      <alignment vertical="top"/>
    </xf>
    <xf numFmtId="177" fontId="11" fillId="0" borderId="9" xfId="2687" applyNumberFormat="1" applyFont="1" applyBorder="1">
      <alignment vertical="center"/>
    </xf>
    <xf numFmtId="177" fontId="11" fillId="0" borderId="21" xfId="2687" applyNumberFormat="1" applyFont="1" applyBorder="1">
      <alignment vertical="center"/>
    </xf>
    <xf numFmtId="183" fontId="11" fillId="0" borderId="25" xfId="2687" applyNumberFormat="1" applyFont="1" applyBorder="1" applyAlignment="1">
      <alignment horizontal="left" vertical="center"/>
    </xf>
    <xf numFmtId="10" fontId="11" fillId="0" borderId="25" xfId="2687" applyNumberFormat="1" applyFont="1" applyBorder="1">
      <alignment vertical="center"/>
    </xf>
    <xf numFmtId="0" fontId="11" fillId="0" borderId="25" xfId="2687" applyFont="1" applyBorder="1">
      <alignment vertical="center"/>
    </xf>
    <xf numFmtId="0" fontId="11" fillId="0" borderId="22" xfId="2687" applyFont="1" applyBorder="1">
      <alignment vertical="center"/>
    </xf>
    <xf numFmtId="0" fontId="11" fillId="0" borderId="0" xfId="2687" applyFont="1">
      <alignment vertical="center"/>
    </xf>
    <xf numFmtId="0" fontId="11" fillId="0" borderId="21" xfId="2687" applyFont="1" applyBorder="1">
      <alignment vertical="center"/>
    </xf>
    <xf numFmtId="10" fontId="11" fillId="0" borderId="25" xfId="2687" applyNumberFormat="1" applyFont="1" applyBorder="1" applyAlignment="1">
      <alignment horizontal="left" vertical="center"/>
    </xf>
    <xf numFmtId="9" fontId="11" fillId="0" borderId="25" xfId="2687" applyNumberFormat="1" applyFont="1" applyBorder="1" applyAlignment="1">
      <alignment horizontal="left" vertical="center"/>
    </xf>
    <xf numFmtId="183" fontId="11" fillId="5" borderId="25" xfId="2687" applyNumberFormat="1" applyFont="1" applyFill="1" applyBorder="1" applyAlignment="1">
      <alignment horizontal="left" vertical="center"/>
    </xf>
    <xf numFmtId="10" fontId="11" fillId="5" borderId="25" xfId="2687" applyNumberFormat="1" applyFont="1" applyFill="1" applyBorder="1">
      <alignment vertical="center"/>
    </xf>
    <xf numFmtId="0" fontId="11" fillId="5" borderId="25" xfId="2687" applyFont="1" applyFill="1" applyBorder="1">
      <alignment vertical="center"/>
    </xf>
    <xf numFmtId="0" fontId="11" fillId="5" borderId="22" xfId="2687" applyFont="1" applyFill="1" applyBorder="1">
      <alignment vertical="center"/>
    </xf>
    <xf numFmtId="177" fontId="11" fillId="5" borderId="4" xfId="2656" applyFont="1" applyFill="1" applyBorder="1" applyAlignment="1">
      <alignment vertical="center"/>
    </xf>
    <xf numFmtId="10" fontId="11" fillId="5" borderId="25" xfId="2687" applyNumberFormat="1" applyFont="1" applyFill="1" applyBorder="1" applyAlignment="1">
      <alignment horizontal="left" vertical="center"/>
    </xf>
    <xf numFmtId="177" fontId="11" fillId="5" borderId="20" xfId="2656" applyFont="1" applyFill="1" applyBorder="1" applyAlignment="1">
      <alignment vertical="center"/>
    </xf>
    <xf numFmtId="188" fontId="11" fillId="5" borderId="30" xfId="2659" applyNumberFormat="1" applyFont="1" applyFill="1" applyBorder="1" applyAlignment="1">
      <alignment horizontal="left" vertical="center" wrapText="1"/>
    </xf>
    <xf numFmtId="0" fontId="9" fillId="0" borderId="0" xfId="0" applyFont="1" applyAlignment="1">
      <alignment horizontal="center" vertical="center"/>
    </xf>
    <xf numFmtId="177" fontId="41" fillId="0" borderId="4" xfId="2656" applyFont="1" applyBorder="1" applyAlignment="1">
      <alignment horizontal="centerContinuous" vertical="center"/>
    </xf>
    <xf numFmtId="181" fontId="11" fillId="3" borderId="4" xfId="2656" applyNumberFormat="1" applyFont="1" applyFill="1" applyBorder="1" applyAlignment="1">
      <alignment vertical="center" shrinkToFit="1"/>
    </xf>
    <xf numFmtId="181" fontId="11" fillId="0" borderId="4" xfId="2656" applyNumberFormat="1" applyFont="1" applyBorder="1" applyAlignment="1">
      <alignment vertical="center"/>
    </xf>
    <xf numFmtId="0" fontId="89" fillId="0" borderId="0" xfId="0" applyFont="1"/>
    <xf numFmtId="38" fontId="89" fillId="0" borderId="26" xfId="0" applyNumberFormat="1" applyFont="1" applyBorder="1" applyAlignment="1">
      <alignment vertical="center"/>
    </xf>
    <xf numFmtId="38" fontId="89" fillId="0" borderId="27" xfId="0" applyNumberFormat="1" applyFont="1" applyBorder="1" applyAlignment="1">
      <alignment vertical="center"/>
    </xf>
    <xf numFmtId="0" fontId="89" fillId="0" borderId="27" xfId="0" applyFont="1" applyBorder="1"/>
    <xf numFmtId="0" fontId="89" fillId="0" borderId="28" xfId="0" applyFont="1" applyBorder="1"/>
    <xf numFmtId="38" fontId="89" fillId="0" borderId="29" xfId="0" applyNumberFormat="1" applyFont="1" applyBorder="1" applyAlignment="1">
      <alignment vertical="center"/>
    </xf>
    <xf numFmtId="0" fontId="89" fillId="0" borderId="30" xfId="0" applyFont="1" applyBorder="1"/>
    <xf numFmtId="0" fontId="89" fillId="0" borderId="31" xfId="0" applyFont="1" applyBorder="1"/>
    <xf numFmtId="0" fontId="89" fillId="0" borderId="32" xfId="0" applyFont="1" applyBorder="1"/>
    <xf numFmtId="0" fontId="89" fillId="0" borderId="33" xfId="0" applyFont="1" applyBorder="1"/>
    <xf numFmtId="177" fontId="11" fillId="5" borderId="9" xfId="2687" applyNumberFormat="1" applyFont="1" applyFill="1" applyBorder="1">
      <alignment vertical="center"/>
    </xf>
    <xf numFmtId="177" fontId="11" fillId="5" borderId="21" xfId="2687" applyNumberFormat="1" applyFont="1" applyFill="1" applyBorder="1">
      <alignment vertical="center"/>
    </xf>
    <xf numFmtId="0" fontId="11" fillId="5" borderId="0" xfId="2687" applyFont="1" applyFill="1">
      <alignment vertical="center"/>
    </xf>
    <xf numFmtId="177" fontId="11" fillId="5" borderId="20" xfId="2656" applyFont="1" applyFill="1" applyBorder="1" applyAlignment="1">
      <alignment vertical="center" shrinkToFit="1"/>
    </xf>
    <xf numFmtId="49" fontId="0" fillId="0" borderId="0" xfId="2687" applyNumberFormat="1" applyFont="1" applyFill="1" applyBorder="1" applyAlignment="1">
      <alignment horizontal="left" vertical="center"/>
    </xf>
    <xf numFmtId="0" fontId="39" fillId="0" borderId="0" xfId="2692" applyFont="1" applyAlignment="1">
      <alignment vertical="center"/>
    </xf>
    <xf numFmtId="0" fontId="39" fillId="6" borderId="43" xfId="2692" applyFont="1" applyFill="1" applyBorder="1" applyAlignment="1">
      <alignment horizontal="center" vertical="center"/>
    </xf>
    <xf numFmtId="0" fontId="39" fillId="6" borderId="44" xfId="2692" applyFont="1" applyFill="1" applyBorder="1" applyAlignment="1">
      <alignment horizontal="center" vertical="center"/>
    </xf>
    <xf numFmtId="0" fontId="39" fillId="0" borderId="12" xfId="2692" applyFont="1" applyBorder="1" applyAlignment="1">
      <alignment horizontal="center" vertical="center"/>
    </xf>
    <xf numFmtId="0" fontId="39" fillId="0" borderId="31" xfId="2692" applyFont="1" applyBorder="1">
      <alignment vertical="center"/>
    </xf>
    <xf numFmtId="0" fontId="39" fillId="0" borderId="2" xfId="2692" applyFont="1" applyBorder="1" applyAlignment="1">
      <alignment horizontal="center" vertical="center"/>
    </xf>
    <xf numFmtId="0" fontId="39" fillId="0" borderId="3" xfId="2692" applyFont="1" applyBorder="1">
      <alignment vertical="center"/>
    </xf>
    <xf numFmtId="0" fontId="39" fillId="0" borderId="1" xfId="2692" applyFont="1" applyBorder="1" applyAlignment="1">
      <alignment horizontal="center" vertical="center"/>
    </xf>
    <xf numFmtId="0" fontId="39" fillId="0" borderId="45" xfId="2692" applyFont="1" applyBorder="1">
      <alignment vertical="center"/>
    </xf>
    <xf numFmtId="0" fontId="92" fillId="0" borderId="0" xfId="2687" applyFont="1">
      <alignment vertical="center"/>
    </xf>
    <xf numFmtId="0" fontId="11" fillId="4" borderId="17" xfId="2687" applyFont="1" applyFill="1" applyBorder="1" applyAlignment="1">
      <alignment horizontal="center" vertical="center"/>
    </xf>
    <xf numFmtId="0" fontId="11" fillId="4" borderId="19" xfId="2687" applyFont="1" applyFill="1" applyBorder="1" applyAlignment="1">
      <alignment horizontal="center" vertical="center"/>
    </xf>
    <xf numFmtId="177" fontId="42" fillId="0" borderId="0" xfId="2687" applyNumberFormat="1" applyFont="1">
      <alignment vertical="center"/>
    </xf>
    <xf numFmtId="177" fontId="11" fillId="0" borderId="0" xfId="2687" applyNumberFormat="1" applyFont="1">
      <alignment vertical="center"/>
    </xf>
    <xf numFmtId="179" fontId="11" fillId="0" borderId="0" xfId="2687" applyNumberFormat="1" applyFont="1">
      <alignment vertical="center"/>
    </xf>
    <xf numFmtId="0" fontId="97" fillId="0" borderId="0" xfId="2687" applyFont="1" applyAlignment="1">
      <alignment vertical="center"/>
    </xf>
    <xf numFmtId="0" fontId="97" fillId="0" borderId="0" xfId="2687" applyFont="1">
      <alignment vertical="center"/>
    </xf>
    <xf numFmtId="0" fontId="98" fillId="0" borderId="0" xfId="2687" applyFont="1">
      <alignment vertical="center"/>
    </xf>
    <xf numFmtId="0" fontId="39" fillId="0" borderId="0" xfId="2687" applyFont="1">
      <alignment vertical="center"/>
    </xf>
    <xf numFmtId="0" fontId="100" fillId="0" borderId="0" xfId="2687" applyFont="1" applyAlignment="1">
      <alignment vertical="center"/>
    </xf>
    <xf numFmtId="0" fontId="100" fillId="0" borderId="0" xfId="2687" applyFont="1">
      <alignment vertical="center"/>
    </xf>
    <xf numFmtId="0" fontId="99" fillId="0" borderId="0" xfId="2687" applyFont="1" applyAlignment="1">
      <alignment vertical="center"/>
    </xf>
    <xf numFmtId="0" fontId="2" fillId="0" borderId="0" xfId="0" applyFont="1"/>
    <xf numFmtId="0" fontId="39" fillId="0" borderId="0" xfId="2687" applyFont="1" applyAlignment="1">
      <alignment vertical="center" shrinkToFit="1"/>
    </xf>
    <xf numFmtId="0" fontId="103" fillId="0" borderId="0" xfId="2687" applyFont="1" applyAlignment="1">
      <alignment vertical="center" shrinkToFit="1"/>
    </xf>
    <xf numFmtId="0" fontId="43" fillId="0" borderId="0" xfId="2687" applyFont="1" applyAlignment="1">
      <alignment vertical="center" shrinkToFit="1"/>
    </xf>
    <xf numFmtId="0" fontId="43" fillId="0" borderId="26" xfId="2687" applyFont="1" applyBorder="1" applyAlignment="1">
      <alignment vertical="center" shrinkToFit="1"/>
    </xf>
    <xf numFmtId="0" fontId="43" fillId="0" borderId="27" xfId="2687" applyFont="1" applyBorder="1" applyAlignment="1">
      <alignment vertical="center" shrinkToFit="1"/>
    </xf>
    <xf numFmtId="0" fontId="43" fillId="0" borderId="28" xfId="2687" applyFont="1" applyBorder="1" applyAlignment="1">
      <alignment vertical="center" shrinkToFit="1"/>
    </xf>
    <xf numFmtId="0" fontId="43" fillId="0" borderId="29" xfId="2687" applyFont="1" applyBorder="1" applyAlignment="1">
      <alignment vertical="center" shrinkToFit="1"/>
    </xf>
    <xf numFmtId="0" fontId="43" fillId="0" borderId="0" xfId="2687" applyFont="1" applyBorder="1" applyAlignment="1">
      <alignment vertical="center" shrinkToFit="1"/>
    </xf>
    <xf numFmtId="0" fontId="43" fillId="0" borderId="30" xfId="2687" applyFont="1" applyBorder="1" applyAlignment="1">
      <alignment vertical="center" shrinkToFit="1"/>
    </xf>
    <xf numFmtId="0" fontId="104" fillId="0" borderId="0" xfId="2687" applyFont="1" applyBorder="1" applyAlignment="1">
      <alignment vertical="center" shrinkToFit="1"/>
    </xf>
    <xf numFmtId="0" fontId="104" fillId="0" borderId="30" xfId="2687" applyFont="1" applyBorder="1" applyAlignment="1">
      <alignment vertical="center" shrinkToFit="1"/>
    </xf>
    <xf numFmtId="0" fontId="104" fillId="0" borderId="29" xfId="2687" applyFont="1" applyBorder="1" applyAlignment="1">
      <alignment vertical="center" shrinkToFit="1"/>
    </xf>
    <xf numFmtId="0" fontId="105" fillId="0" borderId="0" xfId="2687" applyFont="1" applyBorder="1" applyAlignment="1">
      <alignment vertical="center" shrinkToFit="1"/>
    </xf>
    <xf numFmtId="0" fontId="106" fillId="0" borderId="0" xfId="2687" applyFont="1" applyAlignment="1">
      <alignment vertical="center" shrinkToFit="1"/>
    </xf>
    <xf numFmtId="0" fontId="105" fillId="0" borderId="29" xfId="2687" applyFont="1" applyBorder="1" applyAlignment="1">
      <alignment vertical="center" shrinkToFit="1"/>
    </xf>
    <xf numFmtId="0" fontId="105" fillId="0" borderId="30" xfId="2687" applyFont="1" applyBorder="1" applyAlignment="1">
      <alignment vertical="center" shrinkToFit="1"/>
    </xf>
    <xf numFmtId="0" fontId="107" fillId="0" borderId="0" xfId="2687" applyFont="1" applyAlignment="1">
      <alignment vertical="center" shrinkToFit="1"/>
    </xf>
    <xf numFmtId="0" fontId="43" fillId="0" borderId="20" xfId="2687" applyFont="1" applyBorder="1" applyAlignment="1">
      <alignment horizontal="center" vertical="center"/>
    </xf>
    <xf numFmtId="181" fontId="11" fillId="0" borderId="0" xfId="2687" applyNumberFormat="1" applyFont="1">
      <alignment vertical="center"/>
    </xf>
    <xf numFmtId="177" fontId="43" fillId="0" borderId="4" xfId="2655" applyFont="1" applyBorder="1" applyAlignment="1">
      <alignment horizontal="right" vertical="center"/>
    </xf>
    <xf numFmtId="177" fontId="43" fillId="0" borderId="16" xfId="2655" applyFont="1" applyBorder="1" applyAlignment="1">
      <alignment horizontal="right" vertical="center"/>
    </xf>
    <xf numFmtId="0" fontId="39" fillId="6" borderId="43" xfId="2692" applyFont="1" applyFill="1" applyBorder="1" applyAlignment="1">
      <alignment horizontal="center" vertical="center"/>
    </xf>
    <xf numFmtId="0" fontId="39" fillId="0" borderId="12" xfId="2692" applyFont="1" applyBorder="1" applyAlignment="1">
      <alignment horizontal="center" vertical="center"/>
    </xf>
    <xf numFmtId="183" fontId="11" fillId="0" borderId="25" xfId="2687" applyNumberFormat="1" applyFont="1" applyBorder="1">
      <alignment vertical="center"/>
    </xf>
    <xf numFmtId="0" fontId="39" fillId="6" borderId="43" xfId="2692" applyFont="1" applyFill="1" applyBorder="1" applyAlignment="1">
      <alignment horizontal="center" vertical="center"/>
    </xf>
    <xf numFmtId="0" fontId="39" fillId="0" borderId="1" xfId="2692" applyFont="1" applyBorder="1" applyAlignment="1">
      <alignment horizontal="center" vertical="center"/>
    </xf>
    <xf numFmtId="0" fontId="39" fillId="0" borderId="12" xfId="2692" applyFont="1" applyBorder="1" applyAlignment="1">
      <alignment horizontal="center" vertical="center"/>
    </xf>
    <xf numFmtId="177" fontId="11" fillId="0" borderId="0" xfId="2656" applyFont="1">
      <alignment vertical="center"/>
    </xf>
    <xf numFmtId="177" fontId="11" fillId="5" borderId="0" xfId="2656" applyFont="1" applyFill="1">
      <alignment vertical="center"/>
    </xf>
    <xf numFmtId="177" fontId="11" fillId="5" borderId="38" xfId="2687" applyNumberFormat="1" applyFont="1" applyFill="1" applyBorder="1">
      <alignment vertical="center"/>
    </xf>
    <xf numFmtId="177" fontId="11" fillId="5" borderId="37" xfId="2687" applyNumberFormat="1" applyFont="1" applyFill="1" applyBorder="1">
      <alignment vertical="center"/>
    </xf>
    <xf numFmtId="177" fontId="11" fillId="5" borderId="41" xfId="2687" applyNumberFormat="1" applyFont="1" applyFill="1" applyBorder="1">
      <alignment vertical="center"/>
    </xf>
    <xf numFmtId="10" fontId="11" fillId="5" borderId="42" xfId="2687" applyNumberFormat="1" applyFont="1" applyFill="1" applyBorder="1" applyAlignment="1">
      <alignment horizontal="left" vertical="center"/>
    </xf>
    <xf numFmtId="10" fontId="11" fillId="5" borderId="42" xfId="2687" applyNumberFormat="1" applyFont="1" applyFill="1" applyBorder="1">
      <alignment vertical="center"/>
    </xf>
    <xf numFmtId="0" fontId="11" fillId="5" borderId="42" xfId="2687" applyFont="1" applyFill="1" applyBorder="1">
      <alignment vertical="center"/>
    </xf>
    <xf numFmtId="0" fontId="11" fillId="5" borderId="35" xfId="2687" applyFont="1" applyFill="1" applyBorder="1">
      <alignment vertical="center"/>
    </xf>
    <xf numFmtId="177" fontId="42" fillId="5" borderId="16" xfId="2656" applyFont="1" applyFill="1" applyBorder="1" applyAlignment="1">
      <alignment vertical="center"/>
    </xf>
    <xf numFmtId="177" fontId="11" fillId="5" borderId="36" xfId="2656" applyFont="1" applyFill="1" applyBorder="1" applyAlignment="1">
      <alignment vertical="center"/>
    </xf>
    <xf numFmtId="181" fontId="42" fillId="0" borderId="0" xfId="2656" applyNumberFormat="1" applyFont="1">
      <alignment vertical="center"/>
    </xf>
    <xf numFmtId="181" fontId="11" fillId="0" borderId="0" xfId="2656" applyNumberFormat="1" applyFont="1">
      <alignment vertical="center"/>
    </xf>
    <xf numFmtId="0" fontId="113" fillId="0" borderId="29" xfId="2687" applyFont="1" applyBorder="1" applyAlignment="1">
      <alignment vertical="center"/>
    </xf>
    <xf numFmtId="0" fontId="113" fillId="0" borderId="0" xfId="2687" applyFont="1" applyBorder="1" applyAlignment="1">
      <alignment vertical="center" shrinkToFit="1"/>
    </xf>
    <xf numFmtId="0" fontId="113" fillId="0" borderId="0" xfId="2687" applyFont="1" applyBorder="1" applyAlignment="1">
      <alignment vertical="center"/>
    </xf>
    <xf numFmtId="0" fontId="112" fillId="0" borderId="0" xfId="2687" applyFont="1" applyBorder="1" applyAlignment="1">
      <alignment vertical="center" shrinkToFit="1"/>
    </xf>
    <xf numFmtId="0" fontId="112" fillId="0" borderId="0" xfId="2687" applyFont="1" applyBorder="1" applyAlignment="1">
      <alignment vertical="center"/>
    </xf>
    <xf numFmtId="189" fontId="113" fillId="0" borderId="0" xfId="2687" applyNumberFormat="1" applyFont="1" applyBorder="1" applyAlignment="1">
      <alignment horizontal="left" vertical="center" shrinkToFit="1"/>
    </xf>
    <xf numFmtId="0" fontId="39" fillId="0" borderId="13" xfId="2692" applyFont="1" applyBorder="1" applyAlignment="1">
      <alignment horizontal="center" vertical="center"/>
    </xf>
    <xf numFmtId="0" fontId="39" fillId="0" borderId="26" xfId="2692" applyFont="1" applyBorder="1">
      <alignment vertical="center"/>
    </xf>
    <xf numFmtId="0" fontId="118" fillId="0" borderId="0" xfId="0" applyFont="1" applyAlignment="1"/>
    <xf numFmtId="0" fontId="118" fillId="0" borderId="32" xfId="0" applyFont="1" applyBorder="1" applyAlignment="1">
      <alignment horizontal="center" vertical="center" wrapText="1"/>
    </xf>
    <xf numFmtId="0" fontId="108" fillId="0" borderId="0" xfId="0" applyFont="1" applyAlignment="1">
      <alignment vertical="center"/>
    </xf>
    <xf numFmtId="0" fontId="108" fillId="0" borderId="0" xfId="0" applyFont="1" applyAlignment="1">
      <alignment horizontal="center" vertical="center"/>
    </xf>
    <xf numFmtId="0" fontId="118" fillId="0" borderId="0" xfId="0" applyFont="1" applyAlignment="1">
      <alignment horizontal="center"/>
    </xf>
    <xf numFmtId="0" fontId="108" fillId="0" borderId="0" xfId="0" applyFont="1" applyFill="1" applyAlignment="1">
      <alignment vertical="center"/>
    </xf>
    <xf numFmtId="0" fontId="90" fillId="0" borderId="0" xfId="0" applyFont="1" applyAlignment="1"/>
    <xf numFmtId="0" fontId="108" fillId="0" borderId="0" xfId="0" applyFont="1" applyAlignment="1">
      <alignment horizontal="center" vertical="center" shrinkToFit="1"/>
    </xf>
    <xf numFmtId="0" fontId="108" fillId="0" borderId="0" xfId="0" applyFont="1" applyFill="1" applyBorder="1" applyAlignment="1">
      <alignment vertical="center"/>
    </xf>
    <xf numFmtId="0" fontId="108" fillId="0" borderId="0" xfId="0" applyFont="1" applyFill="1" applyAlignment="1">
      <alignment horizontal="center" vertical="center"/>
    </xf>
    <xf numFmtId="0" fontId="90" fillId="0" borderId="0" xfId="0" applyFont="1" applyAlignment="1">
      <alignment horizontal="center"/>
    </xf>
    <xf numFmtId="0" fontId="43" fillId="0" borderId="16" xfId="2687" applyFont="1" applyBorder="1" applyAlignment="1">
      <alignment horizontal="center" vertical="center"/>
    </xf>
    <xf numFmtId="0" fontId="43" fillId="0" borderId="36" xfId="2687" applyFont="1" applyBorder="1" applyAlignment="1">
      <alignment horizontal="center" vertical="center"/>
    </xf>
    <xf numFmtId="0" fontId="43" fillId="0" borderId="16" xfId="2687" applyFont="1" applyBorder="1" applyAlignment="1">
      <alignment horizontal="center" vertical="center" shrinkToFit="1"/>
    </xf>
    <xf numFmtId="0" fontId="45" fillId="0" borderId="18" xfId="2687" applyFont="1" applyBorder="1" applyAlignment="1">
      <alignment horizontal="center" vertical="center"/>
    </xf>
    <xf numFmtId="0" fontId="45" fillId="0" borderId="19" xfId="2687" applyFont="1" applyBorder="1" applyAlignment="1">
      <alignment horizontal="center" vertical="center"/>
    </xf>
    <xf numFmtId="0" fontId="45" fillId="0" borderId="16" xfId="2687" applyFont="1" applyBorder="1" applyAlignment="1">
      <alignment horizontal="center" vertical="center"/>
    </xf>
    <xf numFmtId="0" fontId="44" fillId="0" borderId="0" xfId="2687" applyFont="1" applyAlignment="1">
      <alignment horizontal="center" vertical="center"/>
    </xf>
    <xf numFmtId="0" fontId="119" fillId="0" borderId="2" xfId="0" applyNumberFormat="1" applyFont="1" applyFill="1" applyBorder="1" applyAlignment="1">
      <alignment vertical="center" shrinkToFit="1"/>
    </xf>
    <xf numFmtId="0" fontId="120" fillId="0" borderId="2" xfId="0" applyNumberFormat="1" applyFont="1" applyFill="1" applyBorder="1" applyAlignment="1">
      <alignment vertical="center"/>
    </xf>
    <xf numFmtId="0" fontId="119" fillId="0" borderId="2" xfId="0" applyNumberFormat="1" applyFont="1" applyFill="1" applyBorder="1" applyAlignment="1">
      <alignment horizontal="center" vertical="center"/>
    </xf>
    <xf numFmtId="0" fontId="121" fillId="0" borderId="2" xfId="0" applyNumberFormat="1" applyFont="1" applyFill="1" applyBorder="1" applyAlignment="1">
      <alignment horizontal="left" vertical="center" shrinkToFit="1"/>
    </xf>
    <xf numFmtId="0" fontId="119" fillId="0" borderId="2" xfId="0" applyNumberFormat="1" applyFont="1" applyFill="1" applyBorder="1" applyAlignment="1">
      <alignment horizontal="center" vertical="center" shrinkToFit="1"/>
    </xf>
    <xf numFmtId="0" fontId="119" fillId="0" borderId="2" xfId="0" applyNumberFormat="1" applyFont="1" applyFill="1" applyBorder="1" applyAlignment="1">
      <alignment horizontal="right" vertical="center" shrinkToFit="1"/>
    </xf>
    <xf numFmtId="0" fontId="119" fillId="0" borderId="2" xfId="0" applyNumberFormat="1" applyFont="1" applyFill="1" applyBorder="1" applyAlignment="1">
      <alignment vertical="center"/>
    </xf>
    <xf numFmtId="0" fontId="119" fillId="0" borderId="2" xfId="0" applyNumberFormat="1" applyFont="1" applyFill="1" applyBorder="1" applyAlignment="1">
      <alignment horizontal="left" vertical="center" shrinkToFit="1"/>
    </xf>
    <xf numFmtId="0" fontId="120" fillId="0" borderId="2" xfId="0" applyNumberFormat="1" applyFont="1" applyFill="1" applyBorder="1" applyAlignment="1">
      <alignment vertical="center" shrinkToFit="1"/>
    </xf>
    <xf numFmtId="0" fontId="120" fillId="0" borderId="2" xfId="0" applyNumberFormat="1" applyFont="1" applyFill="1" applyBorder="1" applyAlignment="1">
      <alignment horizontal="center" vertical="center" shrinkToFit="1"/>
    </xf>
    <xf numFmtId="0" fontId="120" fillId="0" borderId="2" xfId="0" applyNumberFormat="1" applyFont="1" applyFill="1" applyBorder="1" applyAlignment="1">
      <alignment horizontal="right" vertical="center" shrinkToFit="1"/>
    </xf>
    <xf numFmtId="0" fontId="120" fillId="7" borderId="2" xfId="0" applyNumberFormat="1" applyFont="1" applyFill="1" applyBorder="1" applyAlignment="1">
      <alignment horizontal="center" vertical="center"/>
    </xf>
    <xf numFmtId="0" fontId="120" fillId="7" borderId="2" xfId="0" applyNumberFormat="1" applyFont="1" applyFill="1" applyBorder="1" applyAlignment="1">
      <alignment vertical="center" wrapText="1"/>
    </xf>
    <xf numFmtId="0" fontId="120" fillId="7" borderId="2" xfId="0" applyNumberFormat="1" applyFont="1" applyFill="1" applyBorder="1" applyAlignment="1">
      <alignment vertical="center" shrinkToFit="1"/>
    </xf>
    <xf numFmtId="0" fontId="119" fillId="7" borderId="2" xfId="0" applyNumberFormat="1" applyFont="1" applyFill="1" applyBorder="1" applyAlignment="1">
      <alignment vertical="center" shrinkToFit="1"/>
    </xf>
    <xf numFmtId="0" fontId="120" fillId="7" borderId="2" xfId="0" applyNumberFormat="1" applyFont="1" applyFill="1" applyBorder="1" applyAlignment="1">
      <alignment horizontal="center" vertical="center" shrinkToFit="1"/>
    </xf>
    <xf numFmtId="0" fontId="119" fillId="0" borderId="0" xfId="0" applyFont="1" applyAlignment="1">
      <alignment horizontal="center" vertical="center"/>
    </xf>
    <xf numFmtId="0" fontId="91" fillId="0" borderId="33" xfId="0" applyFont="1" applyBorder="1" applyAlignment="1">
      <alignment horizontal="left" vertical="center" shrinkToFit="1"/>
    </xf>
    <xf numFmtId="0" fontId="120" fillId="7" borderId="2" xfId="0" applyNumberFormat="1" applyFont="1" applyFill="1" applyBorder="1" applyAlignment="1">
      <alignment horizontal="right" vertical="center" shrinkToFit="1"/>
    </xf>
    <xf numFmtId="177" fontId="11" fillId="0" borderId="20" xfId="2656" applyFont="1" applyFill="1" applyBorder="1" applyAlignment="1">
      <alignment vertical="center" shrinkToFit="1"/>
    </xf>
    <xf numFmtId="38" fontId="91" fillId="0" borderId="32" xfId="0" applyNumberFormat="1" applyFont="1" applyBorder="1" applyAlignment="1">
      <alignment vertical="center"/>
    </xf>
    <xf numFmtId="0" fontId="11" fillId="0" borderId="0" xfId="2687" applyFont="1" applyAlignment="1">
      <alignment horizontal="left" vertical="center"/>
    </xf>
    <xf numFmtId="0" fontId="43" fillId="0" borderId="16" xfId="2687" applyFont="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0" fillId="8" borderId="0" xfId="0" applyFont="1" applyFill="1" applyBorder="1" applyAlignment="1">
      <alignment vertical="center"/>
    </xf>
    <xf numFmtId="0" fontId="0" fillId="8" borderId="0" xfId="0" applyFont="1" applyFill="1" applyAlignment="1">
      <alignment vertical="center"/>
    </xf>
    <xf numFmtId="0" fontId="0" fillId="0" borderId="0" xfId="0" applyFont="1" applyFill="1" applyBorder="1" applyAlignment="1">
      <alignment horizontal="left" vertical="center"/>
    </xf>
    <xf numFmtId="0" fontId="0" fillId="8" borderId="0" xfId="0" applyFont="1" applyFill="1" applyBorder="1" applyAlignment="1">
      <alignment horizontal="left" vertical="center"/>
    </xf>
    <xf numFmtId="0" fontId="0" fillId="5" borderId="0" xfId="0" applyFont="1" applyFill="1" applyBorder="1" applyAlignment="1">
      <alignment horizontal="left" vertical="center"/>
    </xf>
    <xf numFmtId="0" fontId="0" fillId="0" borderId="0" xfId="0" applyFont="1" applyBorder="1" applyAlignment="1">
      <alignment horizontal="left" vertical="center" wrapText="1"/>
    </xf>
    <xf numFmtId="0" fontId="0" fillId="8" borderId="0" xfId="0" applyFont="1" applyFill="1" applyBorder="1" applyAlignment="1">
      <alignment horizontal="left" vertical="center" wrapText="1"/>
    </xf>
    <xf numFmtId="0" fontId="11" fillId="0" borderId="0" xfId="2687" applyFont="1" applyAlignment="1">
      <alignment horizontal="left" vertical="center"/>
    </xf>
    <xf numFmtId="0" fontId="11" fillId="4" borderId="18" xfId="2687" applyFont="1" applyFill="1" applyBorder="1" applyAlignment="1">
      <alignment horizontal="center" vertical="center"/>
    </xf>
    <xf numFmtId="0" fontId="45" fillId="0" borderId="51" xfId="2687" applyFont="1" applyBorder="1" applyAlignment="1">
      <alignment horizontal="left" vertical="center"/>
    </xf>
    <xf numFmtId="0" fontId="105" fillId="0" borderId="31" xfId="2687" applyFont="1" applyBorder="1" applyAlignment="1">
      <alignment vertical="center" shrinkToFit="1"/>
    </xf>
    <xf numFmtId="189" fontId="113" fillId="0" borderId="32" xfId="2687" applyNumberFormat="1" applyFont="1" applyBorder="1" applyAlignment="1">
      <alignment horizontal="left" vertical="center" shrinkToFit="1"/>
    </xf>
    <xf numFmtId="0" fontId="105" fillId="0" borderId="32" xfId="2687" applyFont="1" applyBorder="1" applyAlignment="1">
      <alignment vertical="center" shrinkToFit="1"/>
    </xf>
    <xf numFmtId="0" fontId="105" fillId="0" borderId="33" xfId="2687" applyFont="1" applyBorder="1" applyAlignment="1">
      <alignment vertical="center" shrinkToFit="1"/>
    </xf>
    <xf numFmtId="38" fontId="90" fillId="0" borderId="4" xfId="0" applyNumberFormat="1" applyFont="1" applyBorder="1" applyAlignment="1">
      <alignment horizontal="left" vertical="center" wrapText="1"/>
    </xf>
    <xf numFmtId="0" fontId="11" fillId="0" borderId="4" xfId="2698" applyFont="1" applyBorder="1" applyAlignment="1">
      <alignment horizontal="left" vertical="center" wrapText="1"/>
    </xf>
    <xf numFmtId="0" fontId="11" fillId="0" borderId="4" xfId="0" applyFont="1" applyBorder="1" applyAlignment="1">
      <alignment horizontal="right" vertical="center"/>
    </xf>
    <xf numFmtId="0" fontId="0" fillId="0" borderId="0" xfId="0" applyFill="1" applyBorder="1" applyAlignment="1">
      <alignment vertical="center"/>
    </xf>
    <xf numFmtId="0" fontId="0" fillId="0" borderId="0" xfId="0" applyFill="1" applyBorder="1" applyAlignment="1">
      <alignment horizontal="left" vertical="center"/>
    </xf>
    <xf numFmtId="3" fontId="11" fillId="0" borderId="4" xfId="2697" applyNumberFormat="1" applyFont="1" applyBorder="1" applyAlignment="1">
      <alignment horizontal="center" vertical="center"/>
    </xf>
    <xf numFmtId="0" fontId="43" fillId="0" borderId="34" xfId="2687" applyFont="1" applyBorder="1" applyAlignment="1">
      <alignment horizontal="left" vertical="center" shrinkToFit="1"/>
    </xf>
    <xf numFmtId="177" fontId="44" fillId="0" borderId="0" xfId="2687" applyNumberFormat="1" applyFont="1">
      <alignment vertical="center"/>
    </xf>
    <xf numFmtId="0" fontId="108" fillId="5" borderId="0" xfId="0" applyFont="1" applyFill="1" applyBorder="1" applyAlignment="1">
      <alignment vertical="center"/>
    </xf>
    <xf numFmtId="0" fontId="108" fillId="5" borderId="0" xfId="0" applyFont="1" applyFill="1" applyAlignment="1">
      <alignment horizontal="center" vertical="center"/>
    </xf>
    <xf numFmtId="0" fontId="120" fillId="5" borderId="2" xfId="0" applyNumberFormat="1" applyFont="1" applyFill="1" applyBorder="1" applyAlignment="1">
      <alignment horizontal="center" vertical="center"/>
    </xf>
    <xf numFmtId="0" fontId="120" fillId="5" borderId="2" xfId="0" applyNumberFormat="1" applyFont="1" applyFill="1" applyBorder="1" applyAlignment="1">
      <alignment vertical="center" wrapText="1"/>
    </xf>
    <xf numFmtId="0" fontId="120" fillId="5" borderId="2" xfId="0" applyNumberFormat="1" applyFont="1" applyFill="1" applyBorder="1" applyAlignment="1">
      <alignment vertical="center" shrinkToFit="1"/>
    </xf>
    <xf numFmtId="0" fontId="119" fillId="5" borderId="2" xfId="0" applyNumberFormat="1" applyFont="1" applyFill="1" applyBorder="1" applyAlignment="1">
      <alignment vertical="center" shrinkToFit="1"/>
    </xf>
    <xf numFmtId="0" fontId="120" fillId="5" borderId="2" xfId="0" applyNumberFormat="1" applyFont="1" applyFill="1" applyBorder="1" applyAlignment="1">
      <alignment horizontal="center" vertical="center" shrinkToFit="1"/>
    </xf>
    <xf numFmtId="0" fontId="120" fillId="5" borderId="2" xfId="0" applyNumberFormat="1" applyFont="1" applyFill="1" applyBorder="1" applyAlignment="1">
      <alignment horizontal="right" vertical="center" shrinkToFit="1"/>
    </xf>
    <xf numFmtId="0" fontId="44" fillId="0" borderId="0" xfId="2687"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38" fontId="91" fillId="0" borderId="0" xfId="0" applyNumberFormat="1" applyFont="1" applyAlignment="1">
      <alignment vertical="center"/>
    </xf>
    <xf numFmtId="40" fontId="91" fillId="0" borderId="0" xfId="0" applyNumberFormat="1" applyFont="1" applyAlignment="1">
      <alignment vertical="center"/>
    </xf>
    <xf numFmtId="214" fontId="91" fillId="0" borderId="0" xfId="0" applyNumberFormat="1" applyFont="1" applyAlignment="1">
      <alignment vertical="center"/>
    </xf>
    <xf numFmtId="0" fontId="119" fillId="0" borderId="2" xfId="0" applyFont="1" applyBorder="1" applyAlignment="1">
      <alignment vertical="center"/>
    </xf>
    <xf numFmtId="0" fontId="119" fillId="0" borderId="2" xfId="0" applyFont="1" applyBorder="1" applyAlignment="1">
      <alignment vertical="center" shrinkToFit="1"/>
    </xf>
    <xf numFmtId="0" fontId="119" fillId="0" borderId="2" xfId="0" applyFont="1" applyBorder="1" applyAlignment="1">
      <alignment horizontal="center" vertical="center" shrinkToFit="1"/>
    </xf>
    <xf numFmtId="0" fontId="119" fillId="0" borderId="2" xfId="0" applyFont="1" applyBorder="1" applyAlignment="1">
      <alignment horizontal="right" vertical="center" shrinkToFit="1"/>
    </xf>
    <xf numFmtId="177" fontId="43" fillId="0" borderId="4" xfId="2655" applyFont="1" applyFill="1" applyBorder="1" applyAlignment="1">
      <alignment horizontal="right" vertical="center"/>
    </xf>
    <xf numFmtId="181" fontId="43" fillId="0" borderId="4" xfId="2687" applyNumberFormat="1" applyFont="1" applyBorder="1" applyAlignment="1">
      <alignment vertical="center" shrinkToFit="1"/>
    </xf>
    <xf numFmtId="0" fontId="45" fillId="0" borderId="4" xfId="2687" applyFont="1" applyBorder="1" applyAlignment="1">
      <alignment horizontal="center" vertical="center"/>
    </xf>
    <xf numFmtId="177" fontId="41" fillId="0" borderId="4" xfId="2656" applyFont="1" applyBorder="1" applyAlignment="1">
      <alignment horizontal="center" vertical="center"/>
    </xf>
    <xf numFmtId="0" fontId="11" fillId="0" borderId="4" xfId="2696" applyFont="1" applyBorder="1" applyAlignment="1">
      <alignment vertical="center"/>
    </xf>
    <xf numFmtId="0" fontId="123" fillId="0" borderId="55" xfId="0" applyFont="1" applyBorder="1" applyAlignment="1">
      <alignment horizontal="left" vertical="center" wrapText="1"/>
    </xf>
    <xf numFmtId="0" fontId="11" fillId="0" borderId="4" xfId="0" applyFont="1" applyBorder="1" applyAlignment="1">
      <alignment horizontal="center" vertical="center"/>
    </xf>
    <xf numFmtId="177" fontId="90" fillId="0" borderId="55" xfId="0" quotePrefix="1" applyNumberFormat="1" applyFont="1" applyBorder="1" applyAlignment="1">
      <alignment horizontal="right" vertical="center"/>
    </xf>
    <xf numFmtId="177" fontId="90" fillId="0" borderId="4" xfId="0" quotePrefix="1" applyNumberFormat="1" applyFont="1" applyBorder="1" applyAlignment="1">
      <alignment horizontal="right" vertical="center"/>
    </xf>
    <xf numFmtId="0" fontId="123" fillId="0" borderId="4" xfId="0" applyFont="1" applyBorder="1" applyAlignment="1">
      <alignment horizontal="left" vertical="center" wrapText="1"/>
    </xf>
    <xf numFmtId="0" fontId="45" fillId="0" borderId="4" xfId="2687" applyFont="1" applyBorder="1" applyAlignment="1">
      <alignment horizontal="center" vertical="center" wrapText="1" shrinkToFit="1"/>
    </xf>
    <xf numFmtId="0" fontId="45" fillId="0" borderId="4" xfId="2687" applyFont="1" applyBorder="1" applyAlignment="1">
      <alignment horizontal="center" vertical="center" wrapText="1"/>
    </xf>
    <xf numFmtId="0" fontId="11" fillId="0" borderId="4" xfId="2696" applyFont="1" applyBorder="1" applyAlignment="1">
      <alignment horizontal="center" vertical="center"/>
    </xf>
    <xf numFmtId="0" fontId="11" fillId="0" borderId="4" xfId="2696" applyFont="1" applyBorder="1" applyAlignment="1">
      <alignment horizontal="right" vertical="center"/>
    </xf>
    <xf numFmtId="181" fontId="11" fillId="0" borderId="4" xfId="2656" applyNumberFormat="1" applyFont="1" applyFill="1" applyBorder="1" applyAlignment="1">
      <alignment vertical="center" shrinkToFit="1"/>
    </xf>
    <xf numFmtId="38" fontId="123" fillId="0" borderId="55" xfId="0" applyNumberFormat="1" applyFont="1" applyBorder="1" applyAlignment="1">
      <alignment horizontal="left" vertical="center" wrapText="1"/>
    </xf>
    <xf numFmtId="0" fontId="45" fillId="0" borderId="4" xfId="2687" applyFont="1" applyBorder="1" applyAlignment="1">
      <alignment horizontal="center" vertical="center"/>
    </xf>
    <xf numFmtId="0" fontId="45" fillId="0" borderId="4" xfId="2687" applyFont="1" applyBorder="1" applyAlignment="1">
      <alignment horizontal="center" vertical="center"/>
    </xf>
    <xf numFmtId="0" fontId="45" fillId="0" borderId="16" xfId="2687" applyFont="1" applyBorder="1" applyAlignment="1">
      <alignment horizontal="center" vertical="center"/>
    </xf>
    <xf numFmtId="49" fontId="45" fillId="0" borderId="38" xfId="2687" applyNumberFormat="1" applyFont="1" applyBorder="1" applyAlignment="1">
      <alignment horizontal="right" vertical="center"/>
    </xf>
    <xf numFmtId="0" fontId="45" fillId="0" borderId="24" xfId="2687" applyFont="1" applyBorder="1" applyAlignment="1">
      <alignment horizontal="left" vertical="center"/>
    </xf>
    <xf numFmtId="0" fontId="45" fillId="0" borderId="4" xfId="2687" applyFont="1" applyBorder="1">
      <alignment vertical="center"/>
    </xf>
    <xf numFmtId="181" fontId="45" fillId="0" borderId="4" xfId="2687" applyNumberFormat="1" applyFont="1" applyBorder="1" applyAlignment="1">
      <alignment horizontal="center" vertical="center"/>
    </xf>
    <xf numFmtId="181" fontId="45" fillId="0" borderId="4" xfId="2687" applyNumberFormat="1" applyFont="1" applyBorder="1">
      <alignment vertical="center"/>
    </xf>
    <xf numFmtId="181" fontId="45" fillId="0" borderId="20" xfId="2687" applyNumberFormat="1" applyFont="1" applyBorder="1">
      <alignment vertical="center"/>
    </xf>
    <xf numFmtId="49" fontId="44" fillId="0" borderId="9" xfId="2687" applyNumberFormat="1" applyFont="1" applyBorder="1" applyAlignment="1">
      <alignment horizontal="right" vertical="center"/>
    </xf>
    <xf numFmtId="0" fontId="44" fillId="0" borderId="24" xfId="2687" applyFont="1" applyBorder="1" applyAlignment="1">
      <alignment horizontal="left" vertical="center" shrinkToFit="1"/>
    </xf>
    <xf numFmtId="0" fontId="44" fillId="0" borderId="4" xfId="2687" applyFont="1" applyBorder="1" applyAlignment="1">
      <alignment horizontal="center" vertical="center"/>
    </xf>
    <xf numFmtId="0" fontId="44" fillId="0" borderId="4" xfId="2687" applyFont="1" applyBorder="1">
      <alignment vertical="center"/>
    </xf>
    <xf numFmtId="177" fontId="44" fillId="0" borderId="24" xfId="2656" applyFont="1" applyBorder="1" applyAlignment="1">
      <alignment horizontal="right" vertical="center" shrinkToFit="1"/>
    </xf>
    <xf numFmtId="181" fontId="44" fillId="0" borderId="57" xfId="2687" applyNumberFormat="1" applyFont="1" applyBorder="1" applyAlignment="1">
      <alignment horizontal="center" vertical="center"/>
    </xf>
    <xf numFmtId="0" fontId="45" fillId="0" borderId="58" xfId="2687" applyFont="1" applyBorder="1">
      <alignment vertical="center"/>
    </xf>
    <xf numFmtId="0" fontId="45" fillId="0" borderId="48" xfId="2687" applyFont="1" applyBorder="1" applyAlignment="1">
      <alignment horizontal="center" vertical="center" shrinkToFit="1"/>
    </xf>
    <xf numFmtId="0" fontId="44" fillId="0" borderId="48" xfId="2687" applyFont="1" applyBorder="1" applyAlignment="1">
      <alignment horizontal="center" vertical="center"/>
    </xf>
    <xf numFmtId="0" fontId="45" fillId="0" borderId="48" xfId="2687" applyFont="1" applyBorder="1" applyAlignment="1">
      <alignment horizontal="right" vertical="center"/>
    </xf>
    <xf numFmtId="181" fontId="45" fillId="0" borderId="48" xfId="2687" applyNumberFormat="1" applyFont="1" applyBorder="1" applyAlignment="1">
      <alignment horizontal="right" vertical="center"/>
    </xf>
    <xf numFmtId="181" fontId="45" fillId="0" borderId="59" xfId="2687" applyNumberFormat="1" applyFont="1" applyBorder="1" applyAlignment="1">
      <alignment horizontal="right" vertical="center"/>
    </xf>
    <xf numFmtId="0" fontId="44" fillId="0" borderId="0" xfId="2687" applyFont="1" applyAlignment="1">
      <alignment horizontal="left" vertical="center"/>
    </xf>
    <xf numFmtId="177" fontId="44" fillId="0" borderId="0" xfId="2687" applyNumberFormat="1" applyFont="1" applyAlignment="1">
      <alignment horizontal="left" vertical="center"/>
    </xf>
    <xf numFmtId="181" fontId="44" fillId="0" borderId="0" xfId="2687" applyNumberFormat="1" applyFont="1" applyAlignment="1">
      <alignment horizontal="right" vertical="center"/>
    </xf>
    <xf numFmtId="181" fontId="44" fillId="0" borderId="0" xfId="2687" applyNumberFormat="1" applyFont="1" applyAlignment="1">
      <alignment horizontal="center" vertical="center"/>
    </xf>
    <xf numFmtId="177" fontId="124" fillId="0" borderId="0" xfId="2687" applyNumberFormat="1" applyFont="1" applyAlignment="1">
      <alignment horizontal="left" vertical="center"/>
    </xf>
    <xf numFmtId="0" fontId="124" fillId="0" borderId="0" xfId="2687" applyFont="1" applyAlignment="1">
      <alignment horizontal="center" vertical="center"/>
    </xf>
    <xf numFmtId="0" fontId="44" fillId="0" borderId="62" xfId="2687" applyFont="1" applyBorder="1" applyAlignment="1">
      <alignment horizontal="center" vertical="center"/>
    </xf>
    <xf numFmtId="0" fontId="44" fillId="0" borderId="24" xfId="2687" applyFont="1" applyBorder="1" applyAlignment="1">
      <alignment horizontal="center" vertical="center"/>
    </xf>
    <xf numFmtId="0" fontId="44" fillId="0" borderId="66" xfId="2687" applyFont="1" applyBorder="1" applyAlignment="1">
      <alignment horizontal="left" vertical="center" wrapText="1"/>
    </xf>
    <xf numFmtId="0" fontId="44" fillId="9" borderId="67" xfId="2687" applyFont="1" applyFill="1" applyBorder="1" applyAlignment="1">
      <alignment horizontal="center" vertical="center"/>
    </xf>
    <xf numFmtId="0" fontId="44" fillId="0" borderId="34" xfId="2687" applyFont="1" applyBorder="1" applyAlignment="1">
      <alignment horizontal="center" vertical="center"/>
    </xf>
    <xf numFmtId="0" fontId="44" fillId="0" borderId="52" xfId="2687" applyFont="1" applyBorder="1" applyAlignment="1">
      <alignment horizontal="left" vertical="center" wrapText="1"/>
    </xf>
    <xf numFmtId="0" fontId="44" fillId="5" borderId="35" xfId="2687" applyFont="1" applyFill="1" applyBorder="1" applyAlignment="1">
      <alignment horizontal="center" vertical="center"/>
    </xf>
    <xf numFmtId="0" fontId="44" fillId="0" borderId="60" xfId="2687" applyFont="1" applyBorder="1" applyAlignment="1">
      <alignment horizontal="left" vertical="center" wrapText="1"/>
    </xf>
    <xf numFmtId="0" fontId="44" fillId="0" borderId="60" xfId="2687" applyFont="1" applyBorder="1" applyAlignment="1">
      <alignment horizontal="center" vertical="center"/>
    </xf>
    <xf numFmtId="0" fontId="44" fillId="0" borderId="54" xfId="2687" applyFont="1" applyBorder="1" applyAlignment="1">
      <alignment horizontal="center" vertical="center"/>
    </xf>
    <xf numFmtId="0" fontId="44" fillId="0" borderId="66" xfId="2687" applyFont="1" applyBorder="1" applyAlignment="1">
      <alignment horizontal="center" vertical="center"/>
    </xf>
    <xf numFmtId="0" fontId="44" fillId="0" borderId="24" xfId="2687" applyFont="1" applyBorder="1">
      <alignment vertical="center"/>
    </xf>
    <xf numFmtId="0" fontId="44" fillId="0" borderId="4" xfId="2687" applyFont="1" applyBorder="1" applyAlignment="1">
      <alignment horizontal="center" vertical="center" wrapText="1"/>
    </xf>
    <xf numFmtId="0" fontId="44" fillId="0" borderId="22" xfId="2687" applyFont="1" applyBorder="1" applyAlignment="1">
      <alignment horizontal="center" vertical="center"/>
    </xf>
    <xf numFmtId="0" fontId="44" fillId="0" borderId="16" xfId="2687" applyFont="1" applyBorder="1" applyAlignment="1">
      <alignment horizontal="center" vertical="center" wrapText="1"/>
    </xf>
    <xf numFmtId="0" fontId="44" fillId="0" borderId="35" xfId="2687" applyFont="1" applyBorder="1" applyAlignment="1">
      <alignment horizontal="center" vertical="center"/>
    </xf>
    <xf numFmtId="0" fontId="44" fillId="0" borderId="16" xfId="2687" applyFont="1" applyBorder="1" applyAlignment="1">
      <alignment horizontal="center" vertical="center"/>
    </xf>
    <xf numFmtId="0" fontId="44" fillId="0" borderId="16" xfId="2687" applyFont="1" applyBorder="1">
      <alignment vertical="center"/>
    </xf>
    <xf numFmtId="0" fontId="9" fillId="0" borderId="0" xfId="0" applyFont="1"/>
    <xf numFmtId="0" fontId="120" fillId="0" borderId="2" xfId="0" applyFont="1" applyBorder="1" applyAlignment="1">
      <alignment vertical="center"/>
    </xf>
    <xf numFmtId="0" fontId="119" fillId="0" borderId="2" xfId="0" applyFont="1" applyBorder="1" applyAlignment="1">
      <alignment horizontal="center" vertical="center"/>
    </xf>
    <xf numFmtId="0" fontId="120" fillId="7" borderId="2" xfId="0" applyFont="1" applyFill="1" applyBorder="1" applyAlignment="1">
      <alignment horizontal="center" vertical="center"/>
    </xf>
    <xf numFmtId="0" fontId="120" fillId="7" borderId="2" xfId="0" applyFont="1" applyFill="1" applyBorder="1" applyAlignment="1">
      <alignment vertical="center" wrapText="1"/>
    </xf>
    <xf numFmtId="0" fontId="119" fillId="7" borderId="2" xfId="0" applyFont="1" applyFill="1" applyBorder="1" applyAlignment="1">
      <alignment vertical="center" shrinkToFit="1"/>
    </xf>
    <xf numFmtId="0" fontId="120" fillId="7" borderId="2" xfId="0" applyFont="1" applyFill="1" applyBorder="1" applyAlignment="1">
      <alignment horizontal="center" vertical="center" shrinkToFit="1"/>
    </xf>
    <xf numFmtId="177" fontId="11" fillId="5" borderId="49" xfId="2687" applyNumberFormat="1" applyFont="1" applyFill="1" applyBorder="1">
      <alignment vertical="center"/>
    </xf>
    <xf numFmtId="177" fontId="11" fillId="5" borderId="50" xfId="2687" applyNumberFormat="1" applyFont="1" applyFill="1" applyBorder="1">
      <alignment vertical="center"/>
    </xf>
    <xf numFmtId="10" fontId="11" fillId="5" borderId="76" xfId="2687" applyNumberFormat="1" applyFont="1" applyFill="1" applyBorder="1" applyAlignment="1">
      <alignment horizontal="left" vertical="center"/>
    </xf>
    <xf numFmtId="10" fontId="11" fillId="5" borderId="76" xfId="2687" applyNumberFormat="1" applyFont="1" applyFill="1" applyBorder="1">
      <alignment vertical="center"/>
    </xf>
    <xf numFmtId="0" fontId="11" fillId="5" borderId="76" xfId="2687" applyFont="1" applyFill="1" applyBorder="1">
      <alignment vertical="center"/>
    </xf>
    <xf numFmtId="0" fontId="11" fillId="5" borderId="52" xfId="2687" applyFont="1" applyFill="1" applyBorder="1">
      <alignment vertical="center"/>
    </xf>
    <xf numFmtId="177" fontId="11" fillId="5" borderId="34" xfId="2656" applyFont="1" applyFill="1" applyBorder="1" applyAlignment="1">
      <alignment vertical="center"/>
    </xf>
    <xf numFmtId="177" fontId="11" fillId="5" borderId="80" xfId="2656" applyFont="1" applyFill="1" applyBorder="1" applyAlignment="1">
      <alignment vertical="center" shrinkToFit="1"/>
    </xf>
    <xf numFmtId="0" fontId="45" fillId="0" borderId="4" xfId="2687" applyFont="1" applyBorder="1" applyAlignment="1">
      <alignment horizontal="center" vertical="center"/>
    </xf>
    <xf numFmtId="0" fontId="45" fillId="0" borderId="4" xfId="2687" applyFont="1" applyBorder="1" applyAlignment="1">
      <alignment horizontal="center" vertical="center" shrinkToFit="1"/>
    </xf>
    <xf numFmtId="177" fontId="41" fillId="0" borderId="4" xfId="2655" applyFont="1" applyBorder="1" applyAlignment="1">
      <alignment horizontal="center" vertical="center"/>
    </xf>
    <xf numFmtId="0" fontId="44" fillId="0" borderId="16" xfId="2687" applyFont="1" applyBorder="1" applyAlignment="1">
      <alignment horizontal="center" vertical="center"/>
    </xf>
    <xf numFmtId="0" fontId="44" fillId="0" borderId="4" xfId="2687" applyFont="1" applyBorder="1" applyAlignment="1">
      <alignment horizontal="center" vertical="center"/>
    </xf>
    <xf numFmtId="0" fontId="44" fillId="0" borderId="34" xfId="2687" applyFont="1" applyBorder="1" applyAlignment="1">
      <alignment horizontal="center" vertical="center"/>
    </xf>
    <xf numFmtId="0" fontId="44" fillId="0" borderId="24" xfId="2687" applyFont="1" applyBorder="1" applyAlignment="1">
      <alignment horizontal="center" vertical="center"/>
    </xf>
    <xf numFmtId="0" fontId="44" fillId="0" borderId="4" xfId="2687" applyFont="1" applyBorder="1" applyAlignment="1">
      <alignment horizontal="center" vertical="center" wrapText="1"/>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44" fillId="0" borderId="16" xfId="2687" applyFont="1" applyBorder="1" applyAlignment="1">
      <alignment horizontal="center" vertical="center" wrapText="1"/>
    </xf>
    <xf numFmtId="0" fontId="124" fillId="0" borderId="0" xfId="2687" applyFont="1" applyAlignment="1">
      <alignment horizontal="center" vertical="center"/>
    </xf>
    <xf numFmtId="0" fontId="44" fillId="0" borderId="62" xfId="2687" applyFont="1" applyBorder="1" applyAlignment="1">
      <alignment horizontal="center" vertical="center"/>
    </xf>
    <xf numFmtId="181" fontId="44" fillId="0" borderId="24" xfId="2687" applyNumberFormat="1" applyFont="1" applyBorder="1" applyAlignment="1">
      <alignment horizontal="right" vertical="center"/>
    </xf>
    <xf numFmtId="0" fontId="44" fillId="0" borderId="0" xfId="2687" applyFont="1" applyAlignment="1">
      <alignment horizontal="center" vertical="center"/>
    </xf>
    <xf numFmtId="0" fontId="44" fillId="0" borderId="60" xfId="2687" applyFont="1" applyBorder="1" applyAlignment="1">
      <alignment horizontal="center" vertical="center"/>
    </xf>
    <xf numFmtId="0" fontId="44" fillId="0" borderId="35" xfId="2687" applyFont="1" applyBorder="1" applyAlignment="1">
      <alignment horizontal="center" vertical="center"/>
    </xf>
    <xf numFmtId="0" fontId="44" fillId="0" borderId="54" xfId="2687" applyFont="1" applyBorder="1" applyAlignment="1">
      <alignment horizontal="center" vertical="center"/>
    </xf>
    <xf numFmtId="0" fontId="44" fillId="0" borderId="0" xfId="2687" applyFont="1" applyAlignment="1">
      <alignment horizontal="left" vertical="center"/>
    </xf>
    <xf numFmtId="0" fontId="44" fillId="0" borderId="66" xfId="2687" applyFont="1" applyBorder="1" applyAlignment="1">
      <alignment horizontal="center" vertical="center"/>
    </xf>
    <xf numFmtId="218" fontId="11" fillId="0" borderId="25" xfId="2687" applyNumberFormat="1" applyFont="1" applyBorder="1" applyAlignment="1">
      <alignment horizontal="left" vertical="center"/>
    </xf>
    <xf numFmtId="177" fontId="41" fillId="0" borderId="4" xfId="2655" applyFont="1" applyBorder="1" applyAlignment="1">
      <alignment horizontal="center" vertical="center"/>
    </xf>
    <xf numFmtId="0" fontId="118" fillId="0" borderId="0" xfId="0" applyFont="1"/>
    <xf numFmtId="0" fontId="120" fillId="7" borderId="2" xfId="0" applyFont="1" applyFill="1" applyBorder="1" applyAlignment="1">
      <alignment horizontal="right" vertical="center" shrinkToFit="1"/>
    </xf>
    <xf numFmtId="0" fontId="11" fillId="0" borderId="0" xfId="2687" applyFont="1" applyAlignment="1">
      <alignment horizontal="left" vertical="center"/>
    </xf>
    <xf numFmtId="38" fontId="91" fillId="0" borderId="32" xfId="0" applyNumberFormat="1" applyFont="1" applyBorder="1" applyAlignment="1">
      <alignment horizontal="center" vertical="center"/>
    </xf>
    <xf numFmtId="213" fontId="91" fillId="0" borderId="32" xfId="0" applyNumberFormat="1" applyFont="1" applyBorder="1" applyAlignment="1">
      <alignment horizontal="center" vertical="center"/>
    </xf>
    <xf numFmtId="49" fontId="89" fillId="0" borderId="32" xfId="0" applyNumberFormat="1" applyFont="1" applyBorder="1" applyAlignment="1">
      <alignment horizontal="center" vertical="center"/>
    </xf>
    <xf numFmtId="0" fontId="93" fillId="0" borderId="32" xfId="0" applyFont="1" applyBorder="1" applyAlignment="1">
      <alignment horizontal="right" vertical="center"/>
    </xf>
    <xf numFmtId="0" fontId="91" fillId="0" borderId="30" xfId="0" applyFont="1" applyBorder="1" applyAlignment="1">
      <alignment horizontal="left" vertical="center"/>
    </xf>
    <xf numFmtId="0" fontId="89" fillId="0" borderId="32" xfId="0" applyFont="1" applyBorder="1" applyAlignment="1">
      <alignment horizontal="center" vertical="center"/>
    </xf>
    <xf numFmtId="0" fontId="91" fillId="0" borderId="33" xfId="0" applyFont="1" applyBorder="1" applyAlignment="1">
      <alignment horizontal="left" vertical="center"/>
    </xf>
    <xf numFmtId="0" fontId="44" fillId="0" borderId="4" xfId="2687" applyFont="1" applyBorder="1" applyAlignment="1">
      <alignment horizontal="center" vertical="center"/>
    </xf>
    <xf numFmtId="0" fontId="44" fillId="0" borderId="4" xfId="2687" applyFont="1" applyBorder="1" applyAlignment="1">
      <alignment horizontal="left" vertical="center" shrinkToFit="1"/>
    </xf>
    <xf numFmtId="177" fontId="44" fillId="0" borderId="4" xfId="2656" applyFont="1" applyBorder="1" applyAlignment="1">
      <alignment horizontal="right" vertical="center"/>
    </xf>
    <xf numFmtId="0" fontId="44" fillId="0" borderId="4" xfId="2687" applyFont="1" applyBorder="1" applyAlignment="1">
      <alignment horizontal="center" vertical="center" shrinkToFit="1"/>
    </xf>
    <xf numFmtId="49" fontId="91" fillId="0" borderId="0" xfId="0" applyNumberFormat="1" applyFont="1" applyBorder="1" applyAlignment="1">
      <alignment horizontal="center" vertical="center"/>
    </xf>
    <xf numFmtId="38" fontId="91" fillId="0" borderId="0" xfId="0" applyNumberFormat="1" applyFont="1" applyBorder="1" applyAlignment="1">
      <alignment vertical="center"/>
    </xf>
    <xf numFmtId="40" fontId="91" fillId="0" borderId="0" xfId="0" applyNumberFormat="1" applyFont="1" applyBorder="1" applyAlignment="1">
      <alignment vertical="center"/>
    </xf>
    <xf numFmtId="38" fontId="89" fillId="0" borderId="0" xfId="0" applyNumberFormat="1" applyFont="1" applyBorder="1" applyAlignment="1">
      <alignment vertical="center"/>
    </xf>
    <xf numFmtId="0" fontId="89" fillId="0" borderId="0" xfId="0" applyFont="1" applyBorder="1"/>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119" fillId="0" borderId="2" xfId="0" applyFont="1" applyBorder="1" applyAlignment="1">
      <alignment horizontal="center" vertical="center"/>
    </xf>
    <xf numFmtId="0" fontId="90" fillId="0" borderId="0" xfId="0" applyFont="1"/>
    <xf numFmtId="41" fontId="11" fillId="0" borderId="21" xfId="2687" applyNumberFormat="1" applyFont="1" applyBorder="1">
      <alignment vertical="center"/>
    </xf>
    <xf numFmtId="0" fontId="44" fillId="0" borderId="0" xfId="2687" applyFont="1" applyAlignment="1">
      <alignment horizontal="left" vertical="center"/>
    </xf>
    <xf numFmtId="0" fontId="124" fillId="0" borderId="0" xfId="2687" applyFont="1" applyAlignment="1">
      <alignment horizontal="center" vertical="center"/>
    </xf>
    <xf numFmtId="0" fontId="44" fillId="0" borderId="66" xfId="2687" applyFont="1" applyBorder="1" applyAlignment="1">
      <alignment horizontal="center" vertical="center"/>
    </xf>
    <xf numFmtId="0" fontId="44" fillId="0" borderId="54" xfId="2687" applyFont="1" applyBorder="1" applyAlignment="1">
      <alignment horizontal="center" vertical="center"/>
    </xf>
    <xf numFmtId="0" fontId="44" fillId="0" borderId="60" xfId="2687" applyFont="1" applyBorder="1" applyAlignment="1">
      <alignment horizontal="center" vertical="center"/>
    </xf>
    <xf numFmtId="0" fontId="44" fillId="0" borderId="35" xfId="2687" applyFont="1" applyBorder="1" applyAlignment="1">
      <alignment horizontal="center" vertical="center"/>
    </xf>
    <xf numFmtId="0" fontId="44" fillId="0" borderId="62" xfId="2687" applyFont="1" applyBorder="1" applyAlignment="1">
      <alignment horizontal="center" vertical="center"/>
    </xf>
    <xf numFmtId="0" fontId="44" fillId="0" borderId="24" xfId="2687" applyFont="1" applyBorder="1" applyAlignment="1">
      <alignment horizontal="center" vertical="center"/>
    </xf>
    <xf numFmtId="0" fontId="44" fillId="0" borderId="34" xfId="2687" applyFont="1" applyBorder="1" applyAlignment="1">
      <alignment horizontal="center" vertical="center"/>
    </xf>
    <xf numFmtId="0" fontId="44" fillId="0" borderId="16" xfId="2687" applyFont="1" applyBorder="1" applyAlignment="1">
      <alignment horizontal="center" vertical="center"/>
    </xf>
    <xf numFmtId="0" fontId="44" fillId="0" borderId="4" xfId="2687" applyFont="1" applyBorder="1" applyAlignment="1">
      <alignment horizontal="center" vertical="center"/>
    </xf>
    <xf numFmtId="0" fontId="44" fillId="0" borderId="4" xfId="2687" applyFont="1" applyBorder="1" applyAlignment="1">
      <alignment horizontal="center" vertical="center" wrapText="1"/>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44" fillId="0" borderId="16" xfId="2687" applyFont="1" applyBorder="1" applyAlignment="1">
      <alignment horizontal="center" vertical="center" wrapText="1"/>
    </xf>
    <xf numFmtId="0" fontId="45" fillId="0" borderId="34" xfId="2687" applyFont="1" applyBorder="1" applyAlignment="1">
      <alignment horizontal="left" vertical="center" wrapText="1" shrinkToFit="1"/>
    </xf>
    <xf numFmtId="0" fontId="45" fillId="0" borderId="4" xfId="2687" applyFont="1" applyBorder="1" applyAlignment="1">
      <alignment horizontal="left" vertical="center" wrapText="1" shrinkToFit="1"/>
    </xf>
    <xf numFmtId="0" fontId="44" fillId="0" borderId="24" xfId="2687" applyFont="1" applyBorder="1" applyAlignment="1">
      <alignment horizontal="left" vertical="center" wrapText="1" shrinkToFit="1"/>
    </xf>
    <xf numFmtId="217" fontId="113" fillId="0" borderId="0" xfId="2687" applyNumberFormat="1" applyFont="1" applyBorder="1" applyAlignment="1">
      <alignment horizontal="left" vertical="center" shrinkToFit="1"/>
    </xf>
    <xf numFmtId="0" fontId="45" fillId="0" borderId="4" xfId="2687" applyFont="1" applyBorder="1" applyAlignment="1">
      <alignment horizontal="center" vertical="center" shrinkToFit="1"/>
    </xf>
    <xf numFmtId="0" fontId="45" fillId="0" borderId="4" xfId="2687" applyFont="1" applyBorder="1" applyAlignment="1">
      <alignment horizontal="center" vertical="center"/>
    </xf>
    <xf numFmtId="0" fontId="44" fillId="0" borderId="4" xfId="2687" applyFont="1" applyBorder="1" applyAlignment="1">
      <alignment horizontal="center" vertical="center"/>
    </xf>
    <xf numFmtId="177" fontId="44" fillId="0" borderId="4" xfId="2656" applyFont="1" applyBorder="1" applyAlignment="1">
      <alignment horizontal="center" vertical="center"/>
    </xf>
    <xf numFmtId="0" fontId="44" fillId="0" borderId="21" xfId="2687" applyFont="1" applyBorder="1" applyAlignment="1">
      <alignment horizontal="center" vertical="center" shrinkToFit="1"/>
    </xf>
    <xf numFmtId="0" fontId="93" fillId="0" borderId="0" xfId="0" applyFont="1" applyBorder="1" applyAlignment="1">
      <alignment horizontal="right" vertical="center"/>
    </xf>
    <xf numFmtId="0" fontId="90" fillId="0" borderId="0" xfId="0" applyFont="1" applyBorder="1" applyAlignment="1">
      <alignment vertical="center"/>
    </xf>
    <xf numFmtId="214" fontId="91" fillId="0" borderId="0" xfId="0" applyNumberFormat="1" applyFont="1" applyBorder="1" applyAlignment="1">
      <alignment vertical="center"/>
    </xf>
    <xf numFmtId="0" fontId="91" fillId="0" borderId="0" xfId="0" applyFont="1" applyBorder="1" applyAlignment="1">
      <alignment vertical="center"/>
    </xf>
    <xf numFmtId="0" fontId="89" fillId="0" borderId="0" xfId="0" applyFont="1" applyBorder="1" applyAlignment="1">
      <alignment horizontal="center" vertical="center" shrinkToFit="1"/>
    </xf>
    <xf numFmtId="214" fontId="89" fillId="0" borderId="0" xfId="0" applyNumberFormat="1" applyFont="1" applyBorder="1" applyAlignment="1">
      <alignment horizontal="center" vertical="center" shrinkToFit="1"/>
    </xf>
    <xf numFmtId="9" fontId="90" fillId="0" borderId="0" xfId="0" applyNumberFormat="1" applyFont="1" applyBorder="1" applyAlignment="1">
      <alignment vertical="center"/>
    </xf>
    <xf numFmtId="215" fontId="94" fillId="0" borderId="0" xfId="0" applyNumberFormat="1" applyFont="1" applyBorder="1" applyAlignment="1">
      <alignment vertical="center"/>
    </xf>
    <xf numFmtId="9" fontId="94" fillId="0" borderId="0" xfId="0" applyNumberFormat="1" applyFont="1" applyBorder="1" applyAlignment="1">
      <alignment vertical="center"/>
    </xf>
    <xf numFmtId="181" fontId="43" fillId="0" borderId="4" xfId="2687" applyNumberFormat="1" applyFont="1" applyBorder="1" applyAlignment="1">
      <alignment horizontal="center" vertical="center" shrinkToFit="1"/>
    </xf>
    <xf numFmtId="38" fontId="91" fillId="0" borderId="0" xfId="0" applyNumberFormat="1" applyFont="1" applyBorder="1" applyAlignment="1">
      <alignment horizontal="center" vertical="center"/>
    </xf>
    <xf numFmtId="213" fontId="91" fillId="0" borderId="0" xfId="0" applyNumberFormat="1" applyFont="1" applyBorder="1" applyAlignment="1">
      <alignment horizontal="center" vertical="center"/>
    </xf>
    <xf numFmtId="49" fontId="89" fillId="0" borderId="0" xfId="0" applyNumberFormat="1" applyFont="1" applyBorder="1" applyAlignment="1">
      <alignment horizontal="center" vertical="center"/>
    </xf>
    <xf numFmtId="38" fontId="91" fillId="0" borderId="0" xfId="0" applyNumberFormat="1" applyFont="1" applyBorder="1" applyAlignment="1">
      <alignment horizontal="center" vertical="center"/>
    </xf>
    <xf numFmtId="213" fontId="91" fillId="0" borderId="0" xfId="0" applyNumberFormat="1" applyFont="1" applyBorder="1" applyAlignment="1">
      <alignment horizontal="center" vertical="center"/>
    </xf>
    <xf numFmtId="214" fontId="91" fillId="0" borderId="0" xfId="0" applyNumberFormat="1" applyFont="1" applyBorder="1" applyAlignment="1">
      <alignment horizontal="center" vertical="center"/>
    </xf>
    <xf numFmtId="0" fontId="89" fillId="0" borderId="0" xfId="0" applyFont="1" applyBorder="1" applyAlignment="1">
      <alignment vertical="center"/>
    </xf>
    <xf numFmtId="0" fontId="89" fillId="0" borderId="0" xfId="0" applyFont="1" applyBorder="1" applyAlignment="1">
      <alignment horizontal="center" vertical="center"/>
    </xf>
    <xf numFmtId="0" fontId="127" fillId="0" borderId="0" xfId="0" applyFont="1" applyBorder="1" applyAlignment="1">
      <alignment horizontal="center" readingOrder="1"/>
    </xf>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93" fillId="0" borderId="32" xfId="0" applyFont="1" applyBorder="1" applyAlignment="1">
      <alignment horizontal="center" vertical="center"/>
    </xf>
    <xf numFmtId="213" fontId="93" fillId="0" borderId="32" xfId="0" applyNumberFormat="1" applyFont="1" applyBorder="1" applyAlignment="1">
      <alignment horizontal="center" vertical="center"/>
    </xf>
    <xf numFmtId="0" fontId="93" fillId="0" borderId="32" xfId="0" applyNumberFormat="1" applyFont="1" applyBorder="1" applyAlignment="1">
      <alignment vertical="center"/>
    </xf>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44" fillId="0" borderId="4" xfId="2687"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center" vertical="center"/>
    </xf>
    <xf numFmtId="0" fontId="11" fillId="4" borderId="18" xfId="2687" applyFont="1" applyFill="1" applyBorder="1" applyAlignment="1">
      <alignment horizontal="center" vertical="center"/>
    </xf>
    <xf numFmtId="177" fontId="11" fillId="0" borderId="36" xfId="2656" applyFont="1" applyFill="1" applyBorder="1" applyAlignment="1">
      <alignment vertical="center" shrinkToFit="1"/>
    </xf>
    <xf numFmtId="189" fontId="129" fillId="0" borderId="0" xfId="2687" applyNumberFormat="1" applyFont="1" applyBorder="1" applyAlignment="1">
      <alignment horizontal="left" vertical="center" shrinkToFit="1"/>
    </xf>
    <xf numFmtId="0" fontId="114" fillId="0" borderId="0" xfId="2687" applyFont="1" applyAlignment="1">
      <alignment horizontal="center" vertical="center"/>
    </xf>
    <xf numFmtId="0" fontId="39" fillId="0" borderId="46" xfId="2692" applyFont="1" applyBorder="1" applyAlignment="1">
      <alignment horizontal="center" vertical="center"/>
    </xf>
    <xf numFmtId="0" fontId="39" fillId="0" borderId="1" xfId="2692" applyFont="1" applyBorder="1" applyAlignment="1">
      <alignment horizontal="center" vertical="center"/>
    </xf>
    <xf numFmtId="0" fontId="115" fillId="0" borderId="0" xfId="2692" applyFont="1" applyAlignment="1">
      <alignment horizontal="center" vertical="center"/>
    </xf>
    <xf numFmtId="0" fontId="95" fillId="0" borderId="0" xfId="0" applyFont="1" applyAlignment="1">
      <alignment horizontal="left" vertical="center" wrapText="1"/>
    </xf>
    <xf numFmtId="0" fontId="39" fillId="6" borderId="47" xfId="2692" applyFont="1" applyFill="1" applyBorder="1" applyAlignment="1">
      <alignment horizontal="center" vertical="center"/>
    </xf>
    <xf numFmtId="0" fontId="39" fillId="6" borderId="43" xfId="2692" applyFont="1" applyFill="1" applyBorder="1" applyAlignment="1">
      <alignment horizontal="center" vertical="center"/>
    </xf>
    <xf numFmtId="0" fontId="39" fillId="0" borderId="33" xfId="2692" applyFont="1" applyBorder="1" applyAlignment="1">
      <alignment horizontal="center" vertical="center"/>
    </xf>
    <xf numFmtId="0" fontId="39" fillId="0" borderId="12" xfId="2692" applyFont="1" applyBorder="1" applyAlignment="1">
      <alignment horizontal="center" vertical="center"/>
    </xf>
    <xf numFmtId="0" fontId="39" fillId="0" borderId="40" xfId="2692" applyFont="1" applyBorder="1" applyAlignment="1">
      <alignment horizontal="center" vertical="center"/>
    </xf>
    <xf numFmtId="0" fontId="39" fillId="0" borderId="2" xfId="2692" applyFont="1" applyBorder="1" applyAlignment="1">
      <alignment horizontal="center" vertical="center"/>
    </xf>
    <xf numFmtId="0" fontId="39" fillId="0" borderId="6" xfId="2692" applyFont="1" applyBorder="1" applyAlignment="1">
      <alignment horizontal="center" vertical="center"/>
    </xf>
    <xf numFmtId="0" fontId="110" fillId="0" borderId="0" xfId="2687" applyFont="1" applyAlignment="1">
      <alignment horizontal="center" vertical="center"/>
    </xf>
    <xf numFmtId="0" fontId="109" fillId="0" borderId="0" xfId="2687" applyFont="1" applyAlignment="1">
      <alignment horizontal="center" vertical="center"/>
    </xf>
    <xf numFmtId="0" fontId="99" fillId="0" borderId="0" xfId="2687" applyFont="1" applyAlignment="1">
      <alignment horizontal="center" vertical="center"/>
    </xf>
    <xf numFmtId="0" fontId="111" fillId="0" borderId="0" xfId="2687" applyFont="1" applyAlignment="1">
      <alignment horizontal="center" vertical="center" shrinkToFit="1"/>
    </xf>
    <xf numFmtId="0" fontId="112" fillId="0" borderId="13" xfId="2687" applyFont="1" applyBorder="1" applyAlignment="1">
      <alignment horizontal="center" vertical="center" shrinkToFit="1"/>
    </xf>
    <xf numFmtId="0" fontId="112" fillId="0" borderId="39" xfId="2687" applyFont="1" applyBorder="1" applyAlignment="1">
      <alignment horizontal="center" vertical="center" shrinkToFit="1"/>
    </xf>
    <xf numFmtId="0" fontId="112" fillId="0" borderId="12" xfId="2687" applyFont="1" applyBorder="1" applyAlignment="1">
      <alignment horizontal="center" vertical="center" shrinkToFit="1"/>
    </xf>
    <xf numFmtId="0" fontId="101" fillId="0" borderId="0" xfId="0" applyFont="1" applyAlignment="1">
      <alignment horizontal="center"/>
    </xf>
    <xf numFmtId="0" fontId="102" fillId="0" borderId="0" xfId="0" applyFont="1" applyAlignment="1">
      <alignment horizontal="center"/>
    </xf>
    <xf numFmtId="0" fontId="110" fillId="0" borderId="29" xfId="2687" applyFont="1" applyBorder="1" applyAlignment="1">
      <alignment horizontal="center" vertical="center" shrinkToFit="1"/>
    </xf>
    <xf numFmtId="0" fontId="110" fillId="0" borderId="0" xfId="2687" applyFont="1" applyBorder="1" applyAlignment="1">
      <alignment horizontal="center" vertical="center" shrinkToFit="1"/>
    </xf>
    <xf numFmtId="0" fontId="110" fillId="0" borderId="30" xfId="2687" applyFont="1" applyBorder="1" applyAlignment="1">
      <alignment horizontal="center" vertical="center" shrinkToFit="1"/>
    </xf>
    <xf numFmtId="190" fontId="113" fillId="0" borderId="32" xfId="2687" applyNumberFormat="1" applyFont="1" applyBorder="1" applyAlignment="1">
      <alignment horizontal="left" vertical="center" shrinkToFit="1"/>
    </xf>
    <xf numFmtId="212" fontId="129" fillId="0" borderId="0" xfId="2687" applyNumberFormat="1" applyFont="1" applyBorder="1" applyAlignment="1">
      <alignment horizontal="left" vertical="center" shrinkToFit="1"/>
    </xf>
    <xf numFmtId="217" fontId="113" fillId="0" borderId="0" xfId="2687" applyNumberFormat="1" applyFont="1" applyBorder="1" applyAlignment="1">
      <alignment horizontal="left" vertical="center" shrinkToFit="1"/>
    </xf>
    <xf numFmtId="219" fontId="113" fillId="0" borderId="0" xfId="2687" applyNumberFormat="1" applyFont="1" applyBorder="1" applyAlignment="1">
      <alignment horizontal="left" vertical="center" shrinkToFit="1"/>
    </xf>
    <xf numFmtId="190" fontId="113" fillId="0" borderId="0" xfId="2687" applyNumberFormat="1" applyFont="1" applyBorder="1" applyAlignment="1">
      <alignment horizontal="left" vertical="center" shrinkToFit="1"/>
    </xf>
    <xf numFmtId="212" fontId="113" fillId="0" borderId="0" xfId="2687" applyNumberFormat="1" applyFont="1" applyBorder="1" applyAlignment="1">
      <alignment horizontal="left" vertical="center" shrinkToFit="1"/>
    </xf>
    <xf numFmtId="0" fontId="11" fillId="0" borderId="0" xfId="2687" applyFont="1" applyAlignment="1">
      <alignment horizontal="left" vertical="center" wrapText="1"/>
    </xf>
    <xf numFmtId="0" fontId="11" fillId="0" borderId="0" xfId="2687" applyFont="1" applyAlignment="1">
      <alignment horizontal="left" vertical="center"/>
    </xf>
    <xf numFmtId="0" fontId="11" fillId="0" borderId="32" xfId="2687" applyFont="1" applyBorder="1" applyAlignment="1">
      <alignment horizontal="right" vertical="center"/>
    </xf>
    <xf numFmtId="0" fontId="11" fillId="4" borderId="18" xfId="2687" applyFont="1" applyFill="1" applyBorder="1" applyAlignment="1">
      <alignment horizontal="center" vertical="center"/>
    </xf>
    <xf numFmtId="0" fontId="43" fillId="0" borderId="32" xfId="2687" applyFont="1" applyBorder="1" applyAlignment="1">
      <alignment horizontal="left" vertical="center" wrapText="1"/>
    </xf>
    <xf numFmtId="0" fontId="43" fillId="0" borderId="18" xfId="2687" applyFont="1" applyBorder="1" applyAlignment="1">
      <alignment horizontal="center" vertical="center"/>
    </xf>
    <xf numFmtId="0" fontId="43" fillId="0" borderId="16" xfId="2687" applyFont="1" applyBorder="1" applyAlignment="1">
      <alignment horizontal="center" vertical="center"/>
    </xf>
    <xf numFmtId="0" fontId="43" fillId="0" borderId="51" xfId="2687" applyFont="1" applyBorder="1" applyAlignment="1">
      <alignment horizontal="center" vertical="center"/>
    </xf>
    <xf numFmtId="0" fontId="43" fillId="0" borderId="48" xfId="2687" applyFont="1" applyBorder="1" applyAlignment="1">
      <alignment horizontal="center" vertical="center"/>
    </xf>
    <xf numFmtId="0" fontId="122" fillId="0" borderId="0" xfId="0" applyFont="1" applyAlignment="1">
      <alignment horizontal="center" vertical="center"/>
    </xf>
    <xf numFmtId="0" fontId="45" fillId="0" borderId="11" xfId="2687" applyFont="1" applyBorder="1" applyAlignment="1">
      <alignment horizontal="left" vertical="center" shrinkToFit="1"/>
    </xf>
    <xf numFmtId="0" fontId="41" fillId="0" borderId="34" xfId="2695" applyFont="1" applyBorder="1" applyAlignment="1">
      <alignment horizontal="center" vertical="center" wrapText="1"/>
    </xf>
    <xf numFmtId="0" fontId="41" fillId="0" borderId="24" xfId="2695" applyFont="1" applyBorder="1" applyAlignment="1">
      <alignment horizontal="center" vertical="center" wrapText="1"/>
    </xf>
    <xf numFmtId="177" fontId="41" fillId="0" borderId="4" xfId="2656" quotePrefix="1" applyFont="1" applyBorder="1" applyAlignment="1">
      <alignment horizontal="center" vertical="center"/>
    </xf>
    <xf numFmtId="177" fontId="41" fillId="0" borderId="50" xfId="2656" applyFont="1" applyBorder="1" applyAlignment="1">
      <alignment horizontal="center" vertical="center" wrapText="1"/>
    </xf>
    <xf numFmtId="177" fontId="41" fillId="0" borderId="52" xfId="2656" applyFont="1" applyBorder="1" applyAlignment="1">
      <alignment horizontal="center" vertical="center" wrapText="1"/>
    </xf>
    <xf numFmtId="177" fontId="41" fillId="0" borderId="53" xfId="2656" applyFont="1" applyBorder="1" applyAlignment="1">
      <alignment horizontal="center" vertical="center" wrapText="1"/>
    </xf>
    <xf numFmtId="177" fontId="41" fillId="0" borderId="54" xfId="2656" applyFont="1" applyBorder="1" applyAlignment="1">
      <alignment horizontal="center" vertical="center" wrapText="1"/>
    </xf>
    <xf numFmtId="177" fontId="41" fillId="0" borderId="21" xfId="2656" applyFont="1" applyBorder="1" applyAlignment="1">
      <alignment horizontal="center" vertical="center"/>
    </xf>
    <xf numFmtId="177" fontId="41" fillId="0" borderId="22" xfId="2656" applyFont="1" applyBorder="1" applyAlignment="1">
      <alignment horizontal="center" vertical="center"/>
    </xf>
    <xf numFmtId="0" fontId="41" fillId="0" borderId="34" xfId="2695" applyFont="1" applyBorder="1" applyAlignment="1">
      <alignment horizontal="center" vertical="center"/>
    </xf>
    <xf numFmtId="0" fontId="41" fillId="0" borderId="24" xfId="2695" applyFont="1" applyBorder="1" applyAlignment="1">
      <alignment horizontal="center" vertical="center"/>
    </xf>
    <xf numFmtId="181" fontId="11" fillId="0" borderId="21" xfId="2656" applyNumberFormat="1" applyFont="1" applyBorder="1" applyAlignment="1">
      <alignment vertical="center"/>
    </xf>
    <xf numFmtId="181" fontId="11" fillId="0" borderId="22" xfId="2656" applyNumberFormat="1" applyFont="1" applyBorder="1" applyAlignment="1">
      <alignment vertical="center"/>
    </xf>
    <xf numFmtId="181" fontId="11" fillId="0" borderId="50" xfId="2656" applyNumberFormat="1" applyFont="1" applyBorder="1" applyAlignment="1">
      <alignment vertical="center"/>
    </xf>
    <xf numFmtId="181" fontId="11" fillId="0" borderId="52" xfId="2656" applyNumberFormat="1" applyFont="1" applyBorder="1" applyAlignment="1">
      <alignment vertical="center"/>
    </xf>
    <xf numFmtId="181" fontId="11" fillId="0" borderId="56" xfId="2656" applyNumberFormat="1" applyFont="1" applyBorder="1" applyAlignment="1">
      <alignment vertical="center"/>
    </xf>
    <xf numFmtId="181" fontId="11" fillId="3" borderId="21" xfId="2656" applyNumberFormat="1" applyFont="1" applyFill="1" applyBorder="1" applyAlignment="1">
      <alignment vertical="center" shrinkToFit="1"/>
    </xf>
    <xf numFmtId="181" fontId="11" fillId="3" borderId="22" xfId="2656" applyNumberFormat="1" applyFont="1" applyFill="1" applyBorder="1" applyAlignment="1">
      <alignment vertical="center" shrinkToFit="1"/>
    </xf>
    <xf numFmtId="181" fontId="11" fillId="0" borderId="21" xfId="2656" applyNumberFormat="1" applyFont="1" applyFill="1" applyBorder="1" applyAlignment="1">
      <alignment vertical="center" shrinkToFit="1"/>
    </xf>
    <xf numFmtId="181" fontId="11" fillId="0" borderId="22" xfId="2656" applyNumberFormat="1" applyFont="1" applyFill="1" applyBorder="1" applyAlignment="1">
      <alignment vertical="center" shrinkToFit="1"/>
    </xf>
    <xf numFmtId="0" fontId="91" fillId="0" borderId="11" xfId="0" applyFont="1" applyBorder="1" applyAlignment="1">
      <alignment horizontal="left" vertical="center"/>
    </xf>
    <xf numFmtId="177" fontId="41" fillId="0" borderId="4" xfId="2655" applyFont="1" applyBorder="1" applyAlignment="1">
      <alignment horizontal="center" vertical="center"/>
    </xf>
    <xf numFmtId="177" fontId="41" fillId="0" borderId="4" xfId="2655" quotePrefix="1" applyFont="1" applyBorder="1" applyAlignment="1">
      <alignment horizontal="center" vertical="center"/>
    </xf>
    <xf numFmtId="177" fontId="41" fillId="0" borderId="34" xfId="2655" applyFont="1" applyBorder="1" applyAlignment="1">
      <alignment horizontal="center" vertical="center" wrapText="1"/>
    </xf>
    <xf numFmtId="177" fontId="41" fillId="0" borderId="24" xfId="2655" quotePrefix="1" applyFont="1" applyBorder="1" applyAlignment="1">
      <alignment horizontal="center" vertical="center" wrapText="1"/>
    </xf>
    <xf numFmtId="0" fontId="116" fillId="0" borderId="0" xfId="2687" applyFont="1" applyAlignment="1">
      <alignment horizontal="center" vertical="center" shrinkToFit="1"/>
    </xf>
    <xf numFmtId="0" fontId="45" fillId="0" borderId="4" xfId="2687" applyFont="1" applyBorder="1" applyAlignment="1">
      <alignment horizontal="center" vertical="center" shrinkToFit="1"/>
    </xf>
    <xf numFmtId="0" fontId="45" fillId="0" borderId="4" xfId="2687" applyFont="1" applyBorder="1" applyAlignment="1">
      <alignment horizontal="center" vertical="center"/>
    </xf>
    <xf numFmtId="0" fontId="119" fillId="0" borderId="13" xfId="0" applyFont="1" applyBorder="1" applyAlignment="1">
      <alignment horizontal="center" vertical="center" wrapText="1" shrinkToFit="1"/>
    </xf>
    <xf numFmtId="0" fontId="119" fillId="0" borderId="12" xfId="0" applyFont="1" applyBorder="1" applyAlignment="1">
      <alignment horizontal="center" vertical="center" wrapText="1" shrinkToFit="1"/>
    </xf>
    <xf numFmtId="0" fontId="91" fillId="0" borderId="32" xfId="0" applyFont="1" applyBorder="1" applyAlignment="1">
      <alignment horizontal="left" vertical="center" shrinkToFit="1"/>
    </xf>
    <xf numFmtId="0" fontId="119" fillId="0" borderId="2" xfId="0" applyFont="1" applyBorder="1" applyAlignment="1">
      <alignment horizontal="center" vertical="center"/>
    </xf>
    <xf numFmtId="0" fontId="43" fillId="0" borderId="32" xfId="2687" applyFont="1" applyBorder="1" applyAlignment="1">
      <alignment horizontal="left" vertical="center" shrinkToFit="1"/>
    </xf>
    <xf numFmtId="0" fontId="45" fillId="0" borderId="18" xfId="2687" applyFont="1" applyBorder="1" applyAlignment="1">
      <alignment horizontal="center" vertical="center"/>
    </xf>
    <xf numFmtId="0" fontId="45" fillId="0" borderId="19" xfId="2687" applyFont="1" applyBorder="1" applyAlignment="1">
      <alignment horizontal="center" vertical="center"/>
    </xf>
    <xf numFmtId="0" fontId="45" fillId="0" borderId="36" xfId="2687" applyFont="1" applyBorder="1" applyAlignment="1">
      <alignment horizontal="center" vertical="center"/>
    </xf>
    <xf numFmtId="0" fontId="45" fillId="0" borderId="18" xfId="2687" applyFont="1" applyBorder="1" applyAlignment="1">
      <alignment horizontal="center" vertical="center" shrinkToFit="1"/>
    </xf>
    <xf numFmtId="0" fontId="45" fillId="0" borderId="16" xfId="2687" applyFont="1" applyBorder="1" applyAlignment="1">
      <alignment horizontal="center" vertical="center" shrinkToFit="1"/>
    </xf>
    <xf numFmtId="0" fontId="45" fillId="0" borderId="16" xfId="2687" applyFont="1" applyBorder="1" applyAlignment="1">
      <alignment horizontal="center" vertical="center"/>
    </xf>
    <xf numFmtId="0" fontId="116" fillId="0" borderId="0" xfId="2687" applyFont="1" applyAlignment="1">
      <alignment horizontal="center" vertical="center"/>
    </xf>
    <xf numFmtId="0" fontId="91" fillId="0" borderId="32" xfId="0" applyFont="1" applyBorder="1" applyAlignment="1">
      <alignment horizontal="left" vertical="center"/>
    </xf>
    <xf numFmtId="0" fontId="45" fillId="0" borderId="17" xfId="2687" applyFont="1" applyBorder="1" applyAlignment="1">
      <alignment horizontal="center" vertical="center"/>
    </xf>
    <xf numFmtId="0" fontId="45" fillId="0" borderId="37" xfId="2687" applyFont="1" applyBorder="1" applyAlignment="1">
      <alignment horizontal="center" vertical="center"/>
    </xf>
    <xf numFmtId="0" fontId="117" fillId="0" borderId="0" xfId="2687" applyFont="1" applyAlignment="1">
      <alignment horizontal="center" vertical="center"/>
    </xf>
    <xf numFmtId="0" fontId="44" fillId="0" borderId="0" xfId="2687" applyFont="1" applyAlignment="1">
      <alignment horizontal="left" vertical="center"/>
    </xf>
    <xf numFmtId="0" fontId="125" fillId="0" borderId="0" xfId="2687" applyFont="1" applyAlignment="1">
      <alignment horizontal="center" vertical="center"/>
    </xf>
    <xf numFmtId="0" fontId="124" fillId="0" borderId="0" xfId="2687" applyFont="1" applyAlignment="1">
      <alignment horizontal="right" vertical="center"/>
    </xf>
    <xf numFmtId="181" fontId="126" fillId="0" borderId="0" xfId="2687" applyNumberFormat="1" applyFont="1" applyAlignment="1">
      <alignment horizontal="right" vertical="center"/>
    </xf>
    <xf numFmtId="0" fontId="124" fillId="0" borderId="0" xfId="2687" applyFont="1" applyAlignment="1">
      <alignment horizontal="center" vertical="center"/>
    </xf>
    <xf numFmtId="0" fontId="44" fillId="0" borderId="61" xfId="2687" applyFont="1" applyBorder="1" applyAlignment="1">
      <alignment horizontal="center" vertical="center"/>
    </xf>
    <xf numFmtId="0" fontId="44" fillId="0" borderId="6" xfId="2687" applyFont="1" applyBorder="1" applyAlignment="1">
      <alignment horizontal="center" vertical="center"/>
    </xf>
    <xf numFmtId="0" fontId="44" fillId="0" borderId="40" xfId="2687" applyFont="1" applyBorder="1" applyAlignment="1">
      <alignment horizontal="center" vertical="center"/>
    </xf>
    <xf numFmtId="0" fontId="44" fillId="0" borderId="26" xfId="2687" applyFont="1" applyBorder="1" applyAlignment="1">
      <alignment horizontal="center" vertical="center"/>
    </xf>
    <xf numFmtId="0" fontId="44" fillId="0" borderId="27" xfId="2687" applyFont="1" applyBorder="1" applyAlignment="1">
      <alignment horizontal="center" vertical="center"/>
    </xf>
    <xf numFmtId="0" fontId="44" fillId="0" borderId="63" xfId="2687" applyFont="1" applyBorder="1" applyAlignment="1">
      <alignment horizontal="center" vertical="center"/>
    </xf>
    <xf numFmtId="0" fontId="44" fillId="0" borderId="31" xfId="2687" applyFont="1" applyBorder="1" applyAlignment="1">
      <alignment horizontal="center" vertical="center"/>
    </xf>
    <xf numFmtId="0" fontId="44" fillId="0" borderId="32" xfId="2687" applyFont="1" applyBorder="1" applyAlignment="1">
      <alignment horizontal="center" vertical="center"/>
    </xf>
    <xf numFmtId="0" fontId="44" fillId="0" borderId="69" xfId="2687" applyFont="1" applyBorder="1" applyAlignment="1">
      <alignment horizontal="center" vertical="center"/>
    </xf>
    <xf numFmtId="0" fontId="44" fillId="0" borderId="71" xfId="2687" applyFont="1" applyBorder="1" applyAlignment="1">
      <alignment horizontal="center" vertical="center"/>
    </xf>
    <xf numFmtId="0" fontId="44" fillId="0" borderId="72" xfId="2687" applyFont="1" applyBorder="1" applyAlignment="1">
      <alignment horizontal="center" vertical="center"/>
    </xf>
    <xf numFmtId="0" fontId="44" fillId="0" borderId="51" xfId="2687" applyFont="1" applyBorder="1" applyAlignment="1">
      <alignment horizontal="center" vertical="center"/>
    </xf>
    <xf numFmtId="0" fontId="44" fillId="0" borderId="48" xfId="2687" applyFont="1" applyBorder="1" applyAlignment="1">
      <alignment horizontal="center" vertical="center"/>
    </xf>
    <xf numFmtId="0" fontId="44" fillId="0" borderId="64" xfId="2687" applyFont="1" applyBorder="1" applyAlignment="1">
      <alignment horizontal="center" vertical="center"/>
    </xf>
    <xf numFmtId="0" fontId="44" fillId="0" borderId="65" xfId="2687" applyFont="1" applyBorder="1" applyAlignment="1">
      <alignment horizontal="center" vertical="center"/>
    </xf>
    <xf numFmtId="0" fontId="44" fillId="0" borderId="66" xfId="2687" applyFont="1" applyBorder="1" applyAlignment="1">
      <alignment horizontal="center" vertical="center"/>
    </xf>
    <xf numFmtId="181" fontId="44" fillId="0" borderId="41" xfId="2687" applyNumberFormat="1" applyFont="1" applyBorder="1" applyAlignment="1">
      <alignment horizontal="right" vertical="center"/>
    </xf>
    <xf numFmtId="181" fontId="44" fillId="0" borderId="42" xfId="2687" applyNumberFormat="1" applyFont="1" applyBorder="1" applyAlignment="1">
      <alignment horizontal="right" vertical="center"/>
    </xf>
    <xf numFmtId="181" fontId="44" fillId="0" borderId="35" xfId="2687" applyNumberFormat="1" applyFont="1" applyBorder="1" applyAlignment="1">
      <alignment horizontal="right" vertical="center"/>
    </xf>
    <xf numFmtId="0" fontId="44" fillId="0" borderId="41" xfId="2687" applyFont="1" applyBorder="1" applyAlignment="1">
      <alignment horizontal="right" vertical="center"/>
    </xf>
    <xf numFmtId="0" fontId="44" fillId="0" borderId="42" xfId="2687" applyFont="1" applyBorder="1" applyAlignment="1">
      <alignment horizontal="right" vertical="center"/>
    </xf>
    <xf numFmtId="181" fontId="44" fillId="5" borderId="41" xfId="2687" applyNumberFormat="1" applyFont="1" applyFill="1" applyBorder="1" applyAlignment="1">
      <alignment horizontal="right" vertical="center"/>
    </xf>
    <xf numFmtId="181" fontId="44" fillId="5" borderId="42" xfId="2687" applyNumberFormat="1" applyFont="1" applyFill="1" applyBorder="1" applyAlignment="1">
      <alignment horizontal="right" vertical="center"/>
    </xf>
    <xf numFmtId="0" fontId="44" fillId="0" borderId="41" xfId="2687" applyFont="1" applyBorder="1" applyAlignment="1">
      <alignment horizontal="center" vertical="center"/>
    </xf>
    <xf numFmtId="0" fontId="44" fillId="0" borderId="42" xfId="2687" applyFont="1" applyBorder="1" applyAlignment="1">
      <alignment horizontal="center" vertical="center"/>
    </xf>
    <xf numFmtId="0" fontId="44" fillId="0" borderId="70" xfId="2687" applyFont="1" applyBorder="1" applyAlignment="1">
      <alignment horizontal="center" vertical="center"/>
    </xf>
    <xf numFmtId="0" fontId="44" fillId="0" borderId="3" xfId="2687" applyFont="1" applyBorder="1" applyAlignment="1">
      <alignment horizontal="center" vertical="center" wrapText="1"/>
    </xf>
    <xf numFmtId="0" fontId="44" fillId="0" borderId="60" xfId="2687" applyFont="1" applyBorder="1" applyAlignment="1">
      <alignment horizontal="center" vertical="center" wrapText="1"/>
    </xf>
    <xf numFmtId="0" fontId="44" fillId="0" borderId="61" xfId="2687" applyFont="1" applyBorder="1" applyAlignment="1">
      <alignment horizontal="center" vertical="center" wrapText="1"/>
    </xf>
    <xf numFmtId="0" fontId="44" fillId="0" borderId="6" xfId="2687" applyFont="1" applyBorder="1" applyAlignment="1">
      <alignment horizontal="center" vertical="center" wrapText="1"/>
    </xf>
    <xf numFmtId="181" fontId="44" fillId="0" borderId="61" xfId="2687" applyNumberFormat="1" applyFont="1" applyBorder="1" applyAlignment="1">
      <alignment horizontal="right" vertical="center"/>
    </xf>
    <xf numFmtId="181" fontId="44" fillId="0" borderId="6" xfId="2687" applyNumberFormat="1" applyFont="1" applyBorder="1" applyAlignment="1">
      <alignment horizontal="right" vertical="center"/>
    </xf>
    <xf numFmtId="181" fontId="44" fillId="0" borderId="60" xfId="2687" applyNumberFormat="1" applyFont="1" applyBorder="1" applyAlignment="1">
      <alignment horizontal="right" vertical="center"/>
    </xf>
    <xf numFmtId="0" fontId="44" fillId="0" borderId="73" xfId="2687" applyFont="1" applyBorder="1" applyAlignment="1">
      <alignment horizontal="center" vertical="center"/>
    </xf>
    <xf numFmtId="0" fontId="44" fillId="0" borderId="11" xfId="2687" applyFont="1" applyBorder="1" applyAlignment="1">
      <alignment horizontal="center" vertical="center"/>
    </xf>
    <xf numFmtId="0" fontId="44" fillId="0" borderId="54" xfId="2687" applyFont="1" applyBorder="1" applyAlignment="1">
      <alignment horizontal="center" vertical="center"/>
    </xf>
    <xf numFmtId="0" fontId="44" fillId="0" borderId="71" xfId="2687" applyFont="1" applyBorder="1" applyAlignment="1">
      <alignment horizontal="center" vertical="center" wrapText="1"/>
    </xf>
    <xf numFmtId="0" fontId="44" fillId="0" borderId="27" xfId="2687" applyFont="1" applyBorder="1" applyAlignment="1">
      <alignment horizontal="center" vertical="center" wrapText="1"/>
    </xf>
    <xf numFmtId="0" fontId="44" fillId="0" borderId="63" xfId="2687" applyFont="1" applyBorder="1" applyAlignment="1">
      <alignment horizontal="center" vertical="center" wrapText="1"/>
    </xf>
    <xf numFmtId="0" fontId="44" fillId="0" borderId="53" xfId="2687" applyFont="1" applyBorder="1" applyAlignment="1">
      <alignment horizontal="center" vertical="center" wrapText="1"/>
    </xf>
    <xf numFmtId="0" fontId="44" fillId="0" borderId="11" xfId="2687" applyFont="1" applyBorder="1" applyAlignment="1">
      <alignment horizontal="center" vertical="center" wrapText="1"/>
    </xf>
    <xf numFmtId="0" fontId="44" fillId="0" borderId="54" xfId="2687" applyFont="1" applyBorder="1" applyAlignment="1">
      <alignment horizontal="center" vertical="center" wrapText="1"/>
    </xf>
    <xf numFmtId="181" fontId="44" fillId="0" borderId="64" xfId="2687" applyNumberFormat="1" applyFont="1" applyBorder="1" applyAlignment="1">
      <alignment horizontal="right" vertical="center"/>
    </xf>
    <xf numFmtId="181" fontId="44" fillId="0" borderId="65" xfId="2687" applyNumberFormat="1" applyFont="1" applyBorder="1" applyAlignment="1">
      <alignment horizontal="right" vertical="center"/>
    </xf>
    <xf numFmtId="0" fontId="44" fillId="0" borderId="64" xfId="2687" applyFont="1" applyBorder="1" applyAlignment="1">
      <alignment horizontal="right" vertical="center"/>
    </xf>
    <xf numFmtId="0" fontId="44" fillId="0" borderId="65" xfId="2687" applyFont="1" applyBorder="1" applyAlignment="1">
      <alignment horizontal="right" vertical="center"/>
    </xf>
    <xf numFmtId="181" fontId="44" fillId="0" borderId="64" xfId="2687" applyNumberFormat="1" applyFont="1" applyBorder="1" applyAlignment="1">
      <alignment horizontal="center" vertical="center"/>
    </xf>
    <xf numFmtId="181" fontId="44" fillId="0" borderId="65" xfId="2687" applyNumberFormat="1" applyFont="1" applyBorder="1" applyAlignment="1">
      <alignment horizontal="center" vertical="center"/>
    </xf>
    <xf numFmtId="0" fontId="44" fillId="0" borderId="68" xfId="2687" applyFont="1" applyBorder="1" applyAlignment="1">
      <alignment horizontal="center" vertical="center"/>
    </xf>
    <xf numFmtId="181" fontId="44" fillId="0" borderId="21" xfId="2687" applyNumberFormat="1" applyFont="1" applyBorder="1" applyAlignment="1">
      <alignment horizontal="right" vertical="center"/>
    </xf>
    <xf numFmtId="181" fontId="44" fillId="0" borderId="25" xfId="2687" applyNumberFormat="1" applyFont="1" applyBorder="1" applyAlignment="1">
      <alignment horizontal="right" vertical="center"/>
    </xf>
    <xf numFmtId="181" fontId="44" fillId="0" borderId="25" xfId="2687" applyNumberFormat="1" applyFont="1" applyBorder="1" applyAlignment="1">
      <alignment horizontal="left" vertical="center"/>
    </xf>
    <xf numFmtId="181" fontId="44" fillId="0" borderId="22" xfId="2687" applyNumberFormat="1" applyFont="1" applyBorder="1" applyAlignment="1">
      <alignment horizontal="left" vertical="center"/>
    </xf>
    <xf numFmtId="181" fontId="44" fillId="0" borderId="21" xfId="2687" applyNumberFormat="1" applyFont="1" applyBorder="1" applyAlignment="1">
      <alignment horizontal="center" vertical="center"/>
    </xf>
    <xf numFmtId="181" fontId="44" fillId="0" borderId="25" xfId="2687" applyNumberFormat="1" applyFont="1" applyBorder="1" applyAlignment="1">
      <alignment horizontal="center" vertical="center"/>
    </xf>
    <xf numFmtId="0" fontId="44" fillId="0" borderId="21" xfId="2687" applyFont="1" applyBorder="1" applyAlignment="1">
      <alignment horizontal="center" vertical="center"/>
    </xf>
    <xf numFmtId="0" fontId="44" fillId="0" borderId="25" xfId="2687" applyFont="1" applyBorder="1" applyAlignment="1">
      <alignment horizontal="center" vertical="center"/>
    </xf>
    <xf numFmtId="0" fontId="44" fillId="0" borderId="74" xfId="2687" applyFont="1" applyBorder="1" applyAlignment="1">
      <alignment horizontal="center" vertical="center"/>
    </xf>
    <xf numFmtId="0" fontId="44" fillId="0" borderId="64" xfId="2687" applyFont="1" applyBorder="1" applyAlignment="1">
      <alignment horizontal="center" vertical="center" wrapText="1"/>
    </xf>
    <xf numFmtId="0" fontId="44" fillId="0" borderId="65" xfId="2687" applyFont="1" applyBorder="1" applyAlignment="1">
      <alignment horizontal="center" vertical="center" wrapText="1"/>
    </xf>
    <xf numFmtId="0" fontId="44" fillId="0" borderId="66" xfId="2687" applyFont="1" applyBorder="1" applyAlignment="1">
      <alignment horizontal="center" vertical="center" wrapText="1"/>
    </xf>
    <xf numFmtId="181" fontId="44" fillId="0" borderId="66" xfId="2687" applyNumberFormat="1" applyFont="1" applyBorder="1" applyAlignment="1">
      <alignment horizontal="right" vertical="center"/>
    </xf>
    <xf numFmtId="181" fontId="44" fillId="9" borderId="64" xfId="2687" applyNumberFormat="1" applyFont="1" applyFill="1" applyBorder="1" applyAlignment="1">
      <alignment horizontal="right" vertical="center"/>
    </xf>
    <xf numFmtId="181" fontId="44" fillId="9" borderId="65" xfId="2687" applyNumberFormat="1" applyFont="1" applyFill="1" applyBorder="1" applyAlignment="1">
      <alignment horizontal="right" vertical="center"/>
    </xf>
    <xf numFmtId="0" fontId="44" fillId="0" borderId="61" xfId="2687" applyFont="1" applyBorder="1" applyAlignment="1">
      <alignment horizontal="right" vertical="center"/>
    </xf>
    <xf numFmtId="0" fontId="44" fillId="0" borderId="6" xfId="2687" applyFont="1" applyBorder="1" applyAlignment="1">
      <alignment horizontal="right" vertical="center"/>
    </xf>
    <xf numFmtId="0" fontId="44" fillId="0" borderId="41" xfId="2687" applyFont="1" applyBorder="1" applyAlignment="1">
      <alignment horizontal="center" vertical="center" wrapText="1"/>
    </xf>
    <xf numFmtId="0" fontId="44" fillId="0" borderId="42" xfId="2687" applyFont="1" applyBorder="1" applyAlignment="1">
      <alignment horizontal="center" vertical="center" wrapText="1"/>
    </xf>
    <xf numFmtId="0" fontId="44" fillId="0" borderId="35" xfId="2687" applyFont="1" applyBorder="1" applyAlignment="1">
      <alignment horizontal="center" vertical="center" wrapText="1"/>
    </xf>
    <xf numFmtId="0" fontId="44" fillId="0" borderId="3" xfId="2687" applyFont="1" applyBorder="1" applyAlignment="1">
      <alignment horizontal="center" vertical="center"/>
    </xf>
    <xf numFmtId="0" fontId="44" fillId="0" borderId="60" xfId="2687" applyFont="1" applyBorder="1" applyAlignment="1">
      <alignment horizontal="center" vertical="center"/>
    </xf>
    <xf numFmtId="0" fontId="44" fillId="0" borderId="28" xfId="2687" applyFont="1" applyBorder="1" applyAlignment="1">
      <alignment horizontal="center" vertical="center"/>
    </xf>
    <xf numFmtId="0" fontId="44" fillId="0" borderId="33" xfId="2687" applyFont="1" applyBorder="1" applyAlignment="1">
      <alignment horizontal="center" vertical="center"/>
    </xf>
    <xf numFmtId="0" fontId="44" fillId="0" borderId="35" xfId="2687" applyFont="1" applyBorder="1" applyAlignment="1">
      <alignment horizontal="center" vertical="center"/>
    </xf>
    <xf numFmtId="0" fontId="44" fillId="9" borderId="61" xfId="2687" applyFont="1" applyFill="1" applyBorder="1" applyAlignment="1">
      <alignment horizontal="center" vertical="center"/>
    </xf>
    <xf numFmtId="0" fontId="44" fillId="9" borderId="6" xfId="2687" applyFont="1" applyFill="1" applyBorder="1" applyAlignment="1">
      <alignment horizontal="center" vertical="center"/>
    </xf>
    <xf numFmtId="0" fontId="44" fillId="9" borderId="60" xfId="2687" applyFont="1" applyFill="1" applyBorder="1" applyAlignment="1">
      <alignment horizontal="center" vertical="center"/>
    </xf>
    <xf numFmtId="181" fontId="44" fillId="0" borderId="42" xfId="2687" applyNumberFormat="1" applyFont="1" applyBorder="1" applyAlignment="1">
      <alignment horizontal="left" vertical="center"/>
    </xf>
    <xf numFmtId="181" fontId="44" fillId="0" borderId="35" xfId="2687" applyNumberFormat="1" applyFont="1" applyBorder="1" applyAlignment="1">
      <alignment horizontal="left" vertical="center"/>
    </xf>
    <xf numFmtId="181" fontId="44" fillId="0" borderId="41" xfId="2687" applyNumberFormat="1" applyFont="1" applyBorder="1" applyAlignment="1">
      <alignment horizontal="center" vertical="center"/>
    </xf>
    <xf numFmtId="181" fontId="44" fillId="0" borderId="42" xfId="2687" applyNumberFormat="1" applyFont="1" applyBorder="1" applyAlignment="1">
      <alignment horizontal="center" vertical="center"/>
    </xf>
    <xf numFmtId="0" fontId="44" fillId="0" borderId="78" xfId="2687" applyFont="1" applyBorder="1" applyAlignment="1">
      <alignment horizontal="left" vertical="center"/>
    </xf>
    <xf numFmtId="0" fontId="44" fillId="0" borderId="42" xfId="2687" applyFont="1" applyBorder="1" applyAlignment="1">
      <alignment horizontal="left" vertical="center"/>
    </xf>
    <xf numFmtId="0" fontId="44" fillId="0" borderId="35" xfId="2687" applyFont="1" applyBorder="1" applyAlignment="1">
      <alignment horizontal="left" vertical="center"/>
    </xf>
    <xf numFmtId="216" fontId="44" fillId="0" borderId="41" xfId="2687" applyNumberFormat="1" applyFont="1" applyBorder="1" applyAlignment="1">
      <alignment horizontal="center" vertical="center"/>
    </xf>
    <xf numFmtId="216" fontId="44" fillId="0" borderId="42" xfId="2687" applyNumberFormat="1" applyFont="1" applyBorder="1" applyAlignment="1">
      <alignment horizontal="center" vertical="center"/>
    </xf>
    <xf numFmtId="216" fontId="44" fillId="0" borderId="35" xfId="2687" applyNumberFormat="1" applyFont="1" applyBorder="1" applyAlignment="1">
      <alignment horizontal="center" vertical="center"/>
    </xf>
    <xf numFmtId="0" fontId="44" fillId="0" borderId="23" xfId="2687" applyFont="1" applyBorder="1" applyAlignment="1">
      <alignment horizontal="left" vertical="center"/>
    </xf>
    <xf numFmtId="0" fontId="44" fillId="0" borderId="25" xfId="2687" applyFont="1" applyBorder="1" applyAlignment="1">
      <alignment horizontal="left" vertical="center"/>
    </xf>
    <xf numFmtId="0" fontId="44" fillId="0" borderId="22" xfId="2687" applyFont="1" applyBorder="1" applyAlignment="1">
      <alignment horizontal="left" vertical="center"/>
    </xf>
    <xf numFmtId="216" fontId="44" fillId="0" borderId="21" xfId="2687" applyNumberFormat="1" applyFont="1" applyBorder="1" applyAlignment="1">
      <alignment horizontal="center" vertical="center"/>
    </xf>
    <xf numFmtId="216" fontId="44" fillId="0" borderId="25" xfId="2687" applyNumberFormat="1" applyFont="1" applyBorder="1" applyAlignment="1">
      <alignment horizontal="center" vertical="center"/>
    </xf>
    <xf numFmtId="216" fontId="44" fillId="0" borderId="22" xfId="2687" applyNumberFormat="1" applyFont="1" applyBorder="1" applyAlignment="1">
      <alignment horizontal="center" vertical="center"/>
    </xf>
    <xf numFmtId="0" fontId="44" fillId="0" borderId="77" xfId="2687" applyFont="1" applyBorder="1" applyAlignment="1">
      <alignment horizontal="left" vertical="center"/>
    </xf>
    <xf numFmtId="0" fontId="44" fillId="0" borderId="65" xfId="2687" applyFont="1" applyBorder="1" applyAlignment="1">
      <alignment horizontal="left" vertical="center"/>
    </xf>
    <xf numFmtId="0" fontId="44" fillId="0" borderId="66" xfId="2687" applyFont="1" applyBorder="1" applyAlignment="1">
      <alignment horizontal="left" vertical="center"/>
    </xf>
    <xf numFmtId="216" fontId="44" fillId="0" borderId="64" xfId="2687" applyNumberFormat="1" applyFont="1" applyBorder="1" applyAlignment="1">
      <alignment horizontal="center" vertical="center"/>
    </xf>
    <xf numFmtId="216" fontId="44" fillId="0" borderId="65" xfId="2687" applyNumberFormat="1" applyFont="1" applyBorder="1" applyAlignment="1">
      <alignment horizontal="center" vertical="center"/>
    </xf>
    <xf numFmtId="216" fontId="44" fillId="0" borderId="66" xfId="2687" applyNumberFormat="1" applyFont="1" applyBorder="1" applyAlignment="1">
      <alignment horizontal="center" vertical="center"/>
    </xf>
    <xf numFmtId="0" fontId="44" fillId="0" borderId="75" xfId="2687" applyFont="1" applyBorder="1" applyAlignment="1">
      <alignment horizontal="center" vertical="center"/>
    </xf>
    <xf numFmtId="0" fontId="44" fillId="0" borderId="76" xfId="2687" applyFont="1" applyBorder="1" applyAlignment="1">
      <alignment horizontal="center" vertical="center"/>
    </xf>
    <xf numFmtId="0" fontId="44" fillId="0" borderId="52" xfId="2687" applyFont="1" applyBorder="1" applyAlignment="1">
      <alignment horizontal="center" vertical="center"/>
    </xf>
    <xf numFmtId="0" fontId="44" fillId="0" borderId="50" xfId="2687" applyFont="1" applyBorder="1" applyAlignment="1">
      <alignment horizontal="center" vertical="center" wrapText="1"/>
    </xf>
    <xf numFmtId="0" fontId="44" fillId="0" borderId="76" xfId="2687" applyFont="1" applyBorder="1" applyAlignment="1">
      <alignment horizontal="center" vertical="center" wrapText="1"/>
    </xf>
    <xf numFmtId="0" fontId="44" fillId="0" borderId="52" xfId="2687" applyFont="1" applyBorder="1" applyAlignment="1">
      <alignment horizontal="center" vertical="center" wrapText="1"/>
    </xf>
    <xf numFmtId="0" fontId="44" fillId="0" borderId="72" xfId="2687" applyFont="1" applyBorder="1" applyAlignment="1">
      <alignment horizontal="center" vertical="center" wrapText="1"/>
    </xf>
    <xf numFmtId="0" fontId="44" fillId="0" borderId="32" xfId="2687" applyFont="1" applyBorder="1" applyAlignment="1">
      <alignment horizontal="center" vertical="center" wrapText="1"/>
    </xf>
    <xf numFmtId="0" fontId="44" fillId="0" borderId="69" xfId="2687" applyFont="1" applyBorder="1" applyAlignment="1">
      <alignment horizontal="center" vertical="center" wrapText="1"/>
    </xf>
    <xf numFmtId="0" fontId="44" fillId="0" borderId="62" xfId="2687" applyFont="1" applyBorder="1" applyAlignment="1">
      <alignment horizontal="center" vertical="center"/>
    </xf>
    <xf numFmtId="0" fontId="44" fillId="0" borderId="79" xfId="2687" applyFont="1" applyBorder="1" applyAlignment="1">
      <alignment horizontal="center" vertical="center"/>
    </xf>
    <xf numFmtId="0" fontId="44" fillId="0" borderId="24" xfId="2687" applyFont="1" applyBorder="1" applyAlignment="1">
      <alignment horizontal="center" vertical="center"/>
    </xf>
    <xf numFmtId="0" fontId="44" fillId="0" borderId="57" xfId="2687" applyFont="1" applyBorder="1" applyAlignment="1">
      <alignment horizontal="center" vertical="center"/>
    </xf>
    <xf numFmtId="0" fontId="44" fillId="0" borderId="34" xfId="2687" applyFont="1" applyBorder="1" applyAlignment="1">
      <alignment horizontal="center" vertical="center"/>
    </xf>
    <xf numFmtId="0" fontId="44" fillId="0" borderId="80" xfId="2687" applyFont="1" applyBorder="1" applyAlignment="1">
      <alignment horizontal="center" vertical="center"/>
    </xf>
    <xf numFmtId="181" fontId="124" fillId="0" borderId="0" xfId="2687" applyNumberFormat="1" applyFont="1" applyAlignment="1">
      <alignment horizontal="right" vertical="center"/>
    </xf>
    <xf numFmtId="0" fontId="44" fillId="0" borderId="81" xfId="2687" applyFont="1" applyBorder="1" applyAlignment="1">
      <alignment horizontal="center" vertical="center" wrapText="1"/>
    </xf>
    <xf numFmtId="0" fontId="44" fillId="0" borderId="62" xfId="2687" applyFont="1" applyBorder="1" applyAlignment="1">
      <alignment horizontal="center" vertical="center" wrapText="1"/>
    </xf>
    <xf numFmtId="181" fontId="44" fillId="0" borderId="62" xfId="2687" applyNumberFormat="1" applyFont="1" applyBorder="1" applyAlignment="1">
      <alignment horizontal="right" vertical="center"/>
    </xf>
    <xf numFmtId="0" fontId="44" fillId="0" borderId="62" xfId="2687" applyFont="1" applyBorder="1" applyAlignment="1">
      <alignment horizontal="right" vertical="center"/>
    </xf>
    <xf numFmtId="0" fontId="44" fillId="0" borderId="18" xfId="2687" applyFont="1" applyBorder="1" applyAlignment="1">
      <alignment horizontal="center" vertical="center"/>
    </xf>
    <xf numFmtId="0" fontId="44" fillId="0" borderId="19" xfId="2687" applyFont="1" applyBorder="1" applyAlignment="1">
      <alignment horizontal="center" vertical="center"/>
    </xf>
    <xf numFmtId="0" fontId="44" fillId="0" borderId="16" xfId="2687" applyFont="1" applyBorder="1" applyAlignment="1">
      <alignment horizontal="center" vertical="center"/>
    </xf>
    <xf numFmtId="0" fontId="44" fillId="0" borderId="36" xfId="2687" applyFont="1" applyBorder="1" applyAlignment="1">
      <alignment horizontal="center" vertical="center"/>
    </xf>
    <xf numFmtId="0" fontId="44" fillId="0" borderId="17" xfId="2687" applyFont="1" applyBorder="1" applyAlignment="1">
      <alignment horizontal="center" vertical="center"/>
    </xf>
    <xf numFmtId="0" fontId="44" fillId="0" borderId="37" xfId="2687" applyFont="1" applyBorder="1" applyAlignment="1">
      <alignment horizontal="center" vertical="center"/>
    </xf>
    <xf numFmtId="0" fontId="44" fillId="0" borderId="38" xfId="2687" applyFont="1" applyBorder="1" applyAlignment="1">
      <alignment horizontal="center" vertical="center"/>
    </xf>
    <xf numFmtId="0" fontId="44" fillId="0" borderId="9" xfId="2687" applyFont="1" applyBorder="1" applyAlignment="1">
      <alignment horizontal="center" vertical="center"/>
    </xf>
    <xf numFmtId="0" fontId="44" fillId="0" borderId="4" xfId="2687" applyFont="1" applyBorder="1" applyAlignment="1">
      <alignment horizontal="center" vertical="center"/>
    </xf>
    <xf numFmtId="0" fontId="44" fillId="0" borderId="24" xfId="2687" applyFont="1" applyBorder="1" applyAlignment="1">
      <alignment horizontal="center" vertical="center" wrapText="1"/>
    </xf>
    <xf numFmtId="0" fontId="44" fillId="0" borderId="4" xfId="2687" applyFont="1" applyBorder="1" applyAlignment="1">
      <alignment horizontal="center" vertical="center" wrapText="1"/>
    </xf>
    <xf numFmtId="181" fontId="44" fillId="0" borderId="18" xfId="2687" applyNumberFormat="1" applyFont="1" applyBorder="1" applyAlignment="1">
      <alignment horizontal="right" vertical="center"/>
    </xf>
    <xf numFmtId="0" fontId="44" fillId="0" borderId="18" xfId="2687" applyFont="1" applyBorder="1" applyAlignment="1">
      <alignment horizontal="right" vertical="center"/>
    </xf>
    <xf numFmtId="181" fontId="44" fillId="0" borderId="24" xfId="2687" applyNumberFormat="1" applyFont="1" applyBorder="1" applyAlignment="1">
      <alignment horizontal="center" vertical="center"/>
    </xf>
    <xf numFmtId="181" fontId="44" fillId="0" borderId="53" xfId="2687" applyNumberFormat="1" applyFont="1" applyBorder="1" applyAlignment="1">
      <alignment horizontal="center" vertical="center"/>
    </xf>
    <xf numFmtId="181" fontId="44" fillId="0" borderId="18" xfId="2687" applyNumberFormat="1" applyFont="1" applyBorder="1" applyAlignment="1">
      <alignment horizontal="center" vertical="center"/>
    </xf>
    <xf numFmtId="181" fontId="44" fillId="0" borderId="4" xfId="2687" applyNumberFormat="1" applyFont="1" applyBorder="1" applyAlignment="1">
      <alignment horizontal="right" vertical="center"/>
    </xf>
    <xf numFmtId="181" fontId="44" fillId="0" borderId="4" xfId="2687" applyNumberFormat="1" applyFont="1" applyBorder="1" applyAlignment="1">
      <alignment horizontal="left" vertical="center"/>
    </xf>
    <xf numFmtId="181" fontId="44" fillId="0" borderId="4" xfId="2687" applyNumberFormat="1" applyFont="1" applyBorder="1" applyAlignment="1">
      <alignment horizontal="center" vertical="center"/>
    </xf>
    <xf numFmtId="0" fontId="44" fillId="0" borderId="20" xfId="2687" applyFont="1" applyBorder="1" applyAlignment="1">
      <alignment horizontal="center" vertical="center"/>
    </xf>
    <xf numFmtId="0" fontId="44" fillId="0" borderId="16" xfId="2687" applyFont="1" applyBorder="1" applyAlignment="1">
      <alignment horizontal="center" vertical="center" wrapText="1"/>
    </xf>
    <xf numFmtId="181" fontId="44" fillId="0" borderId="16" xfId="2687" applyNumberFormat="1" applyFont="1" applyBorder="1" applyAlignment="1">
      <alignment horizontal="right" vertical="center"/>
    </xf>
    <xf numFmtId="181" fontId="44" fillId="0" borderId="16" xfId="2687" applyNumberFormat="1" applyFont="1" applyBorder="1" applyAlignment="1">
      <alignment horizontal="left" vertical="center"/>
    </xf>
    <xf numFmtId="181" fontId="44" fillId="0" borderId="16" xfId="2687" applyNumberFormat="1" applyFont="1" applyBorder="1" applyAlignment="1">
      <alignment horizontal="center" vertical="center"/>
    </xf>
    <xf numFmtId="0" fontId="44" fillId="0" borderId="17" xfId="2687" applyFont="1" applyBorder="1" applyAlignment="1">
      <alignment horizontal="left" vertical="center"/>
    </xf>
    <xf numFmtId="0" fontId="44" fillId="0" borderId="18" xfId="2687" applyFont="1" applyBorder="1" applyAlignment="1">
      <alignment horizontal="left" vertical="center"/>
    </xf>
    <xf numFmtId="216" fontId="44" fillId="0" borderId="18" xfId="2687" applyNumberFormat="1" applyFont="1" applyBorder="1" applyAlignment="1">
      <alignment horizontal="center" vertical="center"/>
    </xf>
    <xf numFmtId="0" fontId="44" fillId="0" borderId="9" xfId="2687" applyFont="1" applyBorder="1" applyAlignment="1">
      <alignment horizontal="left" vertical="center"/>
    </xf>
    <xf numFmtId="0" fontId="44" fillId="0" borderId="4" xfId="2687" applyFont="1" applyBorder="1" applyAlignment="1">
      <alignment horizontal="left" vertical="center"/>
    </xf>
    <xf numFmtId="216" fontId="44" fillId="0" borderId="4" xfId="2687" applyNumberFormat="1" applyFont="1" applyBorder="1" applyAlignment="1">
      <alignment horizontal="center" vertical="center"/>
    </xf>
    <xf numFmtId="0" fontId="44" fillId="0" borderId="49" xfId="2687" applyFont="1" applyBorder="1" applyAlignment="1">
      <alignment horizontal="left" vertical="center"/>
    </xf>
    <xf numFmtId="0" fontId="44" fillId="0" borderId="34" xfId="2687" applyFont="1" applyBorder="1" applyAlignment="1">
      <alignment horizontal="left" vertical="center"/>
    </xf>
    <xf numFmtId="216" fontId="44" fillId="0" borderId="34" xfId="2687" applyNumberFormat="1" applyFont="1" applyBorder="1" applyAlignment="1">
      <alignment horizontal="center" vertical="center"/>
    </xf>
    <xf numFmtId="216" fontId="44" fillId="0" borderId="16" xfId="2687" applyNumberFormat="1" applyFont="1" applyBorder="1" applyAlignment="1">
      <alignment horizontal="center" vertical="center"/>
    </xf>
    <xf numFmtId="0" fontId="119" fillId="0" borderId="13" xfId="0" applyFont="1" applyFill="1" applyBorder="1" applyAlignment="1">
      <alignment horizontal="center" vertical="center" wrapText="1"/>
    </xf>
    <xf numFmtId="0" fontId="119" fillId="0" borderId="39" xfId="0" applyFont="1" applyFill="1" applyBorder="1" applyAlignment="1">
      <alignment horizontal="center" vertical="center" wrapText="1"/>
    </xf>
    <xf numFmtId="0" fontId="119" fillId="0" borderId="12" xfId="0" applyFont="1" applyFill="1" applyBorder="1" applyAlignment="1">
      <alignment horizontal="center" vertical="center" wrapText="1"/>
    </xf>
    <xf numFmtId="0" fontId="108" fillId="0" borderId="13" xfId="0" applyFont="1" applyFill="1" applyBorder="1" applyAlignment="1">
      <alignment horizontal="center" vertical="center"/>
    </xf>
    <xf numFmtId="0" fontId="108" fillId="0" borderId="39" xfId="0" applyFont="1" applyFill="1" applyBorder="1" applyAlignment="1">
      <alignment horizontal="center" vertical="center"/>
    </xf>
    <xf numFmtId="0" fontId="108" fillId="0" borderId="12" xfId="0" applyFont="1" applyFill="1" applyBorder="1" applyAlignment="1">
      <alignment horizontal="center" vertical="center"/>
    </xf>
    <xf numFmtId="0" fontId="119" fillId="0" borderId="39" xfId="0" applyFont="1" applyFill="1" applyBorder="1" applyAlignment="1">
      <alignment horizontal="center" vertical="center"/>
    </xf>
    <xf numFmtId="0" fontId="119" fillId="0" borderId="12" xfId="0" applyFont="1" applyFill="1" applyBorder="1" applyAlignment="1">
      <alignment horizontal="center" vertical="center"/>
    </xf>
    <xf numFmtId="0" fontId="119" fillId="0" borderId="2" xfId="0" applyFont="1" applyFill="1" applyBorder="1" applyAlignment="1">
      <alignment horizontal="center" vertical="center"/>
    </xf>
    <xf numFmtId="38" fontId="96" fillId="0" borderId="3" xfId="0" applyNumberFormat="1" applyFont="1" applyBorder="1" applyAlignment="1">
      <alignment horizontal="center" vertical="center"/>
    </xf>
    <xf numFmtId="38" fontId="96" fillId="0" borderId="6" xfId="0" applyNumberFormat="1" applyFont="1" applyBorder="1" applyAlignment="1">
      <alignment horizontal="center" vertical="center"/>
    </xf>
    <xf numFmtId="38" fontId="96" fillId="0" borderId="40" xfId="0" applyNumberFormat="1" applyFont="1" applyBorder="1" applyAlignment="1">
      <alignment horizontal="center" vertical="center"/>
    </xf>
  </cellXfs>
  <cellStyles count="2709">
    <cellStyle name="          _x000d__x000a_386grabber=vga.3gr_x000d__x000a_" xfId="1"/>
    <cellStyle name="&quot;" xfId="2"/>
    <cellStyle name="#,##0" xfId="3"/>
    <cellStyle name="#_품셈 " xfId="4"/>
    <cellStyle name="(△콤마)" xfId="5"/>
    <cellStyle name="(백분율)" xfId="6"/>
    <cellStyle name="(콤마)" xfId="7"/>
    <cellStyle name="?? [0]_????? " xfId="8"/>
    <cellStyle name="??&amp;O?&amp;H?_x0008__x000f__x0007_?_x0007__x0001__x0001_" xfId="9"/>
    <cellStyle name="??&amp;O?&amp;H?_x0008_??_x0007__x0001__x0001_" xfId="10"/>
    <cellStyle name="???­ [0]_INQUIRY ¿?¾÷?ß?ø " xfId="11"/>
    <cellStyle name="???­_INQUIRY ¿?¾÷?ß?ø " xfId="12"/>
    <cellStyle name="???Ø_??°???(2¿?) " xfId="13"/>
    <cellStyle name="??_????? " xfId="14"/>
    <cellStyle name="?Þ¸¶ [0]_INQUIRY ¿?¾÷?ß?ø " xfId="15"/>
    <cellStyle name="?Þ¸¶_INQUIRY ¿?¾÷?ß?ø " xfId="16"/>
    <cellStyle name="?W?_laroux" xfId="17"/>
    <cellStyle name="?曹%U?&amp;H?_x0008_?s_x000a__x0007__x0001__x0001_" xfId="18"/>
    <cellStyle name="_031007새마음교회-가실행" xfId="19"/>
    <cellStyle name="_031031가실행내역양식" xfId="20"/>
    <cellStyle name="_031122안동명성병원-도&amp;실" xfId="21"/>
    <cellStyle name="_1.내역-횡단보도 투광기 설치공사" xfId="22"/>
    <cellStyle name="_1공구전기공사" xfId="23"/>
    <cellStyle name="_E-MART 주변도로 신호등공사-토지공사" xfId="24"/>
    <cellStyle name="_I'PARK 3단지 입구 교통신호기 설치공사" xfId="25"/>
    <cellStyle name="_LG성복자이 4차 아파트 교통신호등 설치공사" xfId="26"/>
    <cellStyle name="_P-03-092공통" xfId="27"/>
    <cellStyle name="_Virus" xfId="28"/>
    <cellStyle name="_가로등 단가비교표(04)" xfId="29"/>
    <cellStyle name="_가로등 설치공사-1차공사분" xfId="30"/>
    <cellStyle name="_가로등 일위대가2004-영모수정" xfId="31"/>
    <cellStyle name="_가로등 일위대가2005-전반기" xfId="32"/>
    <cellStyle name="_개산견적 견적조건 통일양식" xfId="33"/>
    <cellStyle name="_개산견적 견적조건 통일양식(설비)" xfId="34"/>
    <cellStyle name="_개산견적 견적조건 통일양식(설비)_수원시 구운동아파트-R1" xfId="35"/>
    <cellStyle name="_개산견적 견적조건 통일양식(설비)_수원시 구운동아파트-R2" xfId="36"/>
    <cellStyle name="_개산견적 견적조건 통일양식(설비)_위생(전주효자동)" xfId="37"/>
    <cellStyle name="_개산견적 견적조건 통일양식(설비)_위생(전주효자동)_수원시 구운동아파트-R1" xfId="38"/>
    <cellStyle name="_개산견적 견적조건 통일양식(설비)_위생(전주효자동)_수원시 구운동아파트-R2" xfId="39"/>
    <cellStyle name="_개산견적(토목공사)" xfId="40"/>
    <cellStyle name="_건축" xfId="41"/>
    <cellStyle name="_건축토공사 수량산출" xfId="42"/>
    <cellStyle name="_검암2차사전공사(본사검토) " xfId="43"/>
    <cellStyle name="_검암2차사전공사(본사검토) _가시설" xfId="44"/>
    <cellStyle name="_검암2차사전공사(본사검토) _내역서" xfId="45"/>
    <cellStyle name="_검암2차사전공사(본사검토) _동백아파트(사전공사 대비)" xfId="46"/>
    <cellStyle name="_검암2차사전공사(본사검토) _동백아파트(설변내역)" xfId="47"/>
    <cellStyle name="_검암2차사전공사(본사검토) _수원시 구운동아파트-R1" xfId="48"/>
    <cellStyle name="_검암2차사전공사(본사검토) _수원시 구운동아파트-R2" xfId="49"/>
    <cellStyle name="_검암2차사전공사(본사검토) _위생(전주효자동)" xfId="50"/>
    <cellStyle name="_검암2차사전공사(본사검토) _위생(전주효자동)_수원시 구운동아파트-R1" xfId="51"/>
    <cellStyle name="_검암2차사전공사(본사검토) _위생(전주효자동)_수원시 구운동아파트-R2" xfId="52"/>
    <cellStyle name="_검암2차사전공사(본사검토) _파일사전공사본사최종" xfId="53"/>
    <cellStyle name="_검암2차사전공사(본사검토) _파일사전공사본사최종_가시설" xfId="54"/>
    <cellStyle name="_검암2차사전공사(본사검토) _파일사전공사본사최종_내역서" xfId="55"/>
    <cellStyle name="_검암2차사전공사(본사검토) _파일사전공사본사최종_동백아파트(사전공사 대비)" xfId="56"/>
    <cellStyle name="_검암2차사전공사(본사검토) _파일사전공사본사최종_동백아파트(설변내역)" xfId="57"/>
    <cellStyle name="_견적결과" xfId="58"/>
    <cellStyle name="_견적대비표" xfId="59"/>
    <cellStyle name="_견적서 양식" xfId="60"/>
    <cellStyle name="_견적서양식(세로)" xfId="61"/>
    <cellStyle name="_견적조건" xfId="62"/>
    <cellStyle name="_경보등공사" xfId="63"/>
    <cellStyle name="_계장(SK)" xfId="64"/>
    <cellStyle name="_공사개요" xfId="65"/>
    <cellStyle name="_교통신호기 설치공사(원삼면사무소 앞)-내역" xfId="66"/>
    <cellStyle name="_국도42호선 양지면 제일,추계리 가로등 설치공사." xfId="67"/>
    <cellStyle name="_금액상승" xfId="68"/>
    <cellStyle name="_금오아파트집행내역서(J0)" xfId="69"/>
    <cellStyle name="_김포대학국제관" xfId="70"/>
    <cellStyle name="_남양팔탄간도로확포장전기공사(변경)" xfId="71"/>
    <cellStyle name="_남양팔탄간도로확포장전기공사(변경)_I'PARK 3단지 입구 교통신호기 설치공사" xfId="72"/>
    <cellStyle name="_남양팔탄간도로확포장전기공사(변경)_천안(가로등 및 신호등 설치공사)" xfId="73"/>
    <cellStyle name="_단가표" xfId="74"/>
    <cellStyle name="_대관불입금" xfId="75"/>
    <cellStyle name="_동백8블럭 신호등 설치공사" xfId="76"/>
    <cellStyle name="_동백아파트(설계변경,토목)" xfId="77"/>
    <cellStyle name="_동백아파트(설변내역)" xfId="78"/>
    <cellStyle name="_동탄3-6블럭(전기)-3월4일" xfId="79"/>
    <cellStyle name="_마전파일사전공사-수정" xfId="80"/>
    <cellStyle name="_물량검토" xfId="81"/>
    <cellStyle name="_미아아파트기계집행내역(분양분수정)" xfId="82"/>
    <cellStyle name="_보강사전(검토)" xfId="83"/>
    <cellStyle name="_부대토목(배수공)" xfId="84"/>
    <cellStyle name="_부천범박동" xfId="85"/>
    <cellStyle name="_사전공사 - 대치아파트 1차 (02.11.08)" xfId="86"/>
    <cellStyle name="_사전공사 - 대치아파트 1차 (02.11.08)_가시설" xfId="87"/>
    <cellStyle name="_사전공사 - 대치아파트 1차 (02.11.08)_내역서" xfId="88"/>
    <cellStyle name="_사전공사 - 대치아파트 1차 (02.11.08)_동백아파트(사전공사 대비)" xfId="89"/>
    <cellStyle name="_사전공사 - 대치아파트 1차 (02.11.08)_동백아파트(설변내역)" xfId="90"/>
    <cellStyle name="_사전공사 - 대치아파트 1차 (02.11.08)_송도파일" xfId="91"/>
    <cellStyle name="_사전공사 - 대치아파트 1차 (02.11.08)_송도파일_가시설" xfId="92"/>
    <cellStyle name="_사전공사 - 대치아파트 1차 (02.11.08)_송도파일_내역서" xfId="93"/>
    <cellStyle name="_사전공사 - 대치아파트 1차 (02.11.08)_송도파일_동백아파트(사전공사 대비)" xfId="94"/>
    <cellStyle name="_사전공사 - 대치아파트 1차 (02.11.08)_송도파일_동백아파트(설변내역)" xfId="95"/>
    <cellStyle name="_사전공사 - 대치아파트 1차 (02.11.08)_일주파일" xfId="96"/>
    <cellStyle name="_사전공사 - 대치아파트 1차 (02.11.08)_일주파일_가시설" xfId="97"/>
    <cellStyle name="_사전공사 - 대치아파트 1차 (02.11.08)_일주파일_내역서" xfId="98"/>
    <cellStyle name="_사전공사 - 대치아파트 1차 (02.11.08)_일주파일_동백아파트(사전공사 대비)" xfId="99"/>
    <cellStyle name="_사전공사 - 대치아파트 1차 (02.11.08)_일주파일_동백아파트(설변내역)" xfId="100"/>
    <cellStyle name="_사전공사 - 대치아파트 1차 (02.11.08)_파일공사" xfId="101"/>
    <cellStyle name="_사전공사 - 대치아파트 1차 (02.11.08)_파일공사(30M)" xfId="102"/>
    <cellStyle name="_사전공사 - 대치아파트 1차 (02.11.08)_파일공사(30M)_가시설" xfId="103"/>
    <cellStyle name="_사전공사 - 대치아파트 1차 (02.11.08)_파일공사(30M)_내역서" xfId="104"/>
    <cellStyle name="_사전공사 - 대치아파트 1차 (02.11.08)_파일공사(30M)_동백아파트(사전공사 대비)" xfId="105"/>
    <cellStyle name="_사전공사 - 대치아파트 1차 (02.11.08)_파일공사(30M)_동백아파트(설변내역)" xfId="106"/>
    <cellStyle name="_사전공사 - 대치아파트 1차 (02.11.08)_파일공사_가시설" xfId="107"/>
    <cellStyle name="_사전공사 - 대치아파트 1차 (02.11.08)_파일공사_내역서" xfId="108"/>
    <cellStyle name="_사전공사 - 대치아파트 1차 (02.11.08)_파일공사_동백아파트(사전공사 대비)" xfId="109"/>
    <cellStyle name="_사전공사 - 대치아파트 1차 (02.11.08)_파일공사_동백아파트(설변내역)" xfId="110"/>
    <cellStyle name="_사전공사 - 대치아파트 2차 (02.10.24)" xfId="111"/>
    <cellStyle name="_사전공사 - 대치아파트 2차 (02.10.24)_가시설" xfId="112"/>
    <cellStyle name="_사전공사 - 대치아파트 2차 (02.10.24)_내역서" xfId="113"/>
    <cellStyle name="_사전공사 - 대치아파트 2차 (02.10.24)_동백아파트(사전공사 대비)" xfId="114"/>
    <cellStyle name="_사전공사 - 대치아파트 2차 (02.10.24)_동백아파트(설변내역)" xfId="115"/>
    <cellStyle name="_사전공사 - 대치아파트 2차 (02.10.24)_송도파일" xfId="116"/>
    <cellStyle name="_사전공사 - 대치아파트 2차 (02.10.24)_송도파일_가시설" xfId="117"/>
    <cellStyle name="_사전공사 - 대치아파트 2차 (02.10.24)_송도파일_내역서" xfId="118"/>
    <cellStyle name="_사전공사 - 대치아파트 2차 (02.10.24)_송도파일_동백아파트(사전공사 대비)" xfId="119"/>
    <cellStyle name="_사전공사 - 대치아파트 2차 (02.10.24)_송도파일_동백아파트(설변내역)" xfId="120"/>
    <cellStyle name="_사전공사 - 대치아파트 2차 (02.10.24)_일주파일" xfId="121"/>
    <cellStyle name="_사전공사 - 대치아파트 2차 (02.10.24)_일주파일_가시설" xfId="122"/>
    <cellStyle name="_사전공사 - 대치아파트 2차 (02.10.24)_일주파일_내역서" xfId="123"/>
    <cellStyle name="_사전공사 - 대치아파트 2차 (02.10.24)_일주파일_동백아파트(사전공사 대비)" xfId="124"/>
    <cellStyle name="_사전공사 - 대치아파트 2차 (02.10.24)_일주파일_동백아파트(설변내역)" xfId="125"/>
    <cellStyle name="_사전공사 - 대치아파트 2차 (02.10.24)_파일공사" xfId="126"/>
    <cellStyle name="_사전공사 - 대치아파트 2차 (02.10.24)_파일공사(30M)" xfId="127"/>
    <cellStyle name="_사전공사 - 대치아파트 2차 (02.10.24)_파일공사(30M)_가시설" xfId="128"/>
    <cellStyle name="_사전공사 - 대치아파트 2차 (02.10.24)_파일공사(30M)_내역서" xfId="129"/>
    <cellStyle name="_사전공사 - 대치아파트 2차 (02.10.24)_파일공사(30M)_동백아파트(사전공사 대비)" xfId="130"/>
    <cellStyle name="_사전공사 - 대치아파트 2차 (02.10.24)_파일공사(30M)_동백아파트(설변내역)" xfId="131"/>
    <cellStyle name="_사전공사 - 대치아파트 2차 (02.10.24)_파일공사_가시설" xfId="132"/>
    <cellStyle name="_사전공사 - 대치아파트 2차 (02.10.24)_파일공사_내역서" xfId="133"/>
    <cellStyle name="_사전공사 - 대치아파트 2차 (02.10.24)_파일공사_동백아파트(사전공사 대비)" xfId="134"/>
    <cellStyle name="_사전공사 - 대치아파트 2차 (02.10.24)_파일공사_동백아파트(설변내역)" xfId="135"/>
    <cellStyle name="_사전공사 검토양식" xfId="136"/>
    <cellStyle name="_사전공사(토목본사검토) " xfId="137"/>
    <cellStyle name="_사전공사(토목본사검토) _가시설" xfId="138"/>
    <cellStyle name="_사전공사(토목본사검토) _내역서" xfId="139"/>
    <cellStyle name="_사전공사(토목본사검토) _동백아파트(사전공사 대비)" xfId="140"/>
    <cellStyle name="_사전공사(토목본사검토) _동백아파트(설변내역)" xfId="141"/>
    <cellStyle name="_사전공사(토목본사검토) _송도파일" xfId="142"/>
    <cellStyle name="_사전공사(토목본사검토) _송도파일_가시설" xfId="143"/>
    <cellStyle name="_사전공사(토목본사검토) _송도파일_내역서" xfId="144"/>
    <cellStyle name="_사전공사(토목본사검토) _송도파일_동백아파트(사전공사 대비)" xfId="145"/>
    <cellStyle name="_사전공사(토목본사검토) _송도파일_동백아파트(설변내역)" xfId="146"/>
    <cellStyle name="_사전공사(토목본사검토) _수원시 구운동아파트-R1" xfId="147"/>
    <cellStyle name="_사전공사(토목본사검토) _수원시 구운동아파트-R2" xfId="148"/>
    <cellStyle name="_사전공사(토목본사검토) _위생(전주효자동)" xfId="149"/>
    <cellStyle name="_사전공사(토목본사검토) _위생(전주효자동)_수원시 구운동아파트-R1" xfId="150"/>
    <cellStyle name="_사전공사(토목본사검토) _위생(전주효자동)_수원시 구운동아파트-R2" xfId="151"/>
    <cellStyle name="_사전공사(토목본사검토) _일주파일" xfId="152"/>
    <cellStyle name="_사전공사(토목본사검토) _일주파일_가시설" xfId="153"/>
    <cellStyle name="_사전공사(토목본사검토) _일주파일_내역서" xfId="154"/>
    <cellStyle name="_사전공사(토목본사검토) _일주파일_동백아파트(사전공사 대비)" xfId="155"/>
    <cellStyle name="_사전공사(토목본사검토) _일주파일_동백아파트(설변내역)" xfId="156"/>
    <cellStyle name="_사전공사(토목본사검토) _파일공사" xfId="157"/>
    <cellStyle name="_사전공사(토목본사검토) _파일공사(30M)" xfId="158"/>
    <cellStyle name="_사전공사(토목본사검토) _파일공사(30M)_가시설" xfId="159"/>
    <cellStyle name="_사전공사(토목본사검토) _파일공사(30M)_내역서" xfId="160"/>
    <cellStyle name="_사전공사(토목본사검토) _파일공사(30M)_동백아파트(사전공사 대비)" xfId="161"/>
    <cellStyle name="_사전공사(토목본사검토) _파일공사(30M)_동백아파트(설변내역)" xfId="162"/>
    <cellStyle name="_사전공사(토목본사검토) _파일공사_가시설" xfId="163"/>
    <cellStyle name="_사전공사(토목본사검토) _파일공사_내역서" xfId="164"/>
    <cellStyle name="_사전공사(토목본사검토) _파일공사_동백아파트(사전공사 대비)" xfId="165"/>
    <cellStyle name="_사전공사(토목본사검토) _파일공사_동백아파트(설변내역)" xfId="166"/>
    <cellStyle name="_사전공사(토목본사검토) _파일사전공사본사최종" xfId="167"/>
    <cellStyle name="_사전공사(토목본사검토) _파일사전공사본사최종_가시설" xfId="168"/>
    <cellStyle name="_사전공사(토목본사검토) _파일사전공사본사최종_내역서" xfId="169"/>
    <cellStyle name="_사전공사(토목본사검토) _파일사전공사본사최종_동백아파트(사전공사 대비)" xfId="170"/>
    <cellStyle name="_사전공사(토목본사검토) _파일사전공사본사최종_동백아파트(설변내역)" xfId="171"/>
    <cellStyle name="_사전원가심의1" xfId="172"/>
    <cellStyle name="_사전원가심의1_02.논현동파라곤아파트신축공사(가실행)-인건비재정리" xfId="173"/>
    <cellStyle name="_사전원가심의1_07)백궁가실행(02.08.16)-현장검토완료-추가수영장내역정리(02.08.22)-97" xfId="174"/>
    <cellStyle name="_사전원가심의1_1.위생,소화내역-1" xfId="175"/>
    <cellStyle name="_사전원가심의1_도급,실행(02.2.16)" xfId="176"/>
    <cellStyle name="_사전원가심의1_도급,실행(02.2.16)_07)백궁가실행(02.08.16)-현장검토완료-추가수영장내역정리(02.08.22)-97" xfId="177"/>
    <cellStyle name="_사전원가심의1_도급,실행(02.2.16)_1.위생,소화내역-1" xfId="178"/>
    <cellStyle name="_사전원가심의1_동양 백궁파라곤A공구" xfId="179"/>
    <cellStyle name="_사전원가심의1_명지 관대기숙사5호관" xfId="180"/>
    <cellStyle name="_사전원가심의1_명지 관대기숙사5호관 기계설비공사" xfId="181"/>
    <cellStyle name="_사전원가심의1_분당파크뷰(도급-실행-02.16)" xfId="182"/>
    <cellStyle name="_사전원가심의1_분당파크뷰(도급-실행-02.16)_07)백궁가실행(02.08.16)-현장검토완료-추가수영장내역정리(02.08.22)-97" xfId="183"/>
    <cellStyle name="_사전원가심의1_분당파크뷰(도급-실행-02.16)_1.위생,소화내역-1" xfId="184"/>
    <cellStyle name="_사전원가심의1_사본 - 명지 관대기숙사5호관(입찰)" xfId="185"/>
    <cellStyle name="_산청수동_설비(J0)" xfId="186"/>
    <cellStyle name="_산출서-1-1(옥외전기)" xfId="187"/>
    <cellStyle name="_서해아파트 진,출입로 신호등 설치공사" xfId="188"/>
    <cellStyle name="_설비견적조건" xfId="189"/>
    <cellStyle name="_수원시 구운동아파트-R1" xfId="190"/>
    <cellStyle name="_수원시 구운동아파트-R2" xfId="191"/>
    <cellStyle name="_스튜디오" xfId="192"/>
    <cellStyle name="_신규집행내역" xfId="193"/>
    <cellStyle name="_신호등설계관련원본(2004년)-영모" xfId="194"/>
    <cellStyle name="_신호등설계관련원본(2005년)-영모1" xfId="195"/>
    <cellStyle name="_신호등일위대가설계원본(2005년하반기)" xfId="196"/>
    <cellStyle name="_신호등일위대가설계원본(2005년하반기)-영모" xfId="197"/>
    <cellStyle name="_신호등일위대가설계원본(2005년하반기)-영모1" xfId="198"/>
    <cellStyle name="_언주중-1" xfId="199"/>
    <cellStyle name="_역삼성진" xfId="200"/>
    <cellStyle name="_옥수개요" xfId="201"/>
    <cellStyle name="_옥수동아파트" xfId="202"/>
    <cellStyle name="_용인 흥덕지구 접속도로 교통신호기공사" xfId="203"/>
    <cellStyle name="_원가계산" xfId="204"/>
    <cellStyle name="_원가절감" xfId="205"/>
    <cellStyle name="_위생(전주효자동)" xfId="206"/>
    <cellStyle name="_위생(전주효자동)_수원시 구운동아파트-R1" xfId="207"/>
    <cellStyle name="_위생(전주효자동)_수원시 구운동아파트-R2" xfId="208"/>
    <cellStyle name="_인원계획표 " xfId="209"/>
    <cellStyle name="_인원계획표 _2000TMP-POW2" xfId="210"/>
    <cellStyle name="_인원계획표 _2000TMP-POW2_2002TMP-POW1" xfId="211"/>
    <cellStyle name="_인원계획표 _2000TMP-POW2_2002TMP-POW1_2002TMP-POW1" xfId="212"/>
    <cellStyle name="_인원계획표 _2000TMP-POW2_2002TMP-POW1_2002TMP-POW1_2002TMP-POW1" xfId="213"/>
    <cellStyle name="_인원계획표 _2000TMP-POW2_2002TMP-POW1_2002TMP-POW1_2002TMP-POW1_2002TMP-POW1" xfId="214"/>
    <cellStyle name="_인원계획표 _2000TMP-POW2_2002TMP-POW1_2002TMP-POW1_2002TMP-POW1_2002TMP-POW1_2002TMP-POW1" xfId="215"/>
    <cellStyle name="_인원계획표 _2000TMP-POW2_2002TMP-POW1_2002TMP-POW1_2002TMP-POW1_2002TMP-POW1_2002TMP-POW1_2002TMP-POW1" xfId="216"/>
    <cellStyle name="_인원계획표 _2000TMP-POW2_2002TMP-POW1_2002TMP-POW1_2002TMP-POW1_2002TMP-POW1_2002TMP-POW1_2002TMP-POW1_2002TMP-POW1" xfId="217"/>
    <cellStyle name="_인원계획표 _2000TMP-POW2_2002TMP-POW1_2002TMP-POW1_2002TMP-POW1_2002TMP-POW1_2002TMP-POW1_2002TMP-POW1_2003TMP-POW01" xfId="218"/>
    <cellStyle name="_인원계획표 _2000TMP-POW2_2002TMP-POW1_2002TMP-POW1_2002TMP-POW1_2002TMP-POW1_2003TMP-POW01" xfId="219"/>
    <cellStyle name="_인원계획표 _2000TMP-POW2_2002TMP-POW1_2002TMP-POW1_2003TMP-POW01" xfId="220"/>
    <cellStyle name="_인원계획표 _2000TMP-POW2_2003TMP-POW01" xfId="221"/>
    <cellStyle name="_인원계획표 _2000TMP-POW2_APT평당금액분석표-TOT" xfId="222"/>
    <cellStyle name="_인원계획표 _2000TMP-POW2_APT평당금액분석표-TOT_APT평당금액분석표-TOT" xfId="223"/>
    <cellStyle name="_인원계획표 _2000TMP-POW2_검암2차장비" xfId="224"/>
    <cellStyle name="_인원계획표 _2000TMP-POW2_검암2차장비_아이원플러스내역" xfId="225"/>
    <cellStyle name="_인원계획표 _2000TMP-POW2_검암2차집행분석용" xfId="226"/>
    <cellStyle name="_인원계획표 _2000TMP-POW2_서계동오피스텔" xfId="227"/>
    <cellStyle name="_인원계획표 _2000TMP-POW2_서초동가집행" xfId="228"/>
    <cellStyle name="_인원계획표 _2000TMP-POW2_서초장비대비" xfId="229"/>
    <cellStyle name="_인원계획표 _2000TMP-POW2_서초장비대비_아이원플러스내역" xfId="230"/>
    <cellStyle name="_인원계획표 _2000TMP-POW2_서초풍림아이원플러스(0723)(2)" xfId="231"/>
    <cellStyle name="_인원계획표 _2000TMP-POW2_서초풍림아이원플러스(0723)(2)_서계동오피스텔" xfId="232"/>
    <cellStyle name="_인원계획표 _2000TMP-POW2_서초풍림아이원플러스(0723)(2)_서초동가집행" xfId="233"/>
    <cellStyle name="_인원계획표 _2000TMP-POW2_서초풍림아이원플러스(0723)(2)_서초동오피스텔(구)" xfId="234"/>
    <cellStyle name="_인원계획표 _2000TMP-POW2_서초풍림아이원플러스(0723)(2)_서초동오피스텔(구)_아이원플러스내역" xfId="235"/>
    <cellStyle name="_인원계획표 _2000TMP-POW2_서초풍림아이원플러스(0723)(2)_아이원플러스내역" xfId="236"/>
    <cellStyle name="_인원계획표 _2000TMP-POW2_서초풍림아이원플러스(0723)(2)_아이원플러스내역_아이원플러스내역" xfId="237"/>
    <cellStyle name="_인원계획표 _2000TMP-POW2_아이원플러스내역" xfId="238"/>
    <cellStyle name="_인원계획표 _2000TMP-POW2_용인동백C5-1BL공동주택건설공사(공사용1104)" xfId="239"/>
    <cellStyle name="_인원계획표 _2000TMP-POW2_인천검암2차" xfId="240"/>
    <cellStyle name="_인원계획표 _2000TMP-POW2_인천검암2차_아이원플러스내역" xfId="241"/>
    <cellStyle name="_인원계획표 _2001TMP-POW2" xfId="242"/>
    <cellStyle name="_인원계획표 _2001TMP-POW2_2002TMP-POW1" xfId="243"/>
    <cellStyle name="_인원계획표 _2001TMP-POW2_2002TMP-POW1_2002TMP-POW1" xfId="244"/>
    <cellStyle name="_인원계획표 _2001TMP-POW2_2002TMP-POW1_2002TMP-POW1_2002TMP-POW1" xfId="245"/>
    <cellStyle name="_인원계획표 _2001TMP-POW2_2002TMP-POW1_2002TMP-POW1_2002TMP-POW1_2002TMP-POW1" xfId="246"/>
    <cellStyle name="_인원계획표 _2001TMP-POW2_2002TMP-POW1_2002TMP-POW1_2002TMP-POW1_2002TMP-POW1_2002TMP-POW1" xfId="247"/>
    <cellStyle name="_인원계획표 _2001TMP-POW2_2002TMP-POW1_2002TMP-POW1_2002TMP-POW1_2002TMP-POW1_2002TMP-POW1_2002TMP-POW1" xfId="248"/>
    <cellStyle name="_인원계획표 _2001TMP-POW2_2002TMP-POW1_2002TMP-POW1_2002TMP-POW1_2002TMP-POW1_2002TMP-POW1_2002TMP-POW1_2002TMP-POW1" xfId="249"/>
    <cellStyle name="_인원계획표 _2001TMP-POW2_2002TMP-POW1_2002TMP-POW1_2002TMP-POW1_2002TMP-POW1_2002TMP-POW1_2002TMP-POW1_2003TMP-POW01" xfId="250"/>
    <cellStyle name="_인원계획표 _2001TMP-POW2_2002TMP-POW1_2002TMP-POW1_2002TMP-POW1_2002TMP-POW1_2003TMP-POW01" xfId="251"/>
    <cellStyle name="_인원계획표 _2001TMP-POW2_2002TMP-POW1_2002TMP-POW1_2003TMP-POW01" xfId="252"/>
    <cellStyle name="_인원계획표 _2001TMP-POW2_2003TMP-POW01" xfId="253"/>
    <cellStyle name="_인원계획표 _2001TMP-POW2_APT평당금액분석표-TOT" xfId="254"/>
    <cellStyle name="_인원계획표 _2001TMP-POW2_APT평당금액분석표-TOT_APT평당금액분석표-TOT" xfId="255"/>
    <cellStyle name="_인원계획표 _2001TMP-POW2_검암2차장비" xfId="256"/>
    <cellStyle name="_인원계획표 _2001TMP-POW2_검암2차장비_아이원플러스내역" xfId="257"/>
    <cellStyle name="_인원계획표 _2001TMP-POW2_검암2차집행분석용" xfId="258"/>
    <cellStyle name="_인원계획표 _2001TMP-POW2_서계동오피스텔" xfId="259"/>
    <cellStyle name="_인원계획표 _2001TMP-POW2_서초동가집행" xfId="260"/>
    <cellStyle name="_인원계획표 _2001TMP-POW2_서초장비대비" xfId="261"/>
    <cellStyle name="_인원계획표 _2001TMP-POW2_서초장비대비_아이원플러스내역" xfId="262"/>
    <cellStyle name="_인원계획표 _2001TMP-POW2_서초풍림아이원플러스(0723)(2)" xfId="263"/>
    <cellStyle name="_인원계획표 _2001TMP-POW2_서초풍림아이원플러스(0723)(2)_서계동오피스텔" xfId="264"/>
    <cellStyle name="_인원계획표 _2001TMP-POW2_서초풍림아이원플러스(0723)(2)_서초동가집행" xfId="265"/>
    <cellStyle name="_인원계획표 _2001TMP-POW2_서초풍림아이원플러스(0723)(2)_서초동오피스텔(구)" xfId="266"/>
    <cellStyle name="_인원계획표 _2001TMP-POW2_서초풍림아이원플러스(0723)(2)_서초동오피스텔(구)_아이원플러스내역" xfId="267"/>
    <cellStyle name="_인원계획표 _2001TMP-POW2_서초풍림아이원플러스(0723)(2)_아이원플러스내역" xfId="268"/>
    <cellStyle name="_인원계획표 _2001TMP-POW2_서초풍림아이원플러스(0723)(2)_아이원플러스내역_아이원플러스내역" xfId="269"/>
    <cellStyle name="_인원계획표 _2001TMP-POW2_아이원플러스내역" xfId="270"/>
    <cellStyle name="_인원계획표 _2001TMP-POW2_용인동백C5-1BL공동주택건설공사(공사용1104)" xfId="271"/>
    <cellStyle name="_인원계획표 _2001TMP-POW2_인천검암2차" xfId="272"/>
    <cellStyle name="_인원계획표 _2001TMP-POW2_인천검암2차_아이원플러스내역" xfId="273"/>
    <cellStyle name="_인원계획표 _2002TMP-POW0" xfId="274"/>
    <cellStyle name="_인원계획표 _2002TMP-POW0_2002TMP" xfId="275"/>
    <cellStyle name="_인원계획표 _2002TMP-POW0_2002TMP_2002TMP-POW1" xfId="276"/>
    <cellStyle name="_인원계획표 _2002TMP-POW0_2002TMP_2002TMP-POW1_2002TMP-POW1" xfId="277"/>
    <cellStyle name="_인원계획표 _2002TMP-POW0_2002TMP_2002TMP-POW1_2002TMP-POW1_2002TMP-POW1" xfId="278"/>
    <cellStyle name="_인원계획표 _2002TMP-POW0_2002TMP_2002TMP-POW1_2002TMP-POW1_2002TMP-POW1_2002TMP-POW1" xfId="279"/>
    <cellStyle name="_인원계획표 _2002TMP-POW0_2002TMP_2002TMP-POW1_2002TMP-POW1_2002TMP-POW1_2002TMP-POW1_2002TMP-POW1" xfId="280"/>
    <cellStyle name="_인원계획표 _2002TMP-POW0_2002TMP_2002TMP-POW1_2002TMP-POW1_2002TMP-POW1_2002TMP-POW1_2003TMP-POW01" xfId="281"/>
    <cellStyle name="_인원계획표 _2002TMP-POW0_2002TMP_2002TMP-POW1_2002TMP-POW1_2003TMP-POW01" xfId="282"/>
    <cellStyle name="_인원계획표 _2002TMP-POW0_2002TMP_2003TMP-POW01" xfId="283"/>
    <cellStyle name="_인원계획표 _2002TMP-POW0_2002TMP-POW1" xfId="284"/>
    <cellStyle name="_인원계획표 _2002TMP-POW0_2002TMP-POW1_2002TMP-POW1" xfId="285"/>
    <cellStyle name="_인원계획표 _2002TMP-POW0_2002TMP-POW1_2002TMP-POW1_2002TMP" xfId="286"/>
    <cellStyle name="_인원계획표 _2002TMP-POW0_2002TMP-POW1_2002TMP-POW1_2002TMP_2002TMP-POW1" xfId="287"/>
    <cellStyle name="_인원계획표 _2002TMP-POW0_2002TMP-POW1_2002TMP-POW1_2002TMP_2002TMP-POW1_2002TMP-POW1" xfId="288"/>
    <cellStyle name="_인원계획표 _2002TMP-POW0_2002TMP-POW1_2002TMP-POW1_2002TMP_2002TMP-POW1_2002TMP-POW1_2002TMP-POW1" xfId="289"/>
    <cellStyle name="_인원계획표 _2002TMP-POW0_2002TMP-POW1_2002TMP-POW1_2002TMP_2002TMP-POW1_2002TMP-POW1_2002TMP-POW1_2002TMP-POW1" xfId="290"/>
    <cellStyle name="_인원계획표 _2002TMP-POW0_2002TMP-POW1_2002TMP-POW1_2002TMP_2002TMP-POW1_2002TMP-POW1_2002TMP-POW1_2002TMP-POW1_2002TMP-POW1" xfId="291"/>
    <cellStyle name="_인원계획표 _2002TMP-POW0_2002TMP-POW1_2002TMP-POW1_2002TMP_2002TMP-POW1_2002TMP-POW1_2002TMP-POW1_2002TMP-POW1_2003TMP-POW01" xfId="292"/>
    <cellStyle name="_인원계획표 _2002TMP-POW0_2002TMP-POW1_2002TMP-POW1_2002TMP_2002TMP-POW1_2002TMP-POW1_2003TMP-POW01" xfId="293"/>
    <cellStyle name="_인원계획표 _2002TMP-POW0_2002TMP-POW1_2002TMP-POW1_2002TMP_2003TMP-POW01" xfId="294"/>
    <cellStyle name="_인원계획표 _2002TMP-POW0_2002TMP-POW1_2002TMP-POW1_2002TMP-POW1" xfId="295"/>
    <cellStyle name="_인원계획표 _2002TMP-POW0_2002TMP-POW1_2002TMP-POW1_2002TMP-POW1_2002TMP-POW1" xfId="296"/>
    <cellStyle name="_인원계획표 _2002TMP-POW0_2002TMP-POW1_2002TMP-POW1_2002TMP-POW1_2002TMP-POW1_2002TMP" xfId="297"/>
    <cellStyle name="_인원계획표 _2002TMP-POW0_2002TMP-POW1_2002TMP-POW1_2002TMP-POW1_2002TMP-POW1_2002TMP_2002TMP-POW1" xfId="298"/>
    <cellStyle name="_인원계획표 _2002TMP-POW0_2002TMP-POW1_2002TMP-POW1_2002TMP-POW1_2002TMP-POW1_2002TMP_2002TMP-POW1_2002TMP-POW1" xfId="299"/>
    <cellStyle name="_인원계획표 _2002TMP-POW0_2002TMP-POW1_2002TMP-POW1_2002TMP-POW1_2002TMP-POW1_2002TMP_2002TMP-POW1_2002TMP-POW1_2002TMP-POW1" xfId="300"/>
    <cellStyle name="_인원계획표 _2002TMP-POW0_2002TMP-POW1_2002TMP-POW1_2002TMP-POW1_2002TMP-POW1_2002TMP_2002TMP-POW1_2002TMP-POW1_2002TMP-POW1_2002TMP-POW1" xfId="301"/>
    <cellStyle name="_인원계획표 _2002TMP-POW0_2002TMP-POW1_2002TMP-POW1_2002TMP-POW1_2002TMP-POW1_2002TMP_2002TMP-POW1_2002TMP-POW1_2002TMP-POW1_2002TMP-POW1_2002TMP-POW1" xfId="302"/>
    <cellStyle name="_인원계획표 _2002TMP-POW0_2002TMP-POW1_2002TMP-POW1_2002TMP-POW1_2002TMP-POW1_2002TMP_2002TMP-POW1_2002TMP-POW1_2002TMP-POW1_2002TMP-POW1_2003TMP-POW01" xfId="303"/>
    <cellStyle name="_인원계획표 _2002TMP-POW0_2002TMP-POW1_2002TMP-POW1_2002TMP-POW1_2002TMP-POW1_2002TMP_2002TMP-POW1_2002TMP-POW1_2003TMP-POW01" xfId="304"/>
    <cellStyle name="_인원계획표 _2002TMP-POW0_2002TMP-POW1_2002TMP-POW1_2002TMP-POW1_2002TMP-POW1_2002TMP_2003TMP-POW01" xfId="305"/>
    <cellStyle name="_인원계획표 _2002TMP-POW0_2002TMP-POW1_2002TMP-POW1_2002TMP-POW1_2002TMP-POW1_2002TMP-POW1" xfId="306"/>
    <cellStyle name="_인원계획표 _2002TMP-POW0_2002TMP-POW1_2002TMP-POW1_2002TMP-POW1_2002TMP-POW1_2002TMP-POW1_2002TMP-POW1" xfId="307"/>
    <cellStyle name="_인원계획표 _2002TMP-POW0_2002TMP-POW1_2002TMP-POW1_2002TMP-POW1_2002TMP-POW1_2002TMP-POW1_2002TMP-POW1_2002TMP-POW1" xfId="308"/>
    <cellStyle name="_인원계획표 _2002TMP-POW0_2002TMP-POW1_2002TMP-POW1_2002TMP-POW1_2002TMP-POW1_2002TMP-POW1_2002TMP-POW1_2002TMP-POW1_2002TMP-POW1" xfId="309"/>
    <cellStyle name="_인원계획표 _2002TMP-POW0_2002TMP-POW1_2002TMP-POW1_2002TMP-POW1_2002TMP-POW1_2002TMP-POW1_2002TMP-POW1_2002TMP-POW1_2002TMP-POW1_2002TMP-POW1" xfId="310"/>
    <cellStyle name="_인원계획표 _2002TMP-POW0_2002TMP-POW1_2002TMP-POW1_2002TMP-POW1_2002TMP-POW1_2002TMP-POW1_2002TMP-POW1_2002TMP-POW1_2002TMP-POW1_2002TMP-POW1_2002TMP-POW1" xfId="311"/>
    <cellStyle name="_인원계획표 _2002TMP-POW0_2002TMP-POW1_2002TMP-POW1_2002TMP-POW1_2002TMP-POW1_2002TMP-POW1_2002TMP-POW1_2002TMP-POW1_2002TMP-POW1_2002TMP-POW1_2002TMP-POW1_2002TMP-POW1" xfId="312"/>
    <cellStyle name="_인원계획표 _2002TMP-POW0_2002TMP-POW1_2002TMP-POW1_2002TMP-POW1_2002TMP-POW1_2002TMP-POW1_2002TMP-POW1_2002TMP-POW1_2002TMP-POW1_2002TMP-POW1_2002TMP-POW1_2002TMP-POW1_2002TMP-POW1" xfId="313"/>
    <cellStyle name="_인원계획표 _2002TMP-POW0_2002TMP-POW1_2002TMP-POW1_2002TMP-POW1_2002TMP-POW1_2002TMP-POW1_2002TMP-POW1_2002TMP-POW1_2002TMP-POW1_2002TMP-POW1_2002TMP-POW1_2002TMP-POW1_2003TMP-POW01" xfId="314"/>
    <cellStyle name="_인원계획표 _2002TMP-POW0_2002TMP-POW1_2002TMP-POW1_2002TMP-POW1_2002TMP-POW1_2002TMP-POW1_2002TMP-POW1_2002TMP-POW1_2002TMP-POW1_2002TMP-POW1_2003TMP-POW01" xfId="315"/>
    <cellStyle name="_인원계획표 _2002TMP-POW0_2002TMP-POW1_2002TMP-POW1_2002TMP-POW1_2002TMP-POW1_2002TMP-POW1_2002TMP-POW1_2002TMP-POW1_2003TMP-POW01" xfId="316"/>
    <cellStyle name="_인원계획표 _2002TMP-POW0_2002TMP-POW1_2002TMP-POW1_2002TMP-POW1_2002TMP-POW1_2002TMP-POW1_2003TMP-POW01" xfId="317"/>
    <cellStyle name="_인원계획표 _2002TMP-POW0_2002TMP-POW1_2002TMP-POW1_2002TMP-POW1_2003TMP-POW01" xfId="318"/>
    <cellStyle name="_인원계획표 _2002TMP-POW0_2002TMP-POW1_2003TMP-POW01" xfId="319"/>
    <cellStyle name="_인원계획표 _2002TMP-POW0_2002TMP-POW11" xfId="320"/>
    <cellStyle name="_인원계획표 _2002TMP-POW0_2002TMP-POW11_2002TMP-POW1" xfId="321"/>
    <cellStyle name="_인원계획표 _2002TMP-POW0_2002TMP-POW11_2002TMP-POW1_2002TMP-POW1" xfId="322"/>
    <cellStyle name="_인원계획표 _2002TMP-POW0_2002TMP-POW11_2002TMP-POW1_2002TMP-POW1_2002TMP-POW1" xfId="323"/>
    <cellStyle name="_인원계획표 _2002TMP-POW0_2002TMP-POW11_2002TMP-POW1_2002TMP-POW1_2002TMP-POW1_2002TMP-POW1" xfId="324"/>
    <cellStyle name="_인원계획표 _2002TMP-POW0_2002TMP-POW11_2002TMP-POW1_2002TMP-POW1_2002TMP-POW1_2002TMP-POW1_2002TMP-POW1" xfId="325"/>
    <cellStyle name="_인원계획표 _2002TMP-POW0_2002TMP-POW11_2002TMP-POW1_2002TMP-POW1_2002TMP-POW1_2002TMP-POW1_2003TMP-POW01" xfId="326"/>
    <cellStyle name="_인원계획표 _2002TMP-POW0_2002TMP-POW11_2002TMP-POW1_2002TMP-POW1_2003TMP-POW01" xfId="327"/>
    <cellStyle name="_인원계획표 _2002TMP-POW0_2002TMP-POW11_2003TMP-POW01" xfId="328"/>
    <cellStyle name="_인원계획표 _2002TMP-POW0_원당TOTAL(R0)" xfId="329"/>
    <cellStyle name="_인원계획표 _2002TMP-POW0_원당TOTAL(R0)_2002TMP-POW1" xfId="330"/>
    <cellStyle name="_인원계획표 _2002TMP-POW0_원당TOTAL(R0)_2002TMP-POW1_2002TMP-POW1" xfId="331"/>
    <cellStyle name="_인원계획표 _2002TMP-POW0_원당TOTAL(R0)_2002TMP-POW1_2002TMP-POW1_2002TMP-POW1" xfId="332"/>
    <cellStyle name="_인원계획표 _2002TMP-POW0_원당TOTAL(R0)_2002TMP-POW1_2002TMP-POW1_2002TMP-POW1_2002TMP-POW1" xfId="333"/>
    <cellStyle name="_인원계획표 _2002TMP-POW0_원당TOTAL(R0)_2002TMP-POW1_2002TMP-POW1_2002TMP-POW1_2002TMP-POW1_2002TMP-POW1" xfId="334"/>
    <cellStyle name="_인원계획표 _2002TMP-POW0_원당TOTAL(R0)_2002TMP-POW1_2002TMP-POW1_2002TMP-POW1_2002TMP-POW1_2002TMP-POW1_2002TMP-POW1" xfId="335"/>
    <cellStyle name="_인원계획표 _2002TMP-POW0_원당TOTAL(R0)_2002TMP-POW1_2002TMP-POW1_2002TMP-POW1_2002TMP-POW1_2002TMP-POW1_2002TMP-POW1_2002TMP-POW1" xfId="336"/>
    <cellStyle name="_인원계획표 _2002TMP-POW0_원당TOTAL(R0)_2002TMP-POW1_2002TMP-POW1_2002TMP-POW1_2002TMP-POW1_2002TMP-POW1_2002TMP-POW1_2003TMP-POW01" xfId="337"/>
    <cellStyle name="_인원계획표 _2002TMP-POW0_원당TOTAL(R0)_2002TMP-POW1_2002TMP-POW1_2002TMP-POW1_2002TMP-POW1_2003TMP-POW01" xfId="338"/>
    <cellStyle name="_인원계획표 _2002TMP-POW0_원당TOTAL(R0)_2002TMP-POW1_2002TMP-POW1_2003TMP-POW01" xfId="339"/>
    <cellStyle name="_인원계획표 _2002TMP-POW0_원당TOTAL(R0)_2003TMP-POW01" xfId="340"/>
    <cellStyle name="_인원계획표 _2002TMP-POW1" xfId="341"/>
    <cellStyle name="_인원계획표 _2002TMP-POW1_2002TMP" xfId="342"/>
    <cellStyle name="_인원계획표 _2002TMP-POW1_2002TMP_2002TMP-POW1" xfId="343"/>
    <cellStyle name="_인원계획표 _2002TMP-POW1_2002TMP_2002TMP-POW1_2002TMP-POW1" xfId="344"/>
    <cellStyle name="_인원계획표 _2002TMP-POW1_2002TMP_2002TMP-POW1_2002TMP-POW1_2002TMP-POW1" xfId="345"/>
    <cellStyle name="_인원계획표 _2002TMP-POW1_2002TMP_2002TMP-POW1_2002TMP-POW1_2002TMP-POW1_2002TMP-POW1" xfId="346"/>
    <cellStyle name="_인원계획표 _2002TMP-POW1_2002TMP_2002TMP-POW1_2002TMP-POW1_2002TMP-POW1_2002TMP-POW1_2002TMP-POW1" xfId="347"/>
    <cellStyle name="_인원계획표 _2002TMP-POW1_2002TMP_2002TMP-POW1_2002TMP-POW1_2002TMP-POW1_2002TMP-POW1_2003TMP-POW01" xfId="348"/>
    <cellStyle name="_인원계획표 _2002TMP-POW1_2002TMP_2002TMP-POW1_2002TMP-POW1_2003TMP-POW01" xfId="349"/>
    <cellStyle name="_인원계획표 _2002TMP-POW1_2002TMP_2003TMP-POW01" xfId="350"/>
    <cellStyle name="_인원계획표 _2002TMP-POW1_2002TMP-POW1" xfId="351"/>
    <cellStyle name="_인원계획표 _2002TMP-POW1_2002TMP-POW1_2002TMP-POW1" xfId="352"/>
    <cellStyle name="_인원계획표 _2002TMP-POW1_2002TMP-POW1_2002TMP-POW1_2002TMP" xfId="353"/>
    <cellStyle name="_인원계획표 _2002TMP-POW1_2002TMP-POW1_2002TMP-POW1_2002TMP_2002TMP-POW1" xfId="354"/>
    <cellStyle name="_인원계획표 _2002TMP-POW1_2002TMP-POW1_2002TMP-POW1_2002TMP_2002TMP-POW1_2002TMP-POW1" xfId="355"/>
    <cellStyle name="_인원계획표 _2002TMP-POW1_2002TMP-POW1_2002TMP-POW1_2002TMP_2002TMP-POW1_2002TMP-POW1_2002TMP-POW1" xfId="356"/>
    <cellStyle name="_인원계획표 _2002TMP-POW1_2002TMP-POW1_2002TMP-POW1_2002TMP_2002TMP-POW1_2002TMP-POW1_2002TMP-POW1_2002TMP-POW1" xfId="357"/>
    <cellStyle name="_인원계획표 _2002TMP-POW1_2002TMP-POW1_2002TMP-POW1_2002TMP_2002TMP-POW1_2002TMP-POW1_2002TMP-POW1_2002TMP-POW1_2002TMP-POW1" xfId="358"/>
    <cellStyle name="_인원계획표 _2002TMP-POW1_2002TMP-POW1_2002TMP-POW1_2002TMP_2002TMP-POW1_2002TMP-POW1_2002TMP-POW1_2002TMP-POW1_2003TMP-POW01" xfId="359"/>
    <cellStyle name="_인원계획표 _2002TMP-POW1_2002TMP-POW1_2002TMP-POW1_2002TMP_2002TMP-POW1_2002TMP-POW1_2003TMP-POW01" xfId="360"/>
    <cellStyle name="_인원계획표 _2002TMP-POW1_2002TMP-POW1_2002TMP-POW1_2002TMP_2003TMP-POW01" xfId="361"/>
    <cellStyle name="_인원계획표 _2002TMP-POW1_2002TMP-POW1_2002TMP-POW1_2002TMP-POW1" xfId="362"/>
    <cellStyle name="_인원계획표 _2002TMP-POW1_2002TMP-POW1_2002TMP-POW1_2002TMP-POW1_2002TMP-POW1" xfId="363"/>
    <cellStyle name="_인원계획표 _2002TMP-POW1_2002TMP-POW1_2002TMP-POW1_2002TMP-POW1_2002TMP-POW1_2002TMP" xfId="364"/>
    <cellStyle name="_인원계획표 _2002TMP-POW1_2002TMP-POW1_2002TMP-POW1_2002TMP-POW1_2002TMP-POW1_2002TMP_2002TMP-POW1" xfId="365"/>
    <cellStyle name="_인원계획표 _2002TMP-POW1_2002TMP-POW1_2002TMP-POW1_2002TMP-POW1_2002TMP-POW1_2002TMP_2002TMP-POW1_2002TMP-POW1" xfId="366"/>
    <cellStyle name="_인원계획표 _2002TMP-POW1_2002TMP-POW1_2002TMP-POW1_2002TMP-POW1_2002TMP-POW1_2002TMP_2002TMP-POW1_2002TMP-POW1_2002TMP-POW1" xfId="367"/>
    <cellStyle name="_인원계획표 _2002TMP-POW1_2002TMP-POW1_2002TMP-POW1_2002TMP-POW1_2002TMP-POW1_2002TMP_2002TMP-POW1_2002TMP-POW1_2002TMP-POW1_2002TMP-POW1" xfId="368"/>
    <cellStyle name="_인원계획표 _2002TMP-POW1_2002TMP-POW1_2002TMP-POW1_2002TMP-POW1_2002TMP-POW1_2002TMP_2002TMP-POW1_2002TMP-POW1_2002TMP-POW1_2002TMP-POW1_2002TMP-POW1" xfId="369"/>
    <cellStyle name="_인원계획표 _2002TMP-POW1_2002TMP-POW1_2002TMP-POW1_2002TMP-POW1_2002TMP-POW1_2002TMP_2002TMP-POW1_2002TMP-POW1_2002TMP-POW1_2002TMP-POW1_2003TMP-POW01" xfId="370"/>
    <cellStyle name="_인원계획표 _2002TMP-POW1_2002TMP-POW1_2002TMP-POW1_2002TMP-POW1_2002TMP-POW1_2002TMP_2002TMP-POW1_2002TMP-POW1_2003TMP-POW01" xfId="371"/>
    <cellStyle name="_인원계획표 _2002TMP-POW1_2002TMP-POW1_2002TMP-POW1_2002TMP-POW1_2002TMP-POW1_2002TMP_2003TMP-POW01" xfId="372"/>
    <cellStyle name="_인원계획표 _2002TMP-POW1_2002TMP-POW1_2002TMP-POW1_2002TMP-POW1_2002TMP-POW1_2002TMP-POW1" xfId="373"/>
    <cellStyle name="_인원계획표 _2002TMP-POW1_2002TMP-POW1_2002TMP-POW1_2002TMP-POW1_2002TMP-POW1_2002TMP-POW1_2002TMP-POW1" xfId="374"/>
    <cellStyle name="_인원계획표 _2002TMP-POW1_2002TMP-POW1_2002TMP-POW1_2002TMP-POW1_2002TMP-POW1_2002TMP-POW1_2002TMP-POW1_2002TMP-POW1" xfId="375"/>
    <cellStyle name="_인원계획표 _2002TMP-POW1_2002TMP-POW1_2002TMP-POW1_2002TMP-POW1_2002TMP-POW1_2002TMP-POW1_2002TMP-POW1_2002TMP-POW1_2002TMP-POW1" xfId="376"/>
    <cellStyle name="_인원계획표 _2002TMP-POW1_2002TMP-POW1_2002TMP-POW1_2002TMP-POW1_2002TMP-POW1_2002TMP-POW1_2002TMP-POW1_2002TMP-POW1_2002TMP-POW1_2002TMP-POW1" xfId="377"/>
    <cellStyle name="_인원계획표 _2002TMP-POW1_2002TMP-POW1_2002TMP-POW1_2002TMP-POW1_2002TMP-POW1_2002TMP-POW1_2002TMP-POW1_2002TMP-POW1_2002TMP-POW1_2002TMP-POW1_2002TMP-POW1" xfId="378"/>
    <cellStyle name="_인원계획표 _2002TMP-POW1_2002TMP-POW1_2002TMP-POW1_2002TMP-POW1_2002TMP-POW1_2002TMP-POW1_2002TMP-POW1_2002TMP-POW1_2002TMP-POW1_2002TMP-POW1_2002TMP-POW1_2002TMP-POW1" xfId="379"/>
    <cellStyle name="_인원계획표 _2002TMP-POW1_2002TMP-POW1_2002TMP-POW1_2002TMP-POW1_2002TMP-POW1_2002TMP-POW1_2002TMP-POW1_2002TMP-POW1_2002TMP-POW1_2002TMP-POW1_2002TMP-POW1_2002TMP-POW1_2002TMP-POW1" xfId="380"/>
    <cellStyle name="_인원계획표 _2002TMP-POW1_2002TMP-POW1_2002TMP-POW1_2002TMP-POW1_2002TMP-POW1_2002TMP-POW1_2002TMP-POW1_2002TMP-POW1_2002TMP-POW1_2002TMP-POW1_2002TMP-POW1_2002TMP-POW1_2003TMP-POW01" xfId="381"/>
    <cellStyle name="_인원계획표 _2002TMP-POW1_2002TMP-POW1_2002TMP-POW1_2002TMP-POW1_2002TMP-POW1_2002TMP-POW1_2002TMP-POW1_2002TMP-POW1_2002TMP-POW1_2002TMP-POW1_2003TMP-POW01" xfId="382"/>
    <cellStyle name="_인원계획표 _2002TMP-POW1_2002TMP-POW1_2002TMP-POW1_2002TMP-POW1_2002TMP-POW1_2002TMP-POW1_2002TMP-POW1_2002TMP-POW1_2003TMP-POW01" xfId="383"/>
    <cellStyle name="_인원계획표 _2002TMP-POW1_2002TMP-POW1_2002TMP-POW1_2002TMP-POW1_2002TMP-POW1_2002TMP-POW1_2003TMP-POW01" xfId="384"/>
    <cellStyle name="_인원계획표 _2002TMP-POW1_2002TMP-POW1_2002TMP-POW1_2002TMP-POW1_2003TMP-POW01" xfId="385"/>
    <cellStyle name="_인원계획표 _2002TMP-POW1_2002TMP-POW1_2003TMP-POW01" xfId="386"/>
    <cellStyle name="_인원계획표 _2002TMP-POW1_2002TMP-POW11" xfId="387"/>
    <cellStyle name="_인원계획표 _2002TMP-POW1_2002TMP-POW11_2002TMP-POW1" xfId="388"/>
    <cellStyle name="_인원계획표 _2002TMP-POW1_2002TMP-POW11_2002TMP-POW1_2002TMP-POW1" xfId="389"/>
    <cellStyle name="_인원계획표 _2002TMP-POW1_2002TMP-POW11_2002TMP-POW1_2002TMP-POW1_2002TMP-POW1" xfId="390"/>
    <cellStyle name="_인원계획표 _2002TMP-POW1_2002TMP-POW11_2002TMP-POW1_2002TMP-POW1_2002TMP-POW1_2002TMP-POW1" xfId="391"/>
    <cellStyle name="_인원계획표 _2002TMP-POW1_2002TMP-POW11_2002TMP-POW1_2002TMP-POW1_2002TMP-POW1_2002TMP-POW1_2002TMP-POW1" xfId="392"/>
    <cellStyle name="_인원계획표 _2002TMP-POW1_2002TMP-POW11_2002TMP-POW1_2002TMP-POW1_2002TMP-POW1_2002TMP-POW1_2003TMP-POW01" xfId="393"/>
    <cellStyle name="_인원계획표 _2002TMP-POW1_2002TMP-POW11_2002TMP-POW1_2002TMP-POW1_2003TMP-POW01" xfId="394"/>
    <cellStyle name="_인원계획표 _2002TMP-POW1_2002TMP-POW11_2003TMP-POW01" xfId="395"/>
    <cellStyle name="_인원계획표 _2002TMP-POW1_원당TOTAL(R0)" xfId="396"/>
    <cellStyle name="_인원계획표 _2002TMP-POW1_원당TOTAL(R0)_2002TMP-POW1" xfId="397"/>
    <cellStyle name="_인원계획표 _2002TMP-POW1_원당TOTAL(R0)_2002TMP-POW1_2002TMP-POW1" xfId="398"/>
    <cellStyle name="_인원계획표 _2002TMP-POW1_원당TOTAL(R0)_2002TMP-POW1_2002TMP-POW1_2002TMP-POW1" xfId="399"/>
    <cellStyle name="_인원계획표 _2002TMP-POW1_원당TOTAL(R0)_2002TMP-POW1_2002TMP-POW1_2002TMP-POW1_2002TMP-POW1" xfId="400"/>
    <cellStyle name="_인원계획표 _2002TMP-POW1_원당TOTAL(R0)_2002TMP-POW1_2002TMP-POW1_2002TMP-POW1_2002TMP-POW1_2002TMP-POW1" xfId="401"/>
    <cellStyle name="_인원계획표 _2002TMP-POW1_원당TOTAL(R0)_2002TMP-POW1_2002TMP-POW1_2002TMP-POW1_2002TMP-POW1_2002TMP-POW1_2002TMP-POW1" xfId="402"/>
    <cellStyle name="_인원계획표 _2002TMP-POW1_원당TOTAL(R0)_2002TMP-POW1_2002TMP-POW1_2002TMP-POW1_2002TMP-POW1_2002TMP-POW1_2002TMP-POW1_2002TMP-POW1" xfId="403"/>
    <cellStyle name="_인원계획표 _2002TMP-POW1_원당TOTAL(R0)_2002TMP-POW1_2002TMP-POW1_2002TMP-POW1_2002TMP-POW1_2002TMP-POW1_2002TMP-POW1_2003TMP-POW01" xfId="404"/>
    <cellStyle name="_인원계획표 _2002TMP-POW1_원당TOTAL(R0)_2002TMP-POW1_2002TMP-POW1_2002TMP-POW1_2002TMP-POW1_2003TMP-POW01" xfId="405"/>
    <cellStyle name="_인원계획표 _2002TMP-POW1_원당TOTAL(R0)_2002TMP-POW1_2002TMP-POW1_2003TMP-POW01" xfId="406"/>
    <cellStyle name="_인원계획표 _2002TMP-POW1_원당TOTAL(R0)_2003TMP-POW01" xfId="407"/>
    <cellStyle name="_인원계획표 _2002TMP-POW11" xfId="408"/>
    <cellStyle name="_인원계획표 _2002TMP-POW11_2002TMP" xfId="409"/>
    <cellStyle name="_인원계획표 _2002TMP-POW11_2002TMP_2002TMP-POW1" xfId="410"/>
    <cellStyle name="_인원계획표 _2002TMP-POW11_2002TMP_2002TMP-POW1_2002TMP-POW1" xfId="411"/>
    <cellStyle name="_인원계획표 _2002TMP-POW11_2002TMP_2002TMP-POW1_2002TMP-POW1_2002TMP-POW1" xfId="412"/>
    <cellStyle name="_인원계획표 _2002TMP-POW11_2002TMP_2002TMP-POW1_2002TMP-POW1_2002TMP-POW1_2002TMP-POW1" xfId="413"/>
    <cellStyle name="_인원계획표 _2002TMP-POW11_2002TMP_2002TMP-POW1_2002TMP-POW1_2002TMP-POW1_2002TMP-POW1_2002TMP-POW1" xfId="414"/>
    <cellStyle name="_인원계획표 _2002TMP-POW11_2002TMP_2002TMP-POW1_2002TMP-POW1_2002TMP-POW1_2002TMP-POW1_2003TMP-POW01" xfId="415"/>
    <cellStyle name="_인원계획표 _2002TMP-POW11_2002TMP_2002TMP-POW1_2002TMP-POW1_2003TMP-POW01" xfId="416"/>
    <cellStyle name="_인원계획표 _2002TMP-POW11_2002TMP_2003TMP-POW01" xfId="417"/>
    <cellStyle name="_인원계획표 _2002TMP-POW11_2002TMP-POW1" xfId="418"/>
    <cellStyle name="_인원계획표 _2002TMP-POW11_2002TMP-POW1_2002TMP-POW1" xfId="419"/>
    <cellStyle name="_인원계획표 _2002TMP-POW11_2002TMP-POW1_2002TMP-POW1_2002TMP-POW1" xfId="420"/>
    <cellStyle name="_인원계획표 _2002TMP-POW11_2002TMP-POW1_2002TMP-POW1_2002TMP-POW1_2002TMP-POW1" xfId="421"/>
    <cellStyle name="_인원계획표 _2002TMP-POW11_2002TMP-POW1_2002TMP-POW1_2002TMP-POW1_2002TMP-POW1_2002TMP-POW1" xfId="422"/>
    <cellStyle name="_인원계획표 _2002TMP-POW11_2002TMP-POW1_2002TMP-POW1_2002TMP-POW1_2002TMP-POW1_2002TMP-POW1_2002TMP-POW1" xfId="423"/>
    <cellStyle name="_인원계획표 _2002TMP-POW11_2002TMP-POW1_2002TMP-POW1_2002TMP-POW1_2002TMP-POW1_2002TMP-POW1_2002TMP-POW1_2002TMP-POW1" xfId="424"/>
    <cellStyle name="_인원계획표 _2002TMP-POW11_2002TMP-POW1_2002TMP-POW1_2002TMP-POW1_2002TMP-POW1_2002TMP-POW1_2002TMP-POW1_2002TMP-POW1_2002TMP-POW1" xfId="425"/>
    <cellStyle name="_인원계획표 _2002TMP-POW11_2002TMP-POW1_2002TMP-POW1_2002TMP-POW1_2002TMP-POW1_2002TMP-POW1_2002TMP-POW1_2002TMP-POW1_2003TMP-POW01" xfId="426"/>
    <cellStyle name="_인원계획표 _2002TMP-POW11_2002TMP-POW1_2002TMP-POW1_2002TMP-POW1_2002TMP-POW1_2002TMP-POW1_2003TMP-POW01" xfId="427"/>
    <cellStyle name="_인원계획표 _2002TMP-POW11_2002TMP-POW1_2002TMP-POW1_2002TMP-POW1_2003TMP-POW01" xfId="428"/>
    <cellStyle name="_인원계획표 _2002TMP-POW11_2002TMP-POW1_2003TMP-POW01" xfId="429"/>
    <cellStyle name="_인원계획표 _2002TMP-POW11_2002TMP-POW11" xfId="430"/>
    <cellStyle name="_인원계획표 _2002TMP-POW11_2002TMP-POW11_2002TMP-POW1" xfId="431"/>
    <cellStyle name="_인원계획표 _2002TMP-POW11_2002TMP-POW11_2002TMP-POW1_2002TMP-POW1" xfId="432"/>
    <cellStyle name="_인원계획표 _2002TMP-POW11_2002TMP-POW11_2002TMP-POW1_2002TMP-POW1_2002TMP-POW1" xfId="433"/>
    <cellStyle name="_인원계획표 _2002TMP-POW11_2002TMP-POW11_2002TMP-POW1_2002TMP-POW1_2002TMP-POW1_2002TMP-POW1" xfId="434"/>
    <cellStyle name="_인원계획표 _2002TMP-POW11_2002TMP-POW11_2002TMP-POW1_2002TMP-POW1_2002TMP-POW1_2002TMP-POW1_2002TMP-POW1" xfId="435"/>
    <cellStyle name="_인원계획표 _2002TMP-POW11_2002TMP-POW11_2002TMP-POW1_2002TMP-POW1_2002TMP-POW1_2002TMP-POW1_2003TMP-POW01" xfId="436"/>
    <cellStyle name="_인원계획표 _2002TMP-POW11_2002TMP-POW11_2002TMP-POW1_2002TMP-POW1_2003TMP-POW01" xfId="437"/>
    <cellStyle name="_인원계획표 _2002TMP-POW11_2002TMP-POW11_2003TMP-POW01" xfId="438"/>
    <cellStyle name="_인원계획표 _2002TMP-POW11_원당TOTAL(R0)" xfId="439"/>
    <cellStyle name="_인원계획표 _2002TMP-POW11_원당TOTAL(R0)_2002TMP-POW1" xfId="440"/>
    <cellStyle name="_인원계획표 _2002TMP-POW11_원당TOTAL(R0)_2002TMP-POW1_2002TMP-POW1" xfId="441"/>
    <cellStyle name="_인원계획표 _2002TMP-POW11_원당TOTAL(R0)_2002TMP-POW1_2002TMP-POW1_2002TMP-POW1" xfId="442"/>
    <cellStyle name="_인원계획표 _2002TMP-POW11_원당TOTAL(R0)_2002TMP-POW1_2002TMP-POW1_2002TMP-POW1_2002TMP-POW1" xfId="443"/>
    <cellStyle name="_인원계획표 _2002TMP-POW11_원당TOTAL(R0)_2002TMP-POW1_2002TMP-POW1_2002TMP-POW1_2002TMP-POW1_2002TMP-POW1" xfId="444"/>
    <cellStyle name="_인원계획표 _2002TMP-POW11_원당TOTAL(R0)_2002TMP-POW1_2002TMP-POW1_2002TMP-POW1_2002TMP-POW1_2002TMP-POW1_2002TMP-POW1" xfId="445"/>
    <cellStyle name="_인원계획표 _2002TMP-POW11_원당TOTAL(R0)_2002TMP-POW1_2002TMP-POW1_2002TMP-POW1_2002TMP-POW1_2002TMP-POW1_2002TMP-POW1_2002TMP-POW1" xfId="446"/>
    <cellStyle name="_인원계획표 _2002TMP-POW11_원당TOTAL(R0)_2002TMP-POW1_2002TMP-POW1_2002TMP-POW1_2002TMP-POW1_2002TMP-POW1_2002TMP-POW1_2003TMP-POW01" xfId="447"/>
    <cellStyle name="_인원계획표 _2002TMP-POW11_원당TOTAL(R0)_2002TMP-POW1_2002TMP-POW1_2002TMP-POW1_2002TMP-POW1_2003TMP-POW01" xfId="448"/>
    <cellStyle name="_인원계획표 _2002TMP-POW11_원당TOTAL(R0)_2002TMP-POW1_2002TMP-POW1_2003TMP-POW01" xfId="449"/>
    <cellStyle name="_인원계획표 _2002TMP-POW11_원당TOTAL(R0)_2003TMP-POW01" xfId="450"/>
    <cellStyle name="_인원계획표 _2003TMP-POW0" xfId="451"/>
    <cellStyle name="_인원계획표 _2003TMP-POW0_2003TMP-POW1" xfId="452"/>
    <cellStyle name="_인원계획표 _2003TMP-POW0_2003TMP-POW1_2003TMP-POW1" xfId="453"/>
    <cellStyle name="_인원계획표 _2003TMP-POW0_2003TMP-POW1_2003TMP-POW1_2003TMP-POW1" xfId="454"/>
    <cellStyle name="_인원계획표 _2003TMP-POW0_2003TMP-POW1_2003TMP-POW1_2003TMP-POW1_2003TMP-POW1" xfId="455"/>
    <cellStyle name="_인원계획표 _2003TMP-POW01" xfId="456"/>
    <cellStyle name="_인원계획표 _2003TMP-POW1" xfId="457"/>
    <cellStyle name="_인원계획표 _2003TMP-POW1_2003TMP-POW1" xfId="458"/>
    <cellStyle name="_인원계획표 _2003TMP-POW1_2003TMP-POW1_2003TMP-POW1" xfId="459"/>
    <cellStyle name="_인원계획표 _2003TMP-POW1_2003TMP-POW1_2003TMP-POW1_2003TMP-POW1" xfId="460"/>
    <cellStyle name="_인원계획표 _2003TMP-POW1_2003TMP-POW1_2003TMP-POW1_2003TMP-POW1_2003TMP-POW1" xfId="461"/>
    <cellStyle name="_인원계획표 _2003TMP-POW1-1" xfId="462"/>
    <cellStyle name="_인원계획표 _2003TMP-POW1-1_2003TMP-POW1" xfId="463"/>
    <cellStyle name="_인원계획표 _2003TMP-POW1-1_2003TMP-POW1_2003TMP-POW1" xfId="464"/>
    <cellStyle name="_인원계획표 _2003TMP-POW1-1_2003TMP-POW1_2003TMP-POW1_2003TMP-POW1" xfId="465"/>
    <cellStyle name="_인원계획표 _2003TMP-POW1-1_2003TMP-POW1_2003TMP-POW1_2003TMP-POW1_2003TMP-POW1" xfId="466"/>
    <cellStyle name="_인원계획표 _2003TMP-POWER" xfId="467"/>
    <cellStyle name="_인원계획표 _2003TMP-POWER_2003TMP-POW1" xfId="468"/>
    <cellStyle name="_인원계획표 _2003TMP-POWER_2003TMP-POW1_2003TMP-POW1" xfId="469"/>
    <cellStyle name="_인원계획표 _2003TMP-POWER_2003TMP-POW1_2003TMP-POW1_2003TMP-POW1" xfId="470"/>
    <cellStyle name="_인원계획표 _2003TMP-POWER_2003TMP-POW1_2003TMP-POW1_2003TMP-POW1_2003TMP-POW1" xfId="471"/>
    <cellStyle name="_인원계획표 _APT평당금액분석표-TOT" xfId="472"/>
    <cellStyle name="_인원계획표 _APT평당금액분석표-TOT_APT평당금액분석표-TOT" xfId="473"/>
    <cellStyle name="_인원계획표 _Book1" xfId="474"/>
    <cellStyle name="_인원계획표 _Book1_2002TMP" xfId="475"/>
    <cellStyle name="_인원계획표 _Book1_2002TMP_2002TMP-POW1" xfId="476"/>
    <cellStyle name="_인원계획표 _Book1_2002TMP_2002TMP-POW1_2002TMP-POW1" xfId="477"/>
    <cellStyle name="_인원계획표 _Book1_2002TMP_2002TMP-POW1_2002TMP-POW1_2002TMP-POW1" xfId="478"/>
    <cellStyle name="_인원계획표 _Book1_2002TMP_2002TMP-POW1_2002TMP-POW1_2002TMP-POW1_2002TMP-POW1" xfId="479"/>
    <cellStyle name="_인원계획표 _Book1_2002TMP_2002TMP-POW1_2002TMP-POW1_2002TMP-POW1_2002TMP-POW1_2002TMP-POW1" xfId="480"/>
    <cellStyle name="_인원계획표 _Book1_2002TMP_2002TMP-POW1_2002TMP-POW1_2002TMP-POW1_2002TMP-POW1_2003TMP-POW01" xfId="481"/>
    <cellStyle name="_인원계획표 _Book1_2002TMP_2002TMP-POW1_2002TMP-POW1_2003TMP-POW01" xfId="482"/>
    <cellStyle name="_인원계획표 _Book1_2002TMP_2003TMP-POW01" xfId="483"/>
    <cellStyle name="_인원계획표 _Book1_2002TMP-POW1" xfId="484"/>
    <cellStyle name="_인원계획표 _Book1_2002TMP-POW1_2002TMP-POW1" xfId="485"/>
    <cellStyle name="_인원계획표 _Book1_2002TMP-POW1_2002TMP-POW1_2002TMP" xfId="486"/>
    <cellStyle name="_인원계획표 _Book1_2002TMP-POW1_2002TMP-POW1_2002TMP_2002TMP-POW1" xfId="487"/>
    <cellStyle name="_인원계획표 _Book1_2002TMP-POW1_2002TMP-POW1_2002TMP_2002TMP-POW1_2002TMP-POW1" xfId="488"/>
    <cellStyle name="_인원계획표 _Book1_2002TMP-POW1_2002TMP-POW1_2002TMP_2002TMP-POW1_2002TMP-POW1_2002TMP-POW1" xfId="489"/>
    <cellStyle name="_인원계획표 _Book1_2002TMP-POW1_2002TMP-POW1_2002TMP_2002TMP-POW1_2002TMP-POW1_2002TMP-POW1_2002TMP-POW1" xfId="490"/>
    <cellStyle name="_인원계획표 _Book1_2002TMP-POW1_2002TMP-POW1_2002TMP_2002TMP-POW1_2002TMP-POW1_2002TMP-POW1_2002TMP-POW1_2002TMP-POW1" xfId="491"/>
    <cellStyle name="_인원계획표 _Book1_2002TMP-POW1_2002TMP-POW1_2002TMP_2002TMP-POW1_2002TMP-POW1_2002TMP-POW1_2002TMP-POW1_2003TMP-POW01" xfId="492"/>
    <cellStyle name="_인원계획표 _Book1_2002TMP-POW1_2002TMP-POW1_2002TMP_2002TMP-POW1_2002TMP-POW1_2003TMP-POW01" xfId="493"/>
    <cellStyle name="_인원계획표 _Book1_2002TMP-POW1_2002TMP-POW1_2002TMP_2003TMP-POW01" xfId="494"/>
    <cellStyle name="_인원계획표 _Book1_2002TMP-POW1_2002TMP-POW1_2002TMP-POW1" xfId="495"/>
    <cellStyle name="_인원계획표 _Book1_2002TMP-POW1_2002TMP-POW1_2002TMP-POW1_2002TMP-POW1" xfId="496"/>
    <cellStyle name="_인원계획표 _Book1_2002TMP-POW1_2002TMP-POW1_2002TMP-POW1_2002TMP-POW1_2002TMP" xfId="497"/>
    <cellStyle name="_인원계획표 _Book1_2002TMP-POW1_2002TMP-POW1_2002TMP-POW1_2002TMP-POW1_2002TMP_2002TMP-POW1" xfId="498"/>
    <cellStyle name="_인원계획표 _Book1_2002TMP-POW1_2002TMP-POW1_2002TMP-POW1_2002TMP-POW1_2002TMP_2002TMP-POW1_2002TMP-POW1" xfId="499"/>
    <cellStyle name="_인원계획표 _Book1_2002TMP-POW1_2002TMP-POW1_2002TMP-POW1_2002TMP-POW1_2002TMP_2002TMP-POW1_2002TMP-POW1_2002TMP-POW1" xfId="500"/>
    <cellStyle name="_인원계획표 _Book1_2002TMP-POW1_2002TMP-POW1_2002TMP-POW1_2002TMP-POW1_2002TMP_2002TMP-POW1_2002TMP-POW1_2002TMP-POW1_2002TMP-POW1" xfId="501"/>
    <cellStyle name="_인원계획표 _Book1_2002TMP-POW1_2002TMP-POW1_2002TMP-POW1_2002TMP-POW1_2002TMP_2002TMP-POW1_2002TMP-POW1_2002TMP-POW1_2002TMP-POW1_2002TMP-POW1" xfId="502"/>
    <cellStyle name="_인원계획표 _Book1_2002TMP-POW1_2002TMP-POW1_2002TMP-POW1_2002TMP-POW1_2002TMP_2002TMP-POW1_2002TMP-POW1_2002TMP-POW1_2002TMP-POW1_2003TMP-POW01" xfId="503"/>
    <cellStyle name="_인원계획표 _Book1_2002TMP-POW1_2002TMP-POW1_2002TMP-POW1_2002TMP-POW1_2002TMP_2002TMP-POW1_2002TMP-POW1_2003TMP-POW01" xfId="504"/>
    <cellStyle name="_인원계획표 _Book1_2002TMP-POW1_2002TMP-POW1_2002TMP-POW1_2002TMP-POW1_2002TMP_2003TMP-POW01" xfId="505"/>
    <cellStyle name="_인원계획표 _Book1_2002TMP-POW1_2002TMP-POW1_2002TMP-POW1_2002TMP-POW1_2002TMP-POW1" xfId="506"/>
    <cellStyle name="_인원계획표 _Book1_2002TMP-POW1_2002TMP-POW1_2002TMP-POW1_2002TMP-POW1_2002TMP-POW1_2002TMP-POW1" xfId="507"/>
    <cellStyle name="_인원계획표 _Book1_2002TMP-POW1_2002TMP-POW1_2002TMP-POW1_2002TMP-POW1_2002TMP-POW1_2002TMP-POW1_2002TMP-POW1" xfId="508"/>
    <cellStyle name="_인원계획표 _Book1_2002TMP-POW1_2002TMP-POW1_2002TMP-POW1_2002TMP-POW1_2002TMP-POW1_2002TMP-POW1_2002TMP-POW1_2002TMP-POW1" xfId="509"/>
    <cellStyle name="_인원계획표 _Book1_2002TMP-POW1_2002TMP-POW1_2002TMP-POW1_2002TMP-POW1_2002TMP-POW1_2002TMP-POW1_2002TMP-POW1_2002TMP-POW1_2002TMP-POW1" xfId="510"/>
    <cellStyle name="_인원계획표 _Book1_2002TMP-POW1_2002TMP-POW1_2002TMP-POW1_2002TMP-POW1_2002TMP-POW1_2002TMP-POW1_2002TMP-POW1_2002TMP-POW1_2002TMP-POW1_2002TMP-POW1" xfId="511"/>
    <cellStyle name="_인원계획표 _Book1_2002TMP-POW1_2002TMP-POW1_2002TMP-POW1_2002TMP-POW1_2002TMP-POW1_2002TMP-POW1_2002TMP-POW1_2002TMP-POW1_2002TMP-POW1_2002TMP-POW1_2002TMP-POW1" xfId="512"/>
    <cellStyle name="_인원계획표 _Book1_2002TMP-POW1_2002TMP-POW1_2002TMP-POW1_2002TMP-POW1_2002TMP-POW1_2002TMP-POW1_2002TMP-POW1_2002TMP-POW1_2002TMP-POW1_2002TMP-POW1_2002TMP-POW1_2002TMP-POW1" xfId="513"/>
    <cellStyle name="_인원계획표 _Book1_2002TMP-POW1_2002TMP-POW1_2002TMP-POW1_2002TMP-POW1_2002TMP-POW1_2002TMP-POW1_2002TMP-POW1_2002TMP-POW1_2002TMP-POW1_2002TMP-POW1_2002TMP-POW1_2003TMP-POW01" xfId="514"/>
    <cellStyle name="_인원계획표 _Book1_2002TMP-POW1_2002TMP-POW1_2002TMP-POW1_2002TMP-POW1_2002TMP-POW1_2002TMP-POW1_2002TMP-POW1_2002TMP-POW1_2002TMP-POW1_2003TMP-POW01" xfId="515"/>
    <cellStyle name="_인원계획표 _Book1_2002TMP-POW1_2002TMP-POW1_2002TMP-POW1_2002TMP-POW1_2002TMP-POW1_2002TMP-POW1_2002TMP-POW1_2003TMP-POW01" xfId="516"/>
    <cellStyle name="_인원계획표 _Book1_2002TMP-POW1_2002TMP-POW1_2002TMP-POW1_2002TMP-POW1_2002TMP-POW1_2003TMP-POW01" xfId="517"/>
    <cellStyle name="_인원계획표 _Book1_2002TMP-POW1_2002TMP-POW1_2002TMP-POW1_2003TMP-POW01" xfId="518"/>
    <cellStyle name="_인원계획표 _Book1_2002TMP-POW1_2003TMP-POW01" xfId="519"/>
    <cellStyle name="_인원계획표 _Book1_2002TMP-POW11" xfId="520"/>
    <cellStyle name="_인원계획표 _Book1_2002TMP-POW11_2002TMP-POW1" xfId="521"/>
    <cellStyle name="_인원계획표 _Book1_2002TMP-POW11_2002TMP-POW1_2002TMP-POW1" xfId="522"/>
    <cellStyle name="_인원계획표 _Book1_2002TMP-POW11_2002TMP-POW1_2002TMP-POW1_2002TMP-POW1" xfId="523"/>
    <cellStyle name="_인원계획표 _Book1_2002TMP-POW11_2002TMP-POW1_2002TMP-POW1_2002TMP-POW1_2002TMP-POW1" xfId="524"/>
    <cellStyle name="_인원계획표 _Book1_2002TMP-POW11_2002TMP-POW1_2002TMP-POW1_2002TMP-POW1_2002TMP-POW1_2002TMP-POW1" xfId="525"/>
    <cellStyle name="_인원계획표 _Book1_2002TMP-POW11_2002TMP-POW1_2002TMP-POW1_2002TMP-POW1_2002TMP-POW1_2003TMP-POW01" xfId="526"/>
    <cellStyle name="_인원계획표 _Book1_2002TMP-POW11_2002TMP-POW1_2002TMP-POW1_2003TMP-POW01" xfId="527"/>
    <cellStyle name="_인원계획표 _Book1_2002TMP-POW11_2003TMP-POW01" xfId="528"/>
    <cellStyle name="_인원계획표 _Book1_원당TOTAL(R0)" xfId="529"/>
    <cellStyle name="_인원계획표 _Book1_원당TOTAL(R0)_2002TMP-POW1" xfId="530"/>
    <cellStyle name="_인원계획표 _Book1_원당TOTAL(R0)_2002TMP-POW1_2002TMP-POW1" xfId="531"/>
    <cellStyle name="_인원계획표 _Book1_원당TOTAL(R0)_2002TMP-POW1_2002TMP-POW1_2002TMP-POW1" xfId="532"/>
    <cellStyle name="_인원계획표 _Book1_원당TOTAL(R0)_2002TMP-POW1_2002TMP-POW1_2002TMP-POW1_2002TMP-POW1" xfId="533"/>
    <cellStyle name="_인원계획표 _Book1_원당TOTAL(R0)_2002TMP-POW1_2002TMP-POW1_2002TMP-POW1_2002TMP-POW1_2002TMP-POW1" xfId="534"/>
    <cellStyle name="_인원계획표 _Book1_원당TOTAL(R0)_2002TMP-POW1_2002TMP-POW1_2002TMP-POW1_2002TMP-POW1_2002TMP-POW1_2002TMP-POW1" xfId="535"/>
    <cellStyle name="_인원계획표 _Book1_원당TOTAL(R0)_2002TMP-POW1_2002TMP-POW1_2002TMP-POW1_2002TMP-POW1_2002TMP-POW1_2002TMP-POW1_2002TMP-POW1" xfId="536"/>
    <cellStyle name="_인원계획표 _Book1_원당TOTAL(R0)_2002TMP-POW1_2002TMP-POW1_2002TMP-POW1_2002TMP-POW1_2002TMP-POW1_2002TMP-POW1_2003TMP-POW01" xfId="537"/>
    <cellStyle name="_인원계획표 _Book1_원당TOTAL(R0)_2002TMP-POW1_2002TMP-POW1_2002TMP-POW1_2002TMP-POW1_2003TMP-POW01" xfId="538"/>
    <cellStyle name="_인원계획표 _Book1_원당TOTAL(R0)_2002TMP-POW1_2002TMP-POW1_2003TMP-POW01" xfId="539"/>
    <cellStyle name="_인원계획표 _Book1_원당TOTAL(R0)_2003TMP-POW01" xfId="540"/>
    <cellStyle name="_인원계획표 _IMSI-POW1" xfId="541"/>
    <cellStyle name="_인원계획표 _IMSI-POW1_2002TMP-POW1" xfId="542"/>
    <cellStyle name="_인원계획표 _IMSI-POW1_2002TMP-POW1_2002TMP-POW1" xfId="543"/>
    <cellStyle name="_인원계획표 _IMSI-POW1_2002TMP-POW1_2002TMP-POW1_2002TMP-POW1" xfId="544"/>
    <cellStyle name="_인원계획표 _IMSI-POW1_2002TMP-POW1_2002TMP-POW1_2002TMP-POW1_2002TMP-POW1" xfId="545"/>
    <cellStyle name="_인원계획표 _IMSI-POW1_2002TMP-POW1_2002TMP-POW1_2002TMP-POW1_2002TMP-POW1_2002TMP-POW1" xfId="546"/>
    <cellStyle name="_인원계획표 _IMSI-POW1_2002TMP-POW1_2002TMP-POW1_2002TMP-POW1_2002TMP-POW1_2002TMP-POW1_2002TMP-POW1" xfId="547"/>
    <cellStyle name="_인원계획표 _IMSI-POW1_2002TMP-POW1_2002TMP-POW1_2002TMP-POW1_2002TMP-POW1_2002TMP-POW1_2002TMP-POW1_2002TMP-POW1" xfId="548"/>
    <cellStyle name="_인원계획표 _IMSI-POW1_2002TMP-POW1_2002TMP-POW1_2002TMP-POW1_2002TMP-POW1_2002TMP-POW1_2002TMP-POW1_2003TMP-POW01" xfId="549"/>
    <cellStyle name="_인원계획표 _IMSI-POW1_2002TMP-POW1_2002TMP-POW1_2002TMP-POW1_2002TMP-POW1_2003TMP-POW01" xfId="550"/>
    <cellStyle name="_인원계획표 _IMSI-POW1_2002TMP-POW1_2002TMP-POW1_2003TMP-POW01" xfId="551"/>
    <cellStyle name="_인원계획표 _IMSI-POW1_2003TMP-POW01" xfId="552"/>
    <cellStyle name="_인원계획표 _IMSI-POW1_APT평당금액분석표-TOT" xfId="553"/>
    <cellStyle name="_인원계획표 _IMSI-POW1_APT평당금액분석표-TOT_APT평당금액분석표-TOT" xfId="554"/>
    <cellStyle name="_인원계획표 _IMSI-POW1_검암2차장비" xfId="555"/>
    <cellStyle name="_인원계획표 _IMSI-POW1_검암2차장비_아이원플러스내역" xfId="556"/>
    <cellStyle name="_인원계획표 _IMSI-POW1_검암2차집행분석용" xfId="557"/>
    <cellStyle name="_인원계획표 _IMSI-POW1_서계동오피스텔" xfId="558"/>
    <cellStyle name="_인원계획표 _IMSI-POW1_서초동가집행" xfId="559"/>
    <cellStyle name="_인원계획표 _IMSI-POW1_서초장비대비" xfId="560"/>
    <cellStyle name="_인원계획표 _IMSI-POW1_서초장비대비_아이원플러스내역" xfId="561"/>
    <cellStyle name="_인원계획표 _IMSI-POW1_서초풍림아이원플러스(0723)(2)" xfId="562"/>
    <cellStyle name="_인원계획표 _IMSI-POW1_서초풍림아이원플러스(0723)(2)_서계동오피스텔" xfId="563"/>
    <cellStyle name="_인원계획표 _IMSI-POW1_서초풍림아이원플러스(0723)(2)_서초동가집행" xfId="564"/>
    <cellStyle name="_인원계획표 _IMSI-POW1_서초풍림아이원플러스(0723)(2)_서초동오피스텔(구)" xfId="565"/>
    <cellStyle name="_인원계획표 _IMSI-POW1_서초풍림아이원플러스(0723)(2)_서초동오피스텔(구)_아이원플러스내역" xfId="566"/>
    <cellStyle name="_인원계획표 _IMSI-POW1_서초풍림아이원플러스(0723)(2)_아이원플러스내역" xfId="567"/>
    <cellStyle name="_인원계획표 _IMSI-POW1_서초풍림아이원플러스(0723)(2)_아이원플러스내역_아이원플러스내역" xfId="568"/>
    <cellStyle name="_인원계획표 _IMSI-POW1_아이원플러스내역" xfId="569"/>
    <cellStyle name="_인원계획표 _IMSI-POW1_용인동백C5-1BL공동주택건설공사(공사용1104)" xfId="570"/>
    <cellStyle name="_인원계획표 _IMSI-POW1_인천검암2차" xfId="571"/>
    <cellStyle name="_인원계획표 _IMSI-POW1_인천검암2차_아이원플러스내역" xfId="572"/>
    <cellStyle name="_인원계획표 _TMP-POW1" xfId="573"/>
    <cellStyle name="_인원계획표 _TMP-POW1_2002TMP-POW1" xfId="574"/>
    <cellStyle name="_인원계획표 _TMP-POW1_2002TMP-POW1_2002TMP-POW1" xfId="575"/>
    <cellStyle name="_인원계획표 _TMP-POW1_2002TMP-POW1_2002TMP-POW1_2002TMP-POW1" xfId="576"/>
    <cellStyle name="_인원계획표 _TMP-POW1_2002TMP-POW1_2002TMP-POW1_2002TMP-POW1_2002TMP-POW1" xfId="577"/>
    <cellStyle name="_인원계획표 _TMP-POW1_2002TMP-POW1_2002TMP-POW1_2002TMP-POW1_2002TMP-POW1_2002TMP-POW1" xfId="578"/>
    <cellStyle name="_인원계획표 _TMP-POW1_2002TMP-POW1_2002TMP-POW1_2002TMP-POW1_2002TMP-POW1_2002TMP-POW1_2002TMP-POW1" xfId="579"/>
    <cellStyle name="_인원계획표 _TMP-POW1_2002TMP-POW1_2002TMP-POW1_2002TMP-POW1_2002TMP-POW1_2002TMP-POW1_2002TMP-POW1_2002TMP-POW1" xfId="580"/>
    <cellStyle name="_인원계획표 _TMP-POW1_2002TMP-POW1_2002TMP-POW1_2002TMP-POW1_2002TMP-POW1_2002TMP-POW1_2002TMP-POW1_2003TMP-POW01" xfId="581"/>
    <cellStyle name="_인원계획표 _TMP-POW1_2002TMP-POW1_2002TMP-POW1_2002TMP-POW1_2002TMP-POW1_2003TMP-POW01" xfId="582"/>
    <cellStyle name="_인원계획표 _TMP-POW1_2002TMP-POW1_2002TMP-POW1_2003TMP-POW01" xfId="583"/>
    <cellStyle name="_인원계획표 _TMP-POW1_2003TMP-POW01" xfId="584"/>
    <cellStyle name="_인원계획표 _TMP-POW1_APT평당금액분석표-TOT" xfId="585"/>
    <cellStyle name="_인원계획표 _TMP-POW1_APT평당금액분석표-TOT_APT평당금액분석표-TOT" xfId="586"/>
    <cellStyle name="_인원계획표 _TMP-POW1_검암2차장비" xfId="587"/>
    <cellStyle name="_인원계획표 _TMP-POW1_검암2차장비_아이원플러스내역" xfId="588"/>
    <cellStyle name="_인원계획표 _TMP-POW1_검암2차집행분석용" xfId="589"/>
    <cellStyle name="_인원계획표 _TMP-POW1_서계동오피스텔" xfId="590"/>
    <cellStyle name="_인원계획표 _TMP-POW1_서초동가집행" xfId="591"/>
    <cellStyle name="_인원계획표 _TMP-POW1_서초장비대비" xfId="592"/>
    <cellStyle name="_인원계획표 _TMP-POW1_서초장비대비_아이원플러스내역" xfId="593"/>
    <cellStyle name="_인원계획표 _TMP-POW1_서초풍림아이원플러스(0723)(2)" xfId="594"/>
    <cellStyle name="_인원계획표 _TMP-POW1_서초풍림아이원플러스(0723)(2)_서계동오피스텔" xfId="595"/>
    <cellStyle name="_인원계획표 _TMP-POW1_서초풍림아이원플러스(0723)(2)_서초동가집행" xfId="596"/>
    <cellStyle name="_인원계획표 _TMP-POW1_서초풍림아이원플러스(0723)(2)_서초동오피스텔(구)" xfId="597"/>
    <cellStyle name="_인원계획표 _TMP-POW1_서초풍림아이원플러스(0723)(2)_서초동오피스텔(구)_아이원플러스내역" xfId="598"/>
    <cellStyle name="_인원계획표 _TMP-POW1_서초풍림아이원플러스(0723)(2)_아이원플러스내역" xfId="599"/>
    <cellStyle name="_인원계획표 _TMP-POW1_서초풍림아이원플러스(0723)(2)_아이원플러스내역_아이원플러스내역" xfId="600"/>
    <cellStyle name="_인원계획표 _TMP-POW1_아이원플러스내역" xfId="601"/>
    <cellStyle name="_인원계획표 _TMP-POW1_용인동백C5-1BL공동주택건설공사(공사용1104)" xfId="602"/>
    <cellStyle name="_인원계획표 _TMP-POW1_인천검암2차" xfId="603"/>
    <cellStyle name="_인원계획표 _TMP-POW1_인천검암2차_아이원플러스내역" xfId="604"/>
    <cellStyle name="_인원계획표 _TMP-POW2" xfId="605"/>
    <cellStyle name="_인원계획표 _TMP-POW2_2002TMP-POW1" xfId="606"/>
    <cellStyle name="_인원계획표 _TMP-POW2_2002TMP-POW1_2002TMP-POW1" xfId="607"/>
    <cellStyle name="_인원계획표 _TMP-POW2_2002TMP-POW1_2002TMP-POW1_2002TMP-POW1" xfId="608"/>
    <cellStyle name="_인원계획표 _TMP-POW2_2002TMP-POW1_2002TMP-POW1_2002TMP-POW1_2002TMP-POW1" xfId="609"/>
    <cellStyle name="_인원계획표 _TMP-POW2_2002TMP-POW1_2002TMP-POW1_2002TMP-POW1_2002TMP-POW1_2002TMP-POW1" xfId="610"/>
    <cellStyle name="_인원계획표 _TMP-POW2_2002TMP-POW1_2002TMP-POW1_2002TMP-POW1_2002TMP-POW1_2002TMP-POW1_2002TMP-POW1" xfId="611"/>
    <cellStyle name="_인원계획표 _TMP-POW2_2002TMP-POW1_2002TMP-POW1_2002TMP-POW1_2002TMP-POW1_2002TMP-POW1_2002TMP-POW1_2002TMP-POW1" xfId="612"/>
    <cellStyle name="_인원계획표 _TMP-POW2_2002TMP-POW1_2002TMP-POW1_2002TMP-POW1_2002TMP-POW1_2002TMP-POW1_2002TMP-POW1_2003TMP-POW01" xfId="613"/>
    <cellStyle name="_인원계획표 _TMP-POW2_2002TMP-POW1_2002TMP-POW1_2002TMP-POW1_2002TMP-POW1_2003TMP-POW01" xfId="614"/>
    <cellStyle name="_인원계획표 _TMP-POW2_2002TMP-POW1_2002TMP-POW1_2003TMP-POW01" xfId="615"/>
    <cellStyle name="_인원계획표 _TMP-POW2_2003TMP-POW01" xfId="616"/>
    <cellStyle name="_인원계획표 _TMP-POW2_APT평당금액분석표-TOT" xfId="617"/>
    <cellStyle name="_인원계획표 _TMP-POW2_APT평당금액분석표-TOT_APT평당금액분석표-TOT" xfId="618"/>
    <cellStyle name="_인원계획표 _TMP-POW2_검암2차장비" xfId="619"/>
    <cellStyle name="_인원계획표 _TMP-POW2_검암2차장비_아이원플러스내역" xfId="620"/>
    <cellStyle name="_인원계획표 _TMP-POW2_검암2차집행분석용" xfId="621"/>
    <cellStyle name="_인원계획표 _TMP-POW2_서계동오피스텔" xfId="622"/>
    <cellStyle name="_인원계획표 _TMP-POW2_서초동가집행" xfId="623"/>
    <cellStyle name="_인원계획표 _TMP-POW2_서초장비대비" xfId="624"/>
    <cellStyle name="_인원계획표 _TMP-POW2_서초장비대비_아이원플러스내역" xfId="625"/>
    <cellStyle name="_인원계획표 _TMP-POW2_서초풍림아이원플러스(0723)(2)" xfId="626"/>
    <cellStyle name="_인원계획표 _TMP-POW2_서초풍림아이원플러스(0723)(2)_서계동오피스텔" xfId="627"/>
    <cellStyle name="_인원계획표 _TMP-POW2_서초풍림아이원플러스(0723)(2)_서초동가집행" xfId="628"/>
    <cellStyle name="_인원계획표 _TMP-POW2_서초풍림아이원플러스(0723)(2)_서초동오피스텔(구)" xfId="629"/>
    <cellStyle name="_인원계획표 _TMP-POW2_서초풍림아이원플러스(0723)(2)_서초동오피스텔(구)_아이원플러스내역" xfId="630"/>
    <cellStyle name="_인원계획표 _TMP-POW2_서초풍림아이원플러스(0723)(2)_아이원플러스내역" xfId="631"/>
    <cellStyle name="_인원계획표 _TMP-POW2_서초풍림아이원플러스(0723)(2)_아이원플러스내역_아이원플러스내역" xfId="632"/>
    <cellStyle name="_인원계획표 _TMP-POW2_아이원플러스내역" xfId="633"/>
    <cellStyle name="_인원계획표 _TMP-POW2_용인동백C5-1BL공동주택건설공사(공사용1104)" xfId="634"/>
    <cellStyle name="_인원계획표 _TMP-POW2_인천검암2차" xfId="635"/>
    <cellStyle name="_인원계획표 _TMP-POW2_인천검암2차_아이원플러스내역" xfId="636"/>
    <cellStyle name="_인원계획표 _가시설" xfId="637"/>
    <cellStyle name="_인원계획표 _가시설표준단가(2003.8)" xfId="638"/>
    <cellStyle name="_인원계획표 _개산견적 견적조건 통일양식(설비)" xfId="639"/>
    <cellStyle name="_인원계획표 _개산견적 견적조건 통일양식(설비)_수원시 구운동아파트-R1" xfId="640"/>
    <cellStyle name="_인원계획표 _개산견적 견적조건 통일양식(설비)_수원시 구운동아파트-R2" xfId="641"/>
    <cellStyle name="_인원계획표 _개산견적 견적조건 통일양식(설비)_위생(전주효자동)" xfId="642"/>
    <cellStyle name="_인원계획표 _개산견적 견적조건 통일양식(설비)_위생(전주효자동)_수원시 구운동아파트-R1" xfId="643"/>
    <cellStyle name="_인원계획표 _개산견적 견적조건 통일양식(설비)_위생(전주효자동)_수원시 구운동아파트-R2" xfId="644"/>
    <cellStyle name="_인원계획표 _검암2차사전공사(본사검토) " xfId="645"/>
    <cellStyle name="_인원계획표 _검암2차사전공사(본사검토) _가시설" xfId="646"/>
    <cellStyle name="_인원계획표 _검암2차사전공사(본사검토) _내역서" xfId="647"/>
    <cellStyle name="_인원계획표 _검암2차사전공사(본사검토) _동백아파트(사전공사 대비)" xfId="648"/>
    <cellStyle name="_인원계획표 _검암2차사전공사(본사검토) _동백아파트(설변내역)" xfId="649"/>
    <cellStyle name="_인원계획표 _검암2차사전공사(본사검토) _수원시 구운동아파트-R1" xfId="650"/>
    <cellStyle name="_인원계획표 _검암2차사전공사(본사검토) _수원시 구운동아파트-R2" xfId="651"/>
    <cellStyle name="_인원계획표 _검암2차사전공사(본사검토) _위생(전주효자동)" xfId="652"/>
    <cellStyle name="_인원계획표 _검암2차사전공사(본사검토) _위생(전주효자동)_수원시 구운동아파트-R1" xfId="653"/>
    <cellStyle name="_인원계획표 _검암2차사전공사(본사검토) _위생(전주효자동)_수원시 구운동아파트-R2" xfId="654"/>
    <cellStyle name="_인원계획표 _검암2차사전공사(본사검토) _파일사전공사본사최종" xfId="655"/>
    <cellStyle name="_인원계획표 _검암2차사전공사(본사검토) _파일사전공사본사최종_가시설" xfId="656"/>
    <cellStyle name="_인원계획표 _검암2차사전공사(본사검토) _파일사전공사본사최종_내역서" xfId="657"/>
    <cellStyle name="_인원계획표 _검암2차사전공사(본사검토) _파일사전공사본사최종_동백아파트(사전공사 대비)" xfId="658"/>
    <cellStyle name="_인원계획표 _검암2차사전공사(본사검토) _파일사전공사본사최종_동백아파트(설변내역)" xfId="659"/>
    <cellStyle name="_인원계획표 _검암2차장비" xfId="660"/>
    <cellStyle name="_인원계획표 _검암2차장비_아이원플러스내역" xfId="661"/>
    <cellStyle name="_인원계획표 _검암2차집행분석용" xfId="662"/>
    <cellStyle name="_인원계획표 _공사개요" xfId="663"/>
    <cellStyle name="_인원계획표 _내역서" xfId="664"/>
    <cellStyle name="_인원계획표 _동백아파트(사전공사 대비)" xfId="665"/>
    <cellStyle name="_인원계획표 _동백아파트(설변내역)" xfId="666"/>
    <cellStyle name="_인원계획표 _부대토목(배수공)" xfId="667"/>
    <cellStyle name="_인원계획표 _사전공사(토목본사검토) " xfId="668"/>
    <cellStyle name="_인원계획표 _사전공사(토목본사검토) _가시설" xfId="669"/>
    <cellStyle name="_인원계획표 _사전공사(토목본사검토) _내역서" xfId="670"/>
    <cellStyle name="_인원계획표 _사전공사(토목본사검토) _동백아파트(사전공사 대비)" xfId="671"/>
    <cellStyle name="_인원계획표 _사전공사(토목본사검토) _동백아파트(설변내역)" xfId="672"/>
    <cellStyle name="_인원계획표 _사전공사(토목본사검토) _송도파일" xfId="673"/>
    <cellStyle name="_인원계획표 _사전공사(토목본사검토) _송도파일_가시설" xfId="674"/>
    <cellStyle name="_인원계획표 _사전공사(토목본사검토) _송도파일_내역서" xfId="675"/>
    <cellStyle name="_인원계획표 _사전공사(토목본사검토) _송도파일_동백아파트(사전공사 대비)" xfId="676"/>
    <cellStyle name="_인원계획표 _사전공사(토목본사검토) _송도파일_동백아파트(설변내역)" xfId="677"/>
    <cellStyle name="_인원계획표 _사전공사(토목본사검토) _수원시 구운동아파트-R1" xfId="678"/>
    <cellStyle name="_인원계획표 _사전공사(토목본사검토) _수원시 구운동아파트-R2" xfId="679"/>
    <cellStyle name="_인원계획표 _사전공사(토목본사검토) _위생(전주효자동)" xfId="680"/>
    <cellStyle name="_인원계획표 _사전공사(토목본사검토) _위생(전주효자동)_수원시 구운동아파트-R1" xfId="681"/>
    <cellStyle name="_인원계획표 _사전공사(토목본사검토) _위생(전주효자동)_수원시 구운동아파트-R2" xfId="682"/>
    <cellStyle name="_인원계획표 _사전공사(토목본사검토) _일주파일" xfId="683"/>
    <cellStyle name="_인원계획표 _사전공사(토목본사검토) _일주파일_가시설" xfId="684"/>
    <cellStyle name="_인원계획표 _사전공사(토목본사검토) _일주파일_내역서" xfId="685"/>
    <cellStyle name="_인원계획표 _사전공사(토목본사검토) _일주파일_동백아파트(사전공사 대비)" xfId="686"/>
    <cellStyle name="_인원계획표 _사전공사(토목본사검토) _일주파일_동백아파트(설변내역)" xfId="687"/>
    <cellStyle name="_인원계획표 _사전공사(토목본사검토) _파일공사" xfId="688"/>
    <cellStyle name="_인원계획표 _사전공사(토목본사검토) _파일공사(30M)" xfId="689"/>
    <cellStyle name="_인원계획표 _사전공사(토목본사검토) _파일공사(30M)_가시설" xfId="690"/>
    <cellStyle name="_인원계획표 _사전공사(토목본사검토) _파일공사(30M)_내역서" xfId="691"/>
    <cellStyle name="_인원계획표 _사전공사(토목본사검토) _파일공사(30M)_동백아파트(사전공사 대비)" xfId="692"/>
    <cellStyle name="_인원계획표 _사전공사(토목본사검토) _파일공사(30M)_동백아파트(설변내역)" xfId="693"/>
    <cellStyle name="_인원계획표 _사전공사(토목본사검토) _파일공사_가시설" xfId="694"/>
    <cellStyle name="_인원계획표 _사전공사(토목본사검토) _파일공사_내역서" xfId="695"/>
    <cellStyle name="_인원계획표 _사전공사(토목본사검토) _파일공사_동백아파트(사전공사 대비)" xfId="696"/>
    <cellStyle name="_인원계획표 _사전공사(토목본사검토) _파일공사_동백아파트(설변내역)" xfId="697"/>
    <cellStyle name="_인원계획표 _사전공사(토목본사검토) _파일사전공사본사최종" xfId="698"/>
    <cellStyle name="_인원계획표 _사전공사(토목본사검토) _파일사전공사본사최종_가시설" xfId="699"/>
    <cellStyle name="_인원계획표 _사전공사(토목본사검토) _파일사전공사본사최종_내역서" xfId="700"/>
    <cellStyle name="_인원계획표 _사전공사(토목본사검토) _파일사전공사본사최종_동백아파트(사전공사 대비)" xfId="701"/>
    <cellStyle name="_인원계획표 _사전공사(토목본사검토) _파일사전공사본사최종_동백아파트(설변내역)" xfId="702"/>
    <cellStyle name="_인원계획표 _서계동오피스텔" xfId="703"/>
    <cellStyle name="_인원계획표 _서초동가집행" xfId="704"/>
    <cellStyle name="_인원계획표 _서초장비대비" xfId="705"/>
    <cellStyle name="_인원계획표 _서초장비대비_아이원플러스내역" xfId="706"/>
    <cellStyle name="_인원계획표 _서초풍림아이원플러스(0723)(2)" xfId="707"/>
    <cellStyle name="_인원계획표 _서초풍림아이원플러스(0723)(2)_서계동오피스텔" xfId="708"/>
    <cellStyle name="_인원계획표 _서초풍림아이원플러스(0723)(2)_서초동가집행" xfId="709"/>
    <cellStyle name="_인원계획표 _서초풍림아이원플러스(0723)(2)_서초동오피스텔(구)" xfId="710"/>
    <cellStyle name="_인원계획표 _서초풍림아이원플러스(0723)(2)_서초동오피스텔(구)_아이원플러스내역" xfId="711"/>
    <cellStyle name="_인원계획표 _서초풍림아이원플러스(0723)(2)_아이원플러스내역" xfId="712"/>
    <cellStyle name="_인원계획표 _서초풍림아이원플러스(0723)(2)_아이원플러스내역_아이원플러스내역" xfId="713"/>
    <cellStyle name="_인원계획표 _송도파일" xfId="714"/>
    <cellStyle name="_인원계획표 _송도파일_가시설" xfId="715"/>
    <cellStyle name="_인원계획표 _송도파일_내역서" xfId="716"/>
    <cellStyle name="_인원계획표 _송도파일_동백아파트(사전공사 대비)" xfId="717"/>
    <cellStyle name="_인원계획표 _송도파일_동백아파트(설변내역)" xfId="718"/>
    <cellStyle name="_인원계획표 _수원시 구운동아파트-R1" xfId="719"/>
    <cellStyle name="_인원계획표 _수원시 구운동아파트-R2" xfId="720"/>
    <cellStyle name="_인원계획표 _아이원플러스내역" xfId="721"/>
    <cellStyle name="_인원계획표 _용인동백C5-1BL공동주택건설공사(공사용1104)" xfId="722"/>
    <cellStyle name="_인원계획표 _월계동(개산)R0" xfId="723"/>
    <cellStyle name="_인원계획표 _위생(전주효자동)" xfId="724"/>
    <cellStyle name="_인원계획표 _위생(전주효자동)_수원시 구운동아파트-R1" xfId="725"/>
    <cellStyle name="_인원계획표 _위생(전주효자동)_수원시 구운동아파트-R2" xfId="726"/>
    <cellStyle name="_인원계획표 _의정부금오집행(R1)" xfId="727"/>
    <cellStyle name="_인원계획표 _인천검암2차" xfId="728"/>
    <cellStyle name="_인원계획표 _인천검암2차_아이원플러스내역" xfId="729"/>
    <cellStyle name="_인원계획표 _일주파일" xfId="730"/>
    <cellStyle name="_인원계획표 _일주파일_가시설" xfId="731"/>
    <cellStyle name="_인원계획표 _일주파일_내역서" xfId="732"/>
    <cellStyle name="_인원계획표 _일주파일_동백아파트(사전공사 대비)" xfId="733"/>
    <cellStyle name="_인원계획표 _일주파일_동백아파트(설변내역)" xfId="734"/>
    <cellStyle name="_인원계획표 _적격 " xfId="735"/>
    <cellStyle name="_인원계획표 _적격 _2000TMP-POW2" xfId="736"/>
    <cellStyle name="_인원계획표 _적격 _2000TMP-POW2_2002TMP-POW1" xfId="737"/>
    <cellStyle name="_인원계획표 _적격 _2000TMP-POW2_2002TMP-POW1_2002TMP-POW1" xfId="738"/>
    <cellStyle name="_인원계획표 _적격 _2000TMP-POW2_2002TMP-POW1_2002TMP-POW1_2002TMP-POW1" xfId="739"/>
    <cellStyle name="_인원계획표 _적격 _2000TMP-POW2_2002TMP-POW1_2002TMP-POW1_2002TMP-POW1_2002TMP-POW1" xfId="740"/>
    <cellStyle name="_인원계획표 _적격 _2000TMP-POW2_2002TMP-POW1_2002TMP-POW1_2002TMP-POW1_2002TMP-POW1_2002TMP-POW1" xfId="741"/>
    <cellStyle name="_인원계획표 _적격 _2000TMP-POW2_2002TMP-POW1_2002TMP-POW1_2002TMP-POW1_2002TMP-POW1_2002TMP-POW1_2002TMP-POW1" xfId="742"/>
    <cellStyle name="_인원계획표 _적격 _2000TMP-POW2_2002TMP-POW1_2002TMP-POW1_2002TMP-POW1_2002TMP-POW1_2002TMP-POW1_2002TMP-POW1_2002TMP-POW1" xfId="743"/>
    <cellStyle name="_인원계획표 _적격 _2000TMP-POW2_2002TMP-POW1_2002TMP-POW1_2002TMP-POW1_2002TMP-POW1_2002TMP-POW1_2002TMP-POW1_2003TMP-POW01" xfId="744"/>
    <cellStyle name="_인원계획표 _적격 _2000TMP-POW2_2002TMP-POW1_2002TMP-POW1_2002TMP-POW1_2002TMP-POW1_2003TMP-POW01" xfId="745"/>
    <cellStyle name="_인원계획표 _적격 _2000TMP-POW2_2002TMP-POW1_2002TMP-POW1_2003TMP-POW01" xfId="746"/>
    <cellStyle name="_인원계획표 _적격 _2000TMP-POW2_2003TMP-POW01" xfId="747"/>
    <cellStyle name="_인원계획표 _적격 _2000TMP-POW2_APT평당금액분석표-TOT" xfId="748"/>
    <cellStyle name="_인원계획표 _적격 _2000TMP-POW2_APT평당금액분석표-TOT_APT평당금액분석표-TOT" xfId="749"/>
    <cellStyle name="_인원계획표 _적격 _2000TMP-POW2_검암2차장비" xfId="750"/>
    <cellStyle name="_인원계획표 _적격 _2000TMP-POW2_검암2차장비_아이원플러스내역" xfId="751"/>
    <cellStyle name="_인원계획표 _적격 _2000TMP-POW2_검암2차집행분석용" xfId="752"/>
    <cellStyle name="_인원계획표 _적격 _2000TMP-POW2_서계동오피스텔" xfId="753"/>
    <cellStyle name="_인원계획표 _적격 _2000TMP-POW2_서초동가집행" xfId="754"/>
    <cellStyle name="_인원계획표 _적격 _2000TMP-POW2_서초장비대비" xfId="755"/>
    <cellStyle name="_인원계획표 _적격 _2000TMP-POW2_서초장비대비_아이원플러스내역" xfId="756"/>
    <cellStyle name="_인원계획표 _적격 _2000TMP-POW2_서초풍림아이원플러스(0723)(2)" xfId="757"/>
    <cellStyle name="_인원계획표 _적격 _2000TMP-POW2_서초풍림아이원플러스(0723)(2)_서계동오피스텔" xfId="758"/>
    <cellStyle name="_인원계획표 _적격 _2000TMP-POW2_서초풍림아이원플러스(0723)(2)_서초동가집행" xfId="759"/>
    <cellStyle name="_인원계획표 _적격 _2000TMP-POW2_서초풍림아이원플러스(0723)(2)_서초동오피스텔(구)" xfId="760"/>
    <cellStyle name="_인원계획표 _적격 _2000TMP-POW2_서초풍림아이원플러스(0723)(2)_서초동오피스텔(구)_아이원플러스내역" xfId="761"/>
    <cellStyle name="_인원계획표 _적격 _2000TMP-POW2_서초풍림아이원플러스(0723)(2)_아이원플러스내역" xfId="762"/>
    <cellStyle name="_인원계획표 _적격 _2000TMP-POW2_서초풍림아이원플러스(0723)(2)_아이원플러스내역_아이원플러스내역" xfId="763"/>
    <cellStyle name="_인원계획표 _적격 _2000TMP-POW2_아이원플러스내역" xfId="764"/>
    <cellStyle name="_인원계획표 _적격 _2000TMP-POW2_용인동백C5-1BL공동주택건설공사(공사용1104)" xfId="765"/>
    <cellStyle name="_인원계획표 _적격 _2000TMP-POW2_인천검암2차" xfId="766"/>
    <cellStyle name="_인원계획표 _적격 _2000TMP-POW2_인천검암2차_아이원플러스내역" xfId="767"/>
    <cellStyle name="_인원계획표 _적격 _2001TMP-POW2" xfId="768"/>
    <cellStyle name="_인원계획표 _적격 _2001TMP-POW2_2002TMP-POW1" xfId="769"/>
    <cellStyle name="_인원계획표 _적격 _2001TMP-POW2_2002TMP-POW1_2002TMP-POW1" xfId="770"/>
    <cellStyle name="_인원계획표 _적격 _2001TMP-POW2_2002TMP-POW1_2002TMP-POW1_2002TMP-POW1" xfId="771"/>
    <cellStyle name="_인원계획표 _적격 _2001TMP-POW2_2002TMP-POW1_2002TMP-POW1_2002TMP-POW1_2002TMP-POW1" xfId="772"/>
    <cellStyle name="_인원계획표 _적격 _2001TMP-POW2_2002TMP-POW1_2002TMP-POW1_2002TMP-POW1_2002TMP-POW1_2002TMP-POW1" xfId="773"/>
    <cellStyle name="_인원계획표 _적격 _2001TMP-POW2_2002TMP-POW1_2002TMP-POW1_2002TMP-POW1_2002TMP-POW1_2002TMP-POW1_2002TMP-POW1" xfId="774"/>
    <cellStyle name="_인원계획표 _적격 _2001TMP-POW2_2002TMP-POW1_2002TMP-POW1_2002TMP-POW1_2002TMP-POW1_2002TMP-POW1_2002TMP-POW1_2002TMP-POW1" xfId="775"/>
    <cellStyle name="_인원계획표 _적격 _2001TMP-POW2_2002TMP-POW1_2002TMP-POW1_2002TMP-POW1_2002TMP-POW1_2002TMP-POW1_2002TMP-POW1_2003TMP-POW01" xfId="776"/>
    <cellStyle name="_인원계획표 _적격 _2001TMP-POW2_2002TMP-POW1_2002TMP-POW1_2002TMP-POW1_2002TMP-POW1_2003TMP-POW01" xfId="777"/>
    <cellStyle name="_인원계획표 _적격 _2001TMP-POW2_2002TMP-POW1_2002TMP-POW1_2003TMP-POW01" xfId="778"/>
    <cellStyle name="_인원계획표 _적격 _2001TMP-POW2_2003TMP-POW01" xfId="779"/>
    <cellStyle name="_인원계획표 _적격 _2001TMP-POW2_APT평당금액분석표-TOT" xfId="780"/>
    <cellStyle name="_인원계획표 _적격 _2001TMP-POW2_APT평당금액분석표-TOT_APT평당금액분석표-TOT" xfId="781"/>
    <cellStyle name="_인원계획표 _적격 _2001TMP-POW2_검암2차장비" xfId="782"/>
    <cellStyle name="_인원계획표 _적격 _2001TMP-POW2_검암2차장비_아이원플러스내역" xfId="783"/>
    <cellStyle name="_인원계획표 _적격 _2001TMP-POW2_검암2차집행분석용" xfId="784"/>
    <cellStyle name="_인원계획표 _적격 _2001TMP-POW2_서계동오피스텔" xfId="785"/>
    <cellStyle name="_인원계획표 _적격 _2001TMP-POW2_서초동가집행" xfId="786"/>
    <cellStyle name="_인원계획표 _적격 _2001TMP-POW2_서초장비대비" xfId="787"/>
    <cellStyle name="_인원계획표 _적격 _2001TMP-POW2_서초장비대비_아이원플러스내역" xfId="788"/>
    <cellStyle name="_인원계획표 _적격 _2001TMP-POW2_서초풍림아이원플러스(0723)(2)" xfId="789"/>
    <cellStyle name="_인원계획표 _적격 _2001TMP-POW2_서초풍림아이원플러스(0723)(2)_서계동오피스텔" xfId="790"/>
    <cellStyle name="_인원계획표 _적격 _2001TMP-POW2_서초풍림아이원플러스(0723)(2)_서초동가집행" xfId="791"/>
    <cellStyle name="_인원계획표 _적격 _2001TMP-POW2_서초풍림아이원플러스(0723)(2)_서초동오피스텔(구)" xfId="792"/>
    <cellStyle name="_인원계획표 _적격 _2001TMP-POW2_서초풍림아이원플러스(0723)(2)_서초동오피스텔(구)_아이원플러스내역" xfId="793"/>
    <cellStyle name="_인원계획표 _적격 _2001TMP-POW2_서초풍림아이원플러스(0723)(2)_아이원플러스내역" xfId="794"/>
    <cellStyle name="_인원계획표 _적격 _2001TMP-POW2_서초풍림아이원플러스(0723)(2)_아이원플러스내역_아이원플러스내역" xfId="795"/>
    <cellStyle name="_인원계획표 _적격 _2001TMP-POW2_아이원플러스내역" xfId="796"/>
    <cellStyle name="_인원계획표 _적격 _2001TMP-POW2_용인동백C5-1BL공동주택건설공사(공사용1104)" xfId="797"/>
    <cellStyle name="_인원계획표 _적격 _2001TMP-POW2_인천검암2차" xfId="798"/>
    <cellStyle name="_인원계획표 _적격 _2001TMP-POW2_인천검암2차_아이원플러스내역" xfId="799"/>
    <cellStyle name="_인원계획표 _적격 _2002TMP-POW0" xfId="800"/>
    <cellStyle name="_인원계획표 _적격 _2002TMP-POW0_2002TMP" xfId="801"/>
    <cellStyle name="_인원계획표 _적격 _2002TMP-POW0_2002TMP_2002TMP-POW1" xfId="802"/>
    <cellStyle name="_인원계획표 _적격 _2002TMP-POW0_2002TMP_2002TMP-POW1_2002TMP-POW1" xfId="803"/>
    <cellStyle name="_인원계획표 _적격 _2002TMP-POW0_2002TMP_2002TMP-POW1_2002TMP-POW1_2002TMP-POW1" xfId="804"/>
    <cellStyle name="_인원계획표 _적격 _2002TMP-POW0_2002TMP_2002TMP-POW1_2002TMP-POW1_2002TMP-POW1_2002TMP-POW1" xfId="805"/>
    <cellStyle name="_인원계획표 _적격 _2002TMP-POW0_2002TMP_2002TMP-POW1_2002TMP-POW1_2002TMP-POW1_2002TMP-POW1_2002TMP-POW1" xfId="806"/>
    <cellStyle name="_인원계획표 _적격 _2002TMP-POW0_2002TMP_2002TMP-POW1_2002TMP-POW1_2002TMP-POW1_2002TMP-POW1_2003TMP-POW01" xfId="807"/>
    <cellStyle name="_인원계획표 _적격 _2002TMP-POW0_2002TMP_2002TMP-POW1_2002TMP-POW1_2003TMP-POW01" xfId="808"/>
    <cellStyle name="_인원계획표 _적격 _2002TMP-POW0_2002TMP_2003TMP-POW01" xfId="809"/>
    <cellStyle name="_인원계획표 _적격 _2002TMP-POW0_2002TMP-POW1" xfId="810"/>
    <cellStyle name="_인원계획표 _적격 _2002TMP-POW0_2002TMP-POW1_2002TMP-POW1" xfId="811"/>
    <cellStyle name="_인원계획표 _적격 _2002TMP-POW0_2002TMP-POW1_2002TMP-POW1_2002TMP" xfId="812"/>
    <cellStyle name="_인원계획표 _적격 _2002TMP-POW0_2002TMP-POW1_2002TMP-POW1_2002TMP_2002TMP-POW1" xfId="813"/>
    <cellStyle name="_인원계획표 _적격 _2002TMP-POW0_2002TMP-POW1_2002TMP-POW1_2002TMP_2002TMP-POW1_2002TMP-POW1" xfId="814"/>
    <cellStyle name="_인원계획표 _적격 _2002TMP-POW0_2002TMP-POW1_2002TMP-POW1_2002TMP_2002TMP-POW1_2002TMP-POW1_2002TMP-POW1" xfId="815"/>
    <cellStyle name="_인원계획표 _적격 _2002TMP-POW0_2002TMP-POW1_2002TMP-POW1_2002TMP_2002TMP-POW1_2002TMP-POW1_2002TMP-POW1_2002TMP-POW1" xfId="816"/>
    <cellStyle name="_인원계획표 _적격 _2002TMP-POW0_2002TMP-POW1_2002TMP-POW1_2002TMP_2002TMP-POW1_2002TMP-POW1_2002TMP-POW1_2002TMP-POW1_2002TMP-POW1" xfId="817"/>
    <cellStyle name="_인원계획표 _적격 _2002TMP-POW0_2002TMP-POW1_2002TMP-POW1_2002TMP_2002TMP-POW1_2002TMP-POW1_2002TMP-POW1_2002TMP-POW1_2003TMP-POW01" xfId="818"/>
    <cellStyle name="_인원계획표 _적격 _2002TMP-POW0_2002TMP-POW1_2002TMP-POW1_2002TMP_2002TMP-POW1_2002TMP-POW1_2003TMP-POW01" xfId="819"/>
    <cellStyle name="_인원계획표 _적격 _2002TMP-POW0_2002TMP-POW1_2002TMP-POW1_2002TMP_2003TMP-POW01" xfId="820"/>
    <cellStyle name="_인원계획표 _적격 _2002TMP-POW0_2002TMP-POW1_2002TMP-POW1_2002TMP-POW1" xfId="821"/>
    <cellStyle name="_인원계획표 _적격 _2002TMP-POW0_2002TMP-POW1_2002TMP-POW1_2002TMP-POW1_2002TMP-POW1" xfId="822"/>
    <cellStyle name="_인원계획표 _적격 _2002TMP-POW0_2002TMP-POW1_2002TMP-POW1_2002TMP-POW1_2002TMP-POW1_2002TMP" xfId="823"/>
    <cellStyle name="_인원계획표 _적격 _2002TMP-POW0_2002TMP-POW1_2002TMP-POW1_2002TMP-POW1_2002TMP-POW1_2002TMP_2002TMP-POW1" xfId="824"/>
    <cellStyle name="_인원계획표 _적격 _2002TMP-POW0_2002TMP-POW1_2002TMP-POW1_2002TMP-POW1_2002TMP-POW1_2002TMP_2002TMP-POW1_2002TMP-POW1" xfId="825"/>
    <cellStyle name="_인원계획표 _적격 _2002TMP-POW0_2002TMP-POW1_2002TMP-POW1_2002TMP-POW1_2002TMP-POW1_2002TMP_2002TMP-POW1_2002TMP-POW1_2002TMP-POW1" xfId="826"/>
    <cellStyle name="_인원계획표 _적격 _2002TMP-POW0_2002TMP-POW1_2002TMP-POW1_2002TMP-POW1_2002TMP-POW1_2002TMP_2002TMP-POW1_2002TMP-POW1_2002TMP-POW1_2002TMP-POW1" xfId="827"/>
    <cellStyle name="_인원계획표 _적격 _2002TMP-POW0_2002TMP-POW1_2002TMP-POW1_2002TMP-POW1_2002TMP-POW1_2002TMP_2002TMP-POW1_2002TMP-POW1_2002TMP-POW1_2002TMP-POW1_2002TMP-POW1" xfId="828"/>
    <cellStyle name="_인원계획표 _적격 _2002TMP-POW0_2002TMP-POW1_2002TMP-POW1_2002TMP-POW1_2002TMP-POW1_2002TMP_2002TMP-POW1_2002TMP-POW1_2002TMP-POW1_2002TMP-POW1_2003TMP-POW01" xfId="829"/>
    <cellStyle name="_인원계획표 _적격 _2002TMP-POW0_2002TMP-POW1_2002TMP-POW1_2002TMP-POW1_2002TMP-POW1_2002TMP_2002TMP-POW1_2002TMP-POW1_2003TMP-POW01" xfId="830"/>
    <cellStyle name="_인원계획표 _적격 _2002TMP-POW0_2002TMP-POW1_2002TMP-POW1_2002TMP-POW1_2002TMP-POW1_2002TMP_2003TMP-POW01" xfId="831"/>
    <cellStyle name="_인원계획표 _적격 _2002TMP-POW0_2002TMP-POW1_2002TMP-POW1_2002TMP-POW1_2002TMP-POW1_2002TMP-POW1" xfId="832"/>
    <cellStyle name="_인원계획표 _적격 _2002TMP-POW0_2002TMP-POW1_2002TMP-POW1_2002TMP-POW1_2002TMP-POW1_2002TMP-POW1_2002TMP-POW1" xfId="833"/>
    <cellStyle name="_인원계획표 _적격 _2002TMP-POW0_2002TMP-POW1_2002TMP-POW1_2002TMP-POW1_2002TMP-POW1_2002TMP-POW1_2002TMP-POW1_2002TMP-POW1" xfId="834"/>
    <cellStyle name="_인원계획표 _적격 _2002TMP-POW0_2002TMP-POW1_2002TMP-POW1_2002TMP-POW1_2002TMP-POW1_2002TMP-POW1_2002TMP-POW1_2002TMP-POW1_2002TMP-POW1" xfId="835"/>
    <cellStyle name="_인원계획표 _적격 _2002TMP-POW0_2002TMP-POW1_2002TMP-POW1_2002TMP-POW1_2002TMP-POW1_2002TMP-POW1_2002TMP-POW1_2002TMP-POW1_2002TMP-POW1_2002TMP-POW1" xfId="836"/>
    <cellStyle name="_인원계획표 _적격 _2002TMP-POW0_2002TMP-POW1_2002TMP-POW1_2002TMP-POW1_2002TMP-POW1_2002TMP-POW1_2002TMP-POW1_2002TMP-POW1_2002TMP-POW1_2002TMP-POW1_2002TMP-POW1" xfId="837"/>
    <cellStyle name="_인원계획표 _적격 _2002TMP-POW0_2002TMP-POW1_2002TMP-POW1_2002TMP-POW1_2002TMP-POW1_2002TMP-POW1_2002TMP-POW1_2002TMP-POW1_2002TMP-POW1_2002TMP-POW1_2002TMP-POW1_2002TMP-POW1" xfId="838"/>
    <cellStyle name="_인원계획표 _적격 _2002TMP-POW0_2002TMP-POW1_2002TMP-POW1_2002TMP-POW1_2002TMP-POW1_2002TMP-POW1_2002TMP-POW1_2002TMP-POW1_2002TMP-POW1_2002TMP-POW1_2002TMP-POW1_2002TMP-POW1_2002TMP-POW1" xfId="839"/>
    <cellStyle name="_인원계획표 _적격 _2002TMP-POW0_2002TMP-POW1_2002TMP-POW1_2002TMP-POW1_2002TMP-POW1_2002TMP-POW1_2002TMP-POW1_2002TMP-POW1_2002TMP-POW1_2002TMP-POW1_2002TMP-POW1_2002TMP-POW1_2003TMP-POW01" xfId="840"/>
    <cellStyle name="_인원계획표 _적격 _2002TMP-POW0_2002TMP-POW1_2002TMP-POW1_2002TMP-POW1_2002TMP-POW1_2002TMP-POW1_2002TMP-POW1_2002TMP-POW1_2002TMP-POW1_2002TMP-POW1_2003TMP-POW01" xfId="841"/>
    <cellStyle name="_인원계획표 _적격 _2002TMP-POW0_2002TMP-POW1_2002TMP-POW1_2002TMP-POW1_2002TMP-POW1_2002TMP-POW1_2002TMP-POW1_2002TMP-POW1_2003TMP-POW01" xfId="842"/>
    <cellStyle name="_인원계획표 _적격 _2002TMP-POW0_2002TMP-POW1_2002TMP-POW1_2002TMP-POW1_2002TMP-POW1_2002TMP-POW1_2003TMP-POW01" xfId="843"/>
    <cellStyle name="_인원계획표 _적격 _2002TMP-POW0_2002TMP-POW1_2002TMP-POW1_2002TMP-POW1_2003TMP-POW01" xfId="844"/>
    <cellStyle name="_인원계획표 _적격 _2002TMP-POW0_2002TMP-POW1_2003TMP-POW01" xfId="845"/>
    <cellStyle name="_인원계획표 _적격 _2002TMP-POW0_2002TMP-POW11" xfId="846"/>
    <cellStyle name="_인원계획표 _적격 _2002TMP-POW0_2002TMP-POW11_2002TMP-POW1" xfId="847"/>
    <cellStyle name="_인원계획표 _적격 _2002TMP-POW0_2002TMP-POW11_2002TMP-POW1_2002TMP-POW1" xfId="848"/>
    <cellStyle name="_인원계획표 _적격 _2002TMP-POW0_2002TMP-POW11_2002TMP-POW1_2002TMP-POW1_2002TMP-POW1" xfId="849"/>
    <cellStyle name="_인원계획표 _적격 _2002TMP-POW0_2002TMP-POW11_2002TMP-POW1_2002TMP-POW1_2002TMP-POW1_2002TMP-POW1" xfId="850"/>
    <cellStyle name="_인원계획표 _적격 _2002TMP-POW0_2002TMP-POW11_2002TMP-POW1_2002TMP-POW1_2002TMP-POW1_2002TMP-POW1_2002TMP-POW1" xfId="851"/>
    <cellStyle name="_인원계획표 _적격 _2002TMP-POW0_2002TMP-POW11_2002TMP-POW1_2002TMP-POW1_2002TMP-POW1_2002TMP-POW1_2003TMP-POW01" xfId="852"/>
    <cellStyle name="_인원계획표 _적격 _2002TMP-POW0_2002TMP-POW11_2002TMP-POW1_2002TMP-POW1_2003TMP-POW01" xfId="853"/>
    <cellStyle name="_인원계획표 _적격 _2002TMP-POW0_2002TMP-POW11_2003TMP-POW01" xfId="854"/>
    <cellStyle name="_인원계획표 _적격 _2002TMP-POW0_원당TOTAL(R0)" xfId="855"/>
    <cellStyle name="_인원계획표 _적격 _2002TMP-POW0_원당TOTAL(R0)_2002TMP-POW1" xfId="856"/>
    <cellStyle name="_인원계획표 _적격 _2002TMP-POW0_원당TOTAL(R0)_2002TMP-POW1_2002TMP-POW1" xfId="857"/>
    <cellStyle name="_인원계획표 _적격 _2002TMP-POW0_원당TOTAL(R0)_2002TMP-POW1_2002TMP-POW1_2002TMP-POW1" xfId="858"/>
    <cellStyle name="_인원계획표 _적격 _2002TMP-POW0_원당TOTAL(R0)_2002TMP-POW1_2002TMP-POW1_2002TMP-POW1_2002TMP-POW1" xfId="859"/>
    <cellStyle name="_인원계획표 _적격 _2002TMP-POW0_원당TOTAL(R0)_2002TMP-POW1_2002TMP-POW1_2002TMP-POW1_2002TMP-POW1_2002TMP-POW1" xfId="860"/>
    <cellStyle name="_인원계획표 _적격 _2002TMP-POW0_원당TOTAL(R0)_2002TMP-POW1_2002TMP-POW1_2002TMP-POW1_2002TMP-POW1_2002TMP-POW1_2002TMP-POW1" xfId="861"/>
    <cellStyle name="_인원계획표 _적격 _2002TMP-POW0_원당TOTAL(R0)_2002TMP-POW1_2002TMP-POW1_2002TMP-POW1_2002TMP-POW1_2002TMP-POW1_2002TMP-POW1_2002TMP-POW1" xfId="862"/>
    <cellStyle name="_인원계획표 _적격 _2002TMP-POW0_원당TOTAL(R0)_2002TMP-POW1_2002TMP-POW1_2002TMP-POW1_2002TMP-POW1_2002TMP-POW1_2002TMP-POW1_2003TMP-POW01" xfId="863"/>
    <cellStyle name="_인원계획표 _적격 _2002TMP-POW0_원당TOTAL(R0)_2002TMP-POW1_2002TMP-POW1_2002TMP-POW1_2002TMP-POW1_2003TMP-POW01" xfId="864"/>
    <cellStyle name="_인원계획표 _적격 _2002TMP-POW0_원당TOTAL(R0)_2002TMP-POW1_2002TMP-POW1_2003TMP-POW01" xfId="865"/>
    <cellStyle name="_인원계획표 _적격 _2002TMP-POW0_원당TOTAL(R0)_2003TMP-POW01" xfId="866"/>
    <cellStyle name="_인원계획표 _적격 _2002TMP-POW1" xfId="867"/>
    <cellStyle name="_인원계획표 _적격 _2002TMP-POW1_2002TMP" xfId="868"/>
    <cellStyle name="_인원계획표 _적격 _2002TMP-POW1_2002TMP_2002TMP-POW1" xfId="869"/>
    <cellStyle name="_인원계획표 _적격 _2002TMP-POW1_2002TMP_2002TMP-POW1_2002TMP-POW1" xfId="870"/>
    <cellStyle name="_인원계획표 _적격 _2002TMP-POW1_2002TMP_2002TMP-POW1_2002TMP-POW1_2002TMP-POW1" xfId="871"/>
    <cellStyle name="_인원계획표 _적격 _2002TMP-POW1_2002TMP_2002TMP-POW1_2002TMP-POW1_2002TMP-POW1_2002TMP-POW1" xfId="872"/>
    <cellStyle name="_인원계획표 _적격 _2002TMP-POW1_2002TMP_2002TMP-POW1_2002TMP-POW1_2002TMP-POW1_2002TMP-POW1_2002TMP-POW1" xfId="873"/>
    <cellStyle name="_인원계획표 _적격 _2002TMP-POW1_2002TMP_2002TMP-POW1_2002TMP-POW1_2002TMP-POW1_2002TMP-POW1_2003TMP-POW01" xfId="874"/>
    <cellStyle name="_인원계획표 _적격 _2002TMP-POW1_2002TMP_2002TMP-POW1_2002TMP-POW1_2003TMP-POW01" xfId="875"/>
    <cellStyle name="_인원계획표 _적격 _2002TMP-POW1_2002TMP_2003TMP-POW01" xfId="876"/>
    <cellStyle name="_인원계획표 _적격 _2002TMP-POW1_2002TMP-POW1" xfId="877"/>
    <cellStyle name="_인원계획표 _적격 _2002TMP-POW1_2002TMP-POW1_2002TMP-POW1" xfId="878"/>
    <cellStyle name="_인원계획표 _적격 _2002TMP-POW1_2002TMP-POW1_2002TMP-POW1_2002TMP" xfId="879"/>
    <cellStyle name="_인원계획표 _적격 _2002TMP-POW1_2002TMP-POW1_2002TMP-POW1_2002TMP_2002TMP-POW1" xfId="880"/>
    <cellStyle name="_인원계획표 _적격 _2002TMP-POW1_2002TMP-POW1_2002TMP-POW1_2002TMP_2002TMP-POW1_2002TMP-POW1" xfId="881"/>
    <cellStyle name="_인원계획표 _적격 _2002TMP-POW1_2002TMP-POW1_2002TMP-POW1_2002TMP_2002TMP-POW1_2002TMP-POW1_2002TMP-POW1" xfId="882"/>
    <cellStyle name="_인원계획표 _적격 _2002TMP-POW1_2002TMP-POW1_2002TMP-POW1_2002TMP_2002TMP-POW1_2002TMP-POW1_2002TMP-POW1_2002TMP-POW1" xfId="883"/>
    <cellStyle name="_인원계획표 _적격 _2002TMP-POW1_2002TMP-POW1_2002TMP-POW1_2002TMP_2002TMP-POW1_2002TMP-POW1_2002TMP-POW1_2002TMP-POW1_2002TMP-POW1" xfId="884"/>
    <cellStyle name="_인원계획표 _적격 _2002TMP-POW1_2002TMP-POW1_2002TMP-POW1_2002TMP_2002TMP-POW1_2002TMP-POW1_2002TMP-POW1_2002TMP-POW1_2003TMP-POW01" xfId="885"/>
    <cellStyle name="_인원계획표 _적격 _2002TMP-POW1_2002TMP-POW1_2002TMP-POW1_2002TMP_2002TMP-POW1_2002TMP-POW1_2003TMP-POW01" xfId="886"/>
    <cellStyle name="_인원계획표 _적격 _2002TMP-POW1_2002TMP-POW1_2002TMP-POW1_2002TMP_2003TMP-POW01" xfId="887"/>
    <cellStyle name="_인원계획표 _적격 _2002TMP-POW1_2002TMP-POW1_2002TMP-POW1_2002TMP-POW1" xfId="888"/>
    <cellStyle name="_인원계획표 _적격 _2002TMP-POW1_2002TMP-POW1_2002TMP-POW1_2002TMP-POW1_2002TMP-POW1" xfId="889"/>
    <cellStyle name="_인원계획표 _적격 _2002TMP-POW1_2002TMP-POW1_2002TMP-POW1_2002TMP-POW1_2002TMP-POW1_2002TMP" xfId="890"/>
    <cellStyle name="_인원계획표 _적격 _2002TMP-POW1_2002TMP-POW1_2002TMP-POW1_2002TMP-POW1_2002TMP-POW1_2002TMP_2002TMP-POW1" xfId="891"/>
    <cellStyle name="_인원계획표 _적격 _2002TMP-POW1_2002TMP-POW1_2002TMP-POW1_2002TMP-POW1_2002TMP-POW1_2002TMP_2002TMP-POW1_2002TMP-POW1" xfId="892"/>
    <cellStyle name="_인원계획표 _적격 _2002TMP-POW1_2002TMP-POW1_2002TMP-POW1_2002TMP-POW1_2002TMP-POW1_2002TMP_2002TMP-POW1_2002TMP-POW1_2002TMP-POW1" xfId="893"/>
    <cellStyle name="_인원계획표 _적격 _2002TMP-POW1_2002TMP-POW1_2002TMP-POW1_2002TMP-POW1_2002TMP-POW1_2002TMP_2002TMP-POW1_2002TMP-POW1_2002TMP-POW1_2002TMP-POW1" xfId="894"/>
    <cellStyle name="_인원계획표 _적격 _2002TMP-POW1_2002TMP-POW1_2002TMP-POW1_2002TMP-POW1_2002TMP-POW1_2002TMP_2002TMP-POW1_2002TMP-POW1_2002TMP-POW1_2002TMP-POW1_2002TMP-POW1" xfId="895"/>
    <cellStyle name="_인원계획표 _적격 _2002TMP-POW1_2002TMP-POW1_2002TMP-POW1_2002TMP-POW1_2002TMP-POW1_2002TMP_2002TMP-POW1_2002TMP-POW1_2002TMP-POW1_2002TMP-POW1_2003TMP-POW01" xfId="896"/>
    <cellStyle name="_인원계획표 _적격 _2002TMP-POW1_2002TMP-POW1_2002TMP-POW1_2002TMP-POW1_2002TMP-POW1_2002TMP_2002TMP-POW1_2002TMP-POW1_2003TMP-POW01" xfId="897"/>
    <cellStyle name="_인원계획표 _적격 _2002TMP-POW1_2002TMP-POW1_2002TMP-POW1_2002TMP-POW1_2002TMP-POW1_2002TMP_2003TMP-POW01" xfId="898"/>
    <cellStyle name="_인원계획표 _적격 _2002TMP-POW1_2002TMP-POW1_2002TMP-POW1_2002TMP-POW1_2002TMP-POW1_2002TMP-POW1" xfId="899"/>
    <cellStyle name="_인원계획표 _적격 _2002TMP-POW1_2002TMP-POW1_2002TMP-POW1_2002TMP-POW1_2002TMP-POW1_2002TMP-POW1_2002TMP-POW1" xfId="900"/>
    <cellStyle name="_인원계획표 _적격 _2002TMP-POW1_2002TMP-POW1_2002TMP-POW1_2002TMP-POW1_2002TMP-POW1_2002TMP-POW1_2002TMP-POW1_2002TMP-POW1" xfId="901"/>
    <cellStyle name="_인원계획표 _적격 _2002TMP-POW1_2002TMP-POW1_2002TMP-POW1_2002TMP-POW1_2002TMP-POW1_2002TMP-POW1_2002TMP-POW1_2002TMP-POW1_2002TMP-POW1" xfId="902"/>
    <cellStyle name="_인원계획표 _적격 _2002TMP-POW1_2002TMP-POW1_2002TMP-POW1_2002TMP-POW1_2002TMP-POW1_2002TMP-POW1_2002TMP-POW1_2002TMP-POW1_2002TMP-POW1_2002TMP-POW1" xfId="903"/>
    <cellStyle name="_인원계획표 _적격 _2002TMP-POW1_2002TMP-POW1_2002TMP-POW1_2002TMP-POW1_2002TMP-POW1_2002TMP-POW1_2002TMP-POW1_2002TMP-POW1_2002TMP-POW1_2002TMP-POW1_2002TMP-POW1" xfId="904"/>
    <cellStyle name="_인원계획표 _적격 _2002TMP-POW1_2002TMP-POW1_2002TMP-POW1_2002TMP-POW1_2002TMP-POW1_2002TMP-POW1_2002TMP-POW1_2002TMP-POW1_2002TMP-POW1_2002TMP-POW1_2002TMP-POW1_2002TMP-POW1" xfId="905"/>
    <cellStyle name="_인원계획표 _적격 _2002TMP-POW1_2002TMP-POW1_2002TMP-POW1_2002TMP-POW1_2002TMP-POW1_2002TMP-POW1_2002TMP-POW1_2002TMP-POW1_2002TMP-POW1_2002TMP-POW1_2002TMP-POW1_2002TMP-POW1_2002TMP-POW1" xfId="906"/>
    <cellStyle name="_인원계획표 _적격 _2002TMP-POW1_2002TMP-POW1_2002TMP-POW1_2002TMP-POW1_2002TMP-POW1_2002TMP-POW1_2002TMP-POW1_2002TMP-POW1_2002TMP-POW1_2002TMP-POW1_2002TMP-POW1_2002TMP-POW1_2003TMP-POW01" xfId="907"/>
    <cellStyle name="_인원계획표 _적격 _2002TMP-POW1_2002TMP-POW1_2002TMP-POW1_2002TMP-POW1_2002TMP-POW1_2002TMP-POW1_2002TMP-POW1_2002TMP-POW1_2002TMP-POW1_2002TMP-POW1_2003TMP-POW01" xfId="908"/>
    <cellStyle name="_인원계획표 _적격 _2002TMP-POW1_2002TMP-POW1_2002TMP-POW1_2002TMP-POW1_2002TMP-POW1_2002TMP-POW1_2002TMP-POW1_2002TMP-POW1_2003TMP-POW01" xfId="909"/>
    <cellStyle name="_인원계획표 _적격 _2002TMP-POW1_2002TMP-POW1_2002TMP-POW1_2002TMP-POW1_2002TMP-POW1_2002TMP-POW1_2003TMP-POW01" xfId="910"/>
    <cellStyle name="_인원계획표 _적격 _2002TMP-POW1_2002TMP-POW1_2002TMP-POW1_2002TMP-POW1_2003TMP-POW01" xfId="911"/>
    <cellStyle name="_인원계획표 _적격 _2002TMP-POW1_2002TMP-POW1_2003TMP-POW01" xfId="912"/>
    <cellStyle name="_인원계획표 _적격 _2002TMP-POW1_2002TMP-POW11" xfId="913"/>
    <cellStyle name="_인원계획표 _적격 _2002TMP-POW1_2002TMP-POW11_2002TMP-POW1" xfId="914"/>
    <cellStyle name="_인원계획표 _적격 _2002TMP-POW1_2002TMP-POW11_2002TMP-POW1_2002TMP-POW1" xfId="915"/>
    <cellStyle name="_인원계획표 _적격 _2002TMP-POW1_2002TMP-POW11_2002TMP-POW1_2002TMP-POW1_2002TMP-POW1" xfId="916"/>
    <cellStyle name="_인원계획표 _적격 _2002TMP-POW1_2002TMP-POW11_2002TMP-POW1_2002TMP-POW1_2002TMP-POW1_2002TMP-POW1" xfId="917"/>
    <cellStyle name="_인원계획표 _적격 _2002TMP-POW1_2002TMP-POW11_2002TMP-POW1_2002TMP-POW1_2002TMP-POW1_2002TMP-POW1_2002TMP-POW1" xfId="918"/>
    <cellStyle name="_인원계획표 _적격 _2002TMP-POW1_2002TMP-POW11_2002TMP-POW1_2002TMP-POW1_2002TMP-POW1_2002TMP-POW1_2003TMP-POW01" xfId="919"/>
    <cellStyle name="_인원계획표 _적격 _2002TMP-POW1_2002TMP-POW11_2002TMP-POW1_2002TMP-POW1_2003TMP-POW01" xfId="920"/>
    <cellStyle name="_인원계획표 _적격 _2002TMP-POW1_2002TMP-POW11_2003TMP-POW01" xfId="921"/>
    <cellStyle name="_인원계획표 _적격 _2002TMP-POW1_원당TOTAL(R0)" xfId="922"/>
    <cellStyle name="_인원계획표 _적격 _2002TMP-POW1_원당TOTAL(R0)_2002TMP-POW1" xfId="923"/>
    <cellStyle name="_인원계획표 _적격 _2002TMP-POW1_원당TOTAL(R0)_2002TMP-POW1_2002TMP-POW1" xfId="924"/>
    <cellStyle name="_인원계획표 _적격 _2002TMP-POW1_원당TOTAL(R0)_2002TMP-POW1_2002TMP-POW1_2002TMP-POW1" xfId="925"/>
    <cellStyle name="_인원계획표 _적격 _2002TMP-POW1_원당TOTAL(R0)_2002TMP-POW1_2002TMP-POW1_2002TMP-POW1_2002TMP-POW1" xfId="926"/>
    <cellStyle name="_인원계획표 _적격 _2002TMP-POW1_원당TOTAL(R0)_2002TMP-POW1_2002TMP-POW1_2002TMP-POW1_2002TMP-POW1_2002TMP-POW1" xfId="927"/>
    <cellStyle name="_인원계획표 _적격 _2002TMP-POW1_원당TOTAL(R0)_2002TMP-POW1_2002TMP-POW1_2002TMP-POW1_2002TMP-POW1_2002TMP-POW1_2002TMP-POW1" xfId="928"/>
    <cellStyle name="_인원계획표 _적격 _2002TMP-POW1_원당TOTAL(R0)_2002TMP-POW1_2002TMP-POW1_2002TMP-POW1_2002TMP-POW1_2002TMP-POW1_2002TMP-POW1_2002TMP-POW1" xfId="929"/>
    <cellStyle name="_인원계획표 _적격 _2002TMP-POW1_원당TOTAL(R0)_2002TMP-POW1_2002TMP-POW1_2002TMP-POW1_2002TMP-POW1_2002TMP-POW1_2002TMP-POW1_2003TMP-POW01" xfId="930"/>
    <cellStyle name="_인원계획표 _적격 _2002TMP-POW1_원당TOTAL(R0)_2002TMP-POW1_2002TMP-POW1_2002TMP-POW1_2002TMP-POW1_2003TMP-POW01" xfId="931"/>
    <cellStyle name="_인원계획표 _적격 _2002TMP-POW1_원당TOTAL(R0)_2002TMP-POW1_2002TMP-POW1_2003TMP-POW01" xfId="932"/>
    <cellStyle name="_인원계획표 _적격 _2002TMP-POW1_원당TOTAL(R0)_2003TMP-POW01" xfId="933"/>
    <cellStyle name="_인원계획표 _적격 _2002TMP-POW11" xfId="934"/>
    <cellStyle name="_인원계획표 _적격 _2002TMP-POW11_2002TMP" xfId="935"/>
    <cellStyle name="_인원계획표 _적격 _2002TMP-POW11_2002TMP_2002TMP-POW1" xfId="936"/>
    <cellStyle name="_인원계획표 _적격 _2002TMP-POW11_2002TMP_2002TMP-POW1_2002TMP-POW1" xfId="937"/>
    <cellStyle name="_인원계획표 _적격 _2002TMP-POW11_2002TMP_2002TMP-POW1_2002TMP-POW1_2002TMP-POW1" xfId="938"/>
    <cellStyle name="_인원계획표 _적격 _2002TMP-POW11_2002TMP_2002TMP-POW1_2002TMP-POW1_2002TMP-POW1_2002TMP-POW1" xfId="939"/>
    <cellStyle name="_인원계획표 _적격 _2002TMP-POW11_2002TMP_2002TMP-POW1_2002TMP-POW1_2002TMP-POW1_2002TMP-POW1_2002TMP-POW1" xfId="940"/>
    <cellStyle name="_인원계획표 _적격 _2002TMP-POW11_2002TMP_2002TMP-POW1_2002TMP-POW1_2002TMP-POW1_2002TMP-POW1_2003TMP-POW01" xfId="941"/>
    <cellStyle name="_인원계획표 _적격 _2002TMP-POW11_2002TMP_2002TMP-POW1_2002TMP-POW1_2003TMP-POW01" xfId="942"/>
    <cellStyle name="_인원계획표 _적격 _2002TMP-POW11_2002TMP_2003TMP-POW01" xfId="943"/>
    <cellStyle name="_인원계획표 _적격 _2002TMP-POW11_2002TMP-POW1" xfId="944"/>
    <cellStyle name="_인원계획표 _적격 _2002TMP-POW11_2002TMP-POW1_2002TMP-POW1" xfId="945"/>
    <cellStyle name="_인원계획표 _적격 _2002TMP-POW11_2002TMP-POW1_2002TMP-POW1_2002TMP-POW1" xfId="946"/>
    <cellStyle name="_인원계획표 _적격 _2002TMP-POW11_2002TMP-POW1_2002TMP-POW1_2002TMP-POW1_2002TMP-POW1" xfId="947"/>
    <cellStyle name="_인원계획표 _적격 _2002TMP-POW11_2002TMP-POW1_2002TMP-POW1_2002TMP-POW1_2002TMP-POW1_2002TMP-POW1" xfId="948"/>
    <cellStyle name="_인원계획표 _적격 _2002TMP-POW11_2002TMP-POW1_2002TMP-POW1_2002TMP-POW1_2002TMP-POW1_2002TMP-POW1_2002TMP-POW1" xfId="949"/>
    <cellStyle name="_인원계획표 _적격 _2002TMP-POW11_2002TMP-POW1_2002TMP-POW1_2002TMP-POW1_2002TMP-POW1_2002TMP-POW1_2002TMP-POW1_2002TMP-POW1" xfId="950"/>
    <cellStyle name="_인원계획표 _적격 _2002TMP-POW11_2002TMP-POW1_2002TMP-POW1_2002TMP-POW1_2002TMP-POW1_2002TMP-POW1_2002TMP-POW1_2002TMP-POW1_2002TMP-POW1" xfId="951"/>
    <cellStyle name="_인원계획표 _적격 _2002TMP-POW11_2002TMP-POW1_2002TMP-POW1_2002TMP-POW1_2002TMP-POW1_2002TMP-POW1_2002TMP-POW1_2002TMP-POW1_2003TMP-POW01" xfId="952"/>
    <cellStyle name="_인원계획표 _적격 _2002TMP-POW11_2002TMP-POW1_2002TMP-POW1_2002TMP-POW1_2002TMP-POW1_2002TMP-POW1_2003TMP-POW01" xfId="953"/>
    <cellStyle name="_인원계획표 _적격 _2002TMP-POW11_2002TMP-POW1_2002TMP-POW1_2002TMP-POW1_2003TMP-POW01" xfId="954"/>
    <cellStyle name="_인원계획표 _적격 _2002TMP-POW11_2002TMP-POW1_2003TMP-POW01" xfId="955"/>
    <cellStyle name="_인원계획표 _적격 _2002TMP-POW11_2002TMP-POW11" xfId="956"/>
    <cellStyle name="_인원계획표 _적격 _2002TMP-POW11_2002TMP-POW11_2002TMP-POW1" xfId="957"/>
    <cellStyle name="_인원계획표 _적격 _2002TMP-POW11_2002TMP-POW11_2002TMP-POW1_2002TMP-POW1" xfId="958"/>
    <cellStyle name="_인원계획표 _적격 _2002TMP-POW11_2002TMP-POW11_2002TMP-POW1_2002TMP-POW1_2002TMP-POW1" xfId="959"/>
    <cellStyle name="_인원계획표 _적격 _2002TMP-POW11_2002TMP-POW11_2002TMP-POW1_2002TMP-POW1_2002TMP-POW1_2002TMP-POW1" xfId="960"/>
    <cellStyle name="_인원계획표 _적격 _2002TMP-POW11_2002TMP-POW11_2002TMP-POW1_2002TMP-POW1_2002TMP-POW1_2002TMP-POW1_2002TMP-POW1" xfId="961"/>
    <cellStyle name="_인원계획표 _적격 _2002TMP-POW11_2002TMP-POW11_2002TMP-POW1_2002TMP-POW1_2002TMP-POW1_2002TMP-POW1_2003TMP-POW01" xfId="962"/>
    <cellStyle name="_인원계획표 _적격 _2002TMP-POW11_2002TMP-POW11_2002TMP-POW1_2002TMP-POW1_2003TMP-POW01" xfId="963"/>
    <cellStyle name="_인원계획표 _적격 _2002TMP-POW11_2002TMP-POW11_2003TMP-POW01" xfId="964"/>
    <cellStyle name="_인원계획표 _적격 _2002TMP-POW11_원당TOTAL(R0)" xfId="965"/>
    <cellStyle name="_인원계획표 _적격 _2002TMP-POW11_원당TOTAL(R0)_2002TMP-POW1" xfId="966"/>
    <cellStyle name="_인원계획표 _적격 _2002TMP-POW11_원당TOTAL(R0)_2002TMP-POW1_2002TMP-POW1" xfId="967"/>
    <cellStyle name="_인원계획표 _적격 _2002TMP-POW11_원당TOTAL(R0)_2002TMP-POW1_2002TMP-POW1_2002TMP-POW1" xfId="968"/>
    <cellStyle name="_인원계획표 _적격 _2002TMP-POW11_원당TOTAL(R0)_2002TMP-POW1_2002TMP-POW1_2002TMP-POW1_2002TMP-POW1" xfId="969"/>
    <cellStyle name="_인원계획표 _적격 _2002TMP-POW11_원당TOTAL(R0)_2002TMP-POW1_2002TMP-POW1_2002TMP-POW1_2002TMP-POW1_2002TMP-POW1" xfId="970"/>
    <cellStyle name="_인원계획표 _적격 _2002TMP-POW11_원당TOTAL(R0)_2002TMP-POW1_2002TMP-POW1_2002TMP-POW1_2002TMP-POW1_2002TMP-POW1_2002TMP-POW1" xfId="971"/>
    <cellStyle name="_인원계획표 _적격 _2002TMP-POW11_원당TOTAL(R0)_2002TMP-POW1_2002TMP-POW1_2002TMP-POW1_2002TMP-POW1_2002TMP-POW1_2002TMP-POW1_2002TMP-POW1" xfId="972"/>
    <cellStyle name="_인원계획표 _적격 _2002TMP-POW11_원당TOTAL(R0)_2002TMP-POW1_2002TMP-POW1_2002TMP-POW1_2002TMP-POW1_2002TMP-POW1_2002TMP-POW1_2003TMP-POW01" xfId="973"/>
    <cellStyle name="_인원계획표 _적격 _2002TMP-POW11_원당TOTAL(R0)_2002TMP-POW1_2002TMP-POW1_2002TMP-POW1_2002TMP-POW1_2003TMP-POW01" xfId="974"/>
    <cellStyle name="_인원계획표 _적격 _2002TMP-POW11_원당TOTAL(R0)_2002TMP-POW1_2002TMP-POW1_2003TMP-POW01" xfId="975"/>
    <cellStyle name="_인원계획표 _적격 _2002TMP-POW11_원당TOTAL(R0)_2003TMP-POW01" xfId="976"/>
    <cellStyle name="_인원계획표 _적격 _2003TMP-POW0" xfId="977"/>
    <cellStyle name="_인원계획표 _적격 _2003TMP-POW0_2003TMP-POW1" xfId="978"/>
    <cellStyle name="_인원계획표 _적격 _2003TMP-POW0_2003TMP-POW1_2003TMP-POW1" xfId="979"/>
    <cellStyle name="_인원계획표 _적격 _2003TMP-POW0_2003TMP-POW1_2003TMP-POW1_2003TMP-POW1" xfId="980"/>
    <cellStyle name="_인원계획표 _적격 _2003TMP-POW0_2003TMP-POW1_2003TMP-POW1_2003TMP-POW1_2003TMP-POW1" xfId="981"/>
    <cellStyle name="_인원계획표 _적격 _2003TMP-POW01" xfId="982"/>
    <cellStyle name="_인원계획표 _적격 _2003TMP-POW1" xfId="983"/>
    <cellStyle name="_인원계획표 _적격 _2003TMP-POW1_2003TMP-POW1" xfId="984"/>
    <cellStyle name="_인원계획표 _적격 _2003TMP-POW1_2003TMP-POW1_2003TMP-POW1" xfId="985"/>
    <cellStyle name="_인원계획표 _적격 _2003TMP-POW1_2003TMP-POW1_2003TMP-POW1_2003TMP-POW1" xfId="986"/>
    <cellStyle name="_인원계획표 _적격 _2003TMP-POW1_2003TMP-POW1_2003TMP-POW1_2003TMP-POW1_2003TMP-POW1" xfId="987"/>
    <cellStyle name="_인원계획표 _적격 _2003TMP-POW1-1" xfId="988"/>
    <cellStyle name="_인원계획표 _적격 _2003TMP-POW1-1_2003TMP-POW1" xfId="989"/>
    <cellStyle name="_인원계획표 _적격 _2003TMP-POW1-1_2003TMP-POW1_2003TMP-POW1" xfId="990"/>
    <cellStyle name="_인원계획표 _적격 _2003TMP-POW1-1_2003TMP-POW1_2003TMP-POW1_2003TMP-POW1" xfId="991"/>
    <cellStyle name="_인원계획표 _적격 _2003TMP-POW1-1_2003TMP-POW1_2003TMP-POW1_2003TMP-POW1_2003TMP-POW1" xfId="992"/>
    <cellStyle name="_인원계획표 _적격 _2003TMP-POWER" xfId="993"/>
    <cellStyle name="_인원계획표 _적격 _2003TMP-POWER_2003TMP-POW1" xfId="994"/>
    <cellStyle name="_인원계획표 _적격 _2003TMP-POWER_2003TMP-POW1_2003TMP-POW1" xfId="995"/>
    <cellStyle name="_인원계획표 _적격 _2003TMP-POWER_2003TMP-POW1_2003TMP-POW1_2003TMP-POW1" xfId="996"/>
    <cellStyle name="_인원계획표 _적격 _2003TMP-POWER_2003TMP-POW1_2003TMP-POW1_2003TMP-POW1_2003TMP-POW1" xfId="997"/>
    <cellStyle name="_인원계획표 _적격 _APT평당금액분석표-TOT" xfId="998"/>
    <cellStyle name="_인원계획표 _적격 _APT평당금액분석표-TOT_APT평당금액분석표-TOT" xfId="999"/>
    <cellStyle name="_인원계획표 _적격 _Book1" xfId="1000"/>
    <cellStyle name="_인원계획표 _적격 _Book1_2002TMP" xfId="1001"/>
    <cellStyle name="_인원계획표 _적격 _Book1_2002TMP_2002TMP-POW1" xfId="1002"/>
    <cellStyle name="_인원계획표 _적격 _Book1_2002TMP_2002TMP-POW1_2002TMP-POW1" xfId="1003"/>
    <cellStyle name="_인원계획표 _적격 _Book1_2002TMP_2002TMP-POW1_2002TMP-POW1_2002TMP-POW1" xfId="1004"/>
    <cellStyle name="_인원계획표 _적격 _Book1_2002TMP_2002TMP-POW1_2002TMP-POW1_2002TMP-POW1_2002TMP-POW1" xfId="1005"/>
    <cellStyle name="_인원계획표 _적격 _Book1_2002TMP_2002TMP-POW1_2002TMP-POW1_2002TMP-POW1_2002TMP-POW1_2002TMP-POW1" xfId="1006"/>
    <cellStyle name="_인원계획표 _적격 _Book1_2002TMP_2002TMP-POW1_2002TMP-POW1_2002TMP-POW1_2002TMP-POW1_2003TMP-POW01" xfId="1007"/>
    <cellStyle name="_인원계획표 _적격 _Book1_2002TMP_2002TMP-POW1_2002TMP-POW1_2003TMP-POW01" xfId="1008"/>
    <cellStyle name="_인원계획표 _적격 _Book1_2002TMP_2003TMP-POW01" xfId="1009"/>
    <cellStyle name="_인원계획표 _적격 _Book1_2002TMP-POW1" xfId="1010"/>
    <cellStyle name="_인원계획표 _적격 _Book1_2002TMP-POW1_2002TMP-POW1" xfId="1011"/>
    <cellStyle name="_인원계획표 _적격 _Book1_2002TMP-POW1_2002TMP-POW1_2002TMP" xfId="1012"/>
    <cellStyle name="_인원계획표 _적격 _Book1_2002TMP-POW1_2002TMP-POW1_2002TMP_2002TMP-POW1" xfId="1013"/>
    <cellStyle name="_인원계획표 _적격 _Book1_2002TMP-POW1_2002TMP-POW1_2002TMP_2002TMP-POW1_2002TMP-POW1" xfId="1014"/>
    <cellStyle name="_인원계획표 _적격 _Book1_2002TMP-POW1_2002TMP-POW1_2002TMP_2002TMP-POW1_2002TMP-POW1_2002TMP-POW1" xfId="1015"/>
    <cellStyle name="_인원계획표 _적격 _Book1_2002TMP-POW1_2002TMP-POW1_2002TMP_2002TMP-POW1_2002TMP-POW1_2002TMP-POW1_2002TMP-POW1" xfId="1016"/>
    <cellStyle name="_인원계획표 _적격 _Book1_2002TMP-POW1_2002TMP-POW1_2002TMP_2002TMP-POW1_2002TMP-POW1_2002TMP-POW1_2002TMP-POW1_2002TMP-POW1" xfId="1017"/>
    <cellStyle name="_인원계획표 _적격 _Book1_2002TMP-POW1_2002TMP-POW1_2002TMP_2002TMP-POW1_2002TMP-POW1_2002TMP-POW1_2002TMP-POW1_2003TMP-POW01" xfId="1018"/>
    <cellStyle name="_인원계획표 _적격 _Book1_2002TMP-POW1_2002TMP-POW1_2002TMP_2002TMP-POW1_2002TMP-POW1_2003TMP-POW01" xfId="1019"/>
    <cellStyle name="_인원계획표 _적격 _Book1_2002TMP-POW1_2002TMP-POW1_2002TMP_2003TMP-POW01" xfId="1020"/>
    <cellStyle name="_인원계획표 _적격 _Book1_2002TMP-POW1_2002TMP-POW1_2002TMP-POW1" xfId="1021"/>
    <cellStyle name="_인원계획표 _적격 _Book1_2002TMP-POW1_2002TMP-POW1_2002TMP-POW1_2002TMP-POW1" xfId="1022"/>
    <cellStyle name="_인원계획표 _적격 _Book1_2002TMP-POW1_2002TMP-POW1_2002TMP-POW1_2002TMP-POW1_2002TMP" xfId="1023"/>
    <cellStyle name="_인원계획표 _적격 _Book1_2002TMP-POW1_2002TMP-POW1_2002TMP-POW1_2002TMP-POW1_2002TMP_2002TMP-POW1" xfId="1024"/>
    <cellStyle name="_인원계획표 _적격 _Book1_2002TMP-POW1_2002TMP-POW1_2002TMP-POW1_2002TMP-POW1_2002TMP_2002TMP-POW1_2002TMP-POW1" xfId="1025"/>
    <cellStyle name="_인원계획표 _적격 _Book1_2002TMP-POW1_2002TMP-POW1_2002TMP-POW1_2002TMP-POW1_2002TMP_2002TMP-POW1_2002TMP-POW1_2002TMP-POW1" xfId="1026"/>
    <cellStyle name="_인원계획표 _적격 _Book1_2002TMP-POW1_2002TMP-POW1_2002TMP-POW1_2002TMP-POW1_2002TMP_2002TMP-POW1_2002TMP-POW1_2002TMP-POW1_2002TMP-POW1" xfId="1027"/>
    <cellStyle name="_인원계획표 _적격 _Book1_2002TMP-POW1_2002TMP-POW1_2002TMP-POW1_2002TMP-POW1_2002TMP_2002TMP-POW1_2002TMP-POW1_2002TMP-POW1_2002TMP-POW1_2002TMP-POW1" xfId="1028"/>
    <cellStyle name="_인원계획표 _적격 _Book1_2002TMP-POW1_2002TMP-POW1_2002TMP-POW1_2002TMP-POW1_2002TMP_2002TMP-POW1_2002TMP-POW1_2002TMP-POW1_2002TMP-POW1_2003TMP-POW01" xfId="1029"/>
    <cellStyle name="_인원계획표 _적격 _Book1_2002TMP-POW1_2002TMP-POW1_2002TMP-POW1_2002TMP-POW1_2002TMP_2002TMP-POW1_2002TMP-POW1_2003TMP-POW01" xfId="1030"/>
    <cellStyle name="_인원계획표 _적격 _Book1_2002TMP-POW1_2002TMP-POW1_2002TMP-POW1_2002TMP-POW1_2002TMP_2003TMP-POW01" xfId="1031"/>
    <cellStyle name="_인원계획표 _적격 _Book1_2002TMP-POW1_2002TMP-POW1_2002TMP-POW1_2002TMP-POW1_2002TMP-POW1" xfId="1032"/>
    <cellStyle name="_인원계획표 _적격 _Book1_2002TMP-POW1_2002TMP-POW1_2002TMP-POW1_2002TMP-POW1_2002TMP-POW1_2002TMP-POW1" xfId="1033"/>
    <cellStyle name="_인원계획표 _적격 _Book1_2002TMP-POW1_2002TMP-POW1_2002TMP-POW1_2002TMP-POW1_2002TMP-POW1_2002TMP-POW1_2002TMP-POW1" xfId="1034"/>
    <cellStyle name="_인원계획표 _적격 _Book1_2002TMP-POW1_2002TMP-POW1_2002TMP-POW1_2002TMP-POW1_2002TMP-POW1_2002TMP-POW1_2002TMP-POW1_2002TMP-POW1" xfId="1035"/>
    <cellStyle name="_인원계획표 _적격 _Book1_2002TMP-POW1_2002TMP-POW1_2002TMP-POW1_2002TMP-POW1_2002TMP-POW1_2002TMP-POW1_2002TMP-POW1_2002TMP-POW1_2002TMP-POW1" xfId="1036"/>
    <cellStyle name="_인원계획표 _적격 _Book1_2002TMP-POW1_2002TMP-POW1_2002TMP-POW1_2002TMP-POW1_2002TMP-POW1_2002TMP-POW1_2002TMP-POW1_2002TMP-POW1_2002TMP-POW1_2002TMP-POW1" xfId="1037"/>
    <cellStyle name="_인원계획표 _적격 _Book1_2002TMP-POW1_2002TMP-POW1_2002TMP-POW1_2002TMP-POW1_2002TMP-POW1_2002TMP-POW1_2002TMP-POW1_2002TMP-POW1_2002TMP-POW1_2002TMP-POW1_2002TMP-POW1" xfId="1038"/>
    <cellStyle name="_인원계획표 _적격 _Book1_2002TMP-POW1_2002TMP-POW1_2002TMP-POW1_2002TMP-POW1_2002TMP-POW1_2002TMP-POW1_2002TMP-POW1_2002TMP-POW1_2002TMP-POW1_2002TMP-POW1_2002TMP-POW1_2002TMP-POW1" xfId="1039"/>
    <cellStyle name="_인원계획표 _적격 _Book1_2002TMP-POW1_2002TMP-POW1_2002TMP-POW1_2002TMP-POW1_2002TMP-POW1_2002TMP-POW1_2002TMP-POW1_2002TMP-POW1_2002TMP-POW1_2002TMP-POW1_2002TMP-POW1_2003TMP-POW01" xfId="1040"/>
    <cellStyle name="_인원계획표 _적격 _Book1_2002TMP-POW1_2002TMP-POW1_2002TMP-POW1_2002TMP-POW1_2002TMP-POW1_2002TMP-POW1_2002TMP-POW1_2002TMP-POW1_2002TMP-POW1_2003TMP-POW01" xfId="1041"/>
    <cellStyle name="_인원계획표 _적격 _Book1_2002TMP-POW1_2002TMP-POW1_2002TMP-POW1_2002TMP-POW1_2002TMP-POW1_2002TMP-POW1_2002TMP-POW1_2003TMP-POW01" xfId="1042"/>
    <cellStyle name="_인원계획표 _적격 _Book1_2002TMP-POW1_2002TMP-POW1_2002TMP-POW1_2002TMP-POW1_2002TMP-POW1_2003TMP-POW01" xfId="1043"/>
    <cellStyle name="_인원계획표 _적격 _Book1_2002TMP-POW1_2002TMP-POW1_2002TMP-POW1_2003TMP-POW01" xfId="1044"/>
    <cellStyle name="_인원계획표 _적격 _Book1_2002TMP-POW1_2003TMP-POW01" xfId="1045"/>
    <cellStyle name="_인원계획표 _적격 _Book1_2002TMP-POW11" xfId="1046"/>
    <cellStyle name="_인원계획표 _적격 _Book1_2002TMP-POW11_2002TMP-POW1" xfId="1047"/>
    <cellStyle name="_인원계획표 _적격 _Book1_2002TMP-POW11_2002TMP-POW1_2002TMP-POW1" xfId="1048"/>
    <cellStyle name="_인원계획표 _적격 _Book1_2002TMP-POW11_2002TMP-POW1_2002TMP-POW1_2002TMP-POW1" xfId="1049"/>
    <cellStyle name="_인원계획표 _적격 _Book1_2002TMP-POW11_2002TMP-POW1_2002TMP-POW1_2002TMP-POW1_2002TMP-POW1" xfId="1050"/>
    <cellStyle name="_인원계획표 _적격 _Book1_2002TMP-POW11_2002TMP-POW1_2002TMP-POW1_2002TMP-POW1_2002TMP-POW1_2002TMP-POW1" xfId="1051"/>
    <cellStyle name="_인원계획표 _적격 _Book1_2002TMP-POW11_2002TMP-POW1_2002TMP-POW1_2002TMP-POW1_2002TMP-POW1_2003TMP-POW01" xfId="1052"/>
    <cellStyle name="_인원계획표 _적격 _Book1_2002TMP-POW11_2002TMP-POW1_2002TMP-POW1_2003TMP-POW01" xfId="1053"/>
    <cellStyle name="_인원계획표 _적격 _Book1_2002TMP-POW11_2003TMP-POW01" xfId="1054"/>
    <cellStyle name="_인원계획표 _적격 _Book1_원당TOTAL(R0)" xfId="1055"/>
    <cellStyle name="_인원계획표 _적격 _Book1_원당TOTAL(R0)_2002TMP-POW1" xfId="1056"/>
    <cellStyle name="_인원계획표 _적격 _Book1_원당TOTAL(R0)_2002TMP-POW1_2002TMP-POW1" xfId="1057"/>
    <cellStyle name="_인원계획표 _적격 _Book1_원당TOTAL(R0)_2002TMP-POW1_2002TMP-POW1_2002TMP-POW1" xfId="1058"/>
    <cellStyle name="_인원계획표 _적격 _Book1_원당TOTAL(R0)_2002TMP-POW1_2002TMP-POW1_2002TMP-POW1_2002TMP-POW1" xfId="1059"/>
    <cellStyle name="_인원계획표 _적격 _Book1_원당TOTAL(R0)_2002TMP-POW1_2002TMP-POW1_2002TMP-POW1_2002TMP-POW1_2002TMP-POW1" xfId="1060"/>
    <cellStyle name="_인원계획표 _적격 _Book1_원당TOTAL(R0)_2002TMP-POW1_2002TMP-POW1_2002TMP-POW1_2002TMP-POW1_2002TMP-POW1_2002TMP-POW1" xfId="1061"/>
    <cellStyle name="_인원계획표 _적격 _Book1_원당TOTAL(R0)_2002TMP-POW1_2002TMP-POW1_2002TMP-POW1_2002TMP-POW1_2002TMP-POW1_2002TMP-POW1_2002TMP-POW1" xfId="1062"/>
    <cellStyle name="_인원계획표 _적격 _Book1_원당TOTAL(R0)_2002TMP-POW1_2002TMP-POW1_2002TMP-POW1_2002TMP-POW1_2002TMP-POW1_2002TMP-POW1_2003TMP-POW01" xfId="1063"/>
    <cellStyle name="_인원계획표 _적격 _Book1_원당TOTAL(R0)_2002TMP-POW1_2002TMP-POW1_2002TMP-POW1_2002TMP-POW1_2003TMP-POW01" xfId="1064"/>
    <cellStyle name="_인원계획표 _적격 _Book1_원당TOTAL(R0)_2002TMP-POW1_2002TMP-POW1_2003TMP-POW01" xfId="1065"/>
    <cellStyle name="_인원계획표 _적격 _Book1_원당TOTAL(R0)_2003TMP-POW01" xfId="1066"/>
    <cellStyle name="_인원계획표 _적격 _IMSI-POW1" xfId="1067"/>
    <cellStyle name="_인원계획표 _적격 _IMSI-POW1_2002TMP-POW1" xfId="1068"/>
    <cellStyle name="_인원계획표 _적격 _IMSI-POW1_2002TMP-POW1_2002TMP-POW1" xfId="1069"/>
    <cellStyle name="_인원계획표 _적격 _IMSI-POW1_2002TMP-POW1_2002TMP-POW1_2002TMP-POW1" xfId="1070"/>
    <cellStyle name="_인원계획표 _적격 _IMSI-POW1_2002TMP-POW1_2002TMP-POW1_2002TMP-POW1_2002TMP-POW1" xfId="1071"/>
    <cellStyle name="_인원계획표 _적격 _IMSI-POW1_2002TMP-POW1_2002TMP-POW1_2002TMP-POW1_2002TMP-POW1_2002TMP-POW1" xfId="1072"/>
    <cellStyle name="_인원계획표 _적격 _IMSI-POW1_2002TMP-POW1_2002TMP-POW1_2002TMP-POW1_2002TMP-POW1_2002TMP-POW1_2002TMP-POW1" xfId="1073"/>
    <cellStyle name="_인원계획표 _적격 _IMSI-POW1_2002TMP-POW1_2002TMP-POW1_2002TMP-POW1_2002TMP-POW1_2002TMP-POW1_2002TMP-POW1_2002TMP-POW1" xfId="1074"/>
    <cellStyle name="_인원계획표 _적격 _IMSI-POW1_2002TMP-POW1_2002TMP-POW1_2002TMP-POW1_2002TMP-POW1_2002TMP-POW1_2002TMP-POW1_2003TMP-POW01" xfId="1075"/>
    <cellStyle name="_인원계획표 _적격 _IMSI-POW1_2002TMP-POW1_2002TMP-POW1_2002TMP-POW1_2002TMP-POW1_2003TMP-POW01" xfId="1076"/>
    <cellStyle name="_인원계획표 _적격 _IMSI-POW1_2002TMP-POW1_2002TMP-POW1_2003TMP-POW01" xfId="1077"/>
    <cellStyle name="_인원계획표 _적격 _IMSI-POW1_2003TMP-POW01" xfId="1078"/>
    <cellStyle name="_인원계획표 _적격 _IMSI-POW1_APT평당금액분석표-TOT" xfId="1079"/>
    <cellStyle name="_인원계획표 _적격 _IMSI-POW1_APT평당금액분석표-TOT_APT평당금액분석표-TOT" xfId="1080"/>
    <cellStyle name="_인원계획표 _적격 _IMSI-POW1_검암2차장비" xfId="1081"/>
    <cellStyle name="_인원계획표 _적격 _IMSI-POW1_검암2차장비_아이원플러스내역" xfId="1082"/>
    <cellStyle name="_인원계획표 _적격 _IMSI-POW1_검암2차집행분석용" xfId="1083"/>
    <cellStyle name="_인원계획표 _적격 _IMSI-POW1_서계동오피스텔" xfId="1084"/>
    <cellStyle name="_인원계획표 _적격 _IMSI-POW1_서초동가집행" xfId="1085"/>
    <cellStyle name="_인원계획표 _적격 _IMSI-POW1_서초장비대비" xfId="1086"/>
    <cellStyle name="_인원계획표 _적격 _IMSI-POW1_서초장비대비_아이원플러스내역" xfId="1087"/>
    <cellStyle name="_인원계획표 _적격 _IMSI-POW1_서초풍림아이원플러스(0723)(2)" xfId="1088"/>
    <cellStyle name="_인원계획표 _적격 _IMSI-POW1_서초풍림아이원플러스(0723)(2)_서계동오피스텔" xfId="1089"/>
    <cellStyle name="_인원계획표 _적격 _IMSI-POW1_서초풍림아이원플러스(0723)(2)_서초동가집행" xfId="1090"/>
    <cellStyle name="_인원계획표 _적격 _IMSI-POW1_서초풍림아이원플러스(0723)(2)_서초동오피스텔(구)" xfId="1091"/>
    <cellStyle name="_인원계획표 _적격 _IMSI-POW1_서초풍림아이원플러스(0723)(2)_서초동오피스텔(구)_아이원플러스내역" xfId="1092"/>
    <cellStyle name="_인원계획표 _적격 _IMSI-POW1_서초풍림아이원플러스(0723)(2)_아이원플러스내역" xfId="1093"/>
    <cellStyle name="_인원계획표 _적격 _IMSI-POW1_서초풍림아이원플러스(0723)(2)_아이원플러스내역_아이원플러스내역" xfId="1094"/>
    <cellStyle name="_인원계획표 _적격 _IMSI-POW1_아이원플러스내역" xfId="1095"/>
    <cellStyle name="_인원계획표 _적격 _IMSI-POW1_용인동백C5-1BL공동주택건설공사(공사용1104)" xfId="1096"/>
    <cellStyle name="_인원계획표 _적격 _IMSI-POW1_인천검암2차" xfId="1097"/>
    <cellStyle name="_인원계획표 _적격 _IMSI-POW1_인천검암2차_아이원플러스내역" xfId="1098"/>
    <cellStyle name="_인원계획표 _적격 _TMP-POW1" xfId="1099"/>
    <cellStyle name="_인원계획표 _적격 _TMP-POW1_2002TMP-POW1" xfId="1100"/>
    <cellStyle name="_인원계획표 _적격 _TMP-POW1_2002TMP-POW1_2002TMP-POW1" xfId="1101"/>
    <cellStyle name="_인원계획표 _적격 _TMP-POW1_2002TMP-POW1_2002TMP-POW1_2002TMP-POW1" xfId="1102"/>
    <cellStyle name="_인원계획표 _적격 _TMP-POW1_2002TMP-POW1_2002TMP-POW1_2002TMP-POW1_2002TMP-POW1" xfId="1103"/>
    <cellStyle name="_인원계획표 _적격 _TMP-POW1_2002TMP-POW1_2002TMP-POW1_2002TMP-POW1_2002TMP-POW1_2002TMP-POW1" xfId="1104"/>
    <cellStyle name="_인원계획표 _적격 _TMP-POW1_2002TMP-POW1_2002TMP-POW1_2002TMP-POW1_2002TMP-POW1_2002TMP-POW1_2002TMP-POW1" xfId="1105"/>
    <cellStyle name="_인원계획표 _적격 _TMP-POW1_2002TMP-POW1_2002TMP-POW1_2002TMP-POW1_2002TMP-POW1_2002TMP-POW1_2002TMP-POW1_2002TMP-POW1" xfId="1106"/>
    <cellStyle name="_인원계획표 _적격 _TMP-POW1_2002TMP-POW1_2002TMP-POW1_2002TMP-POW1_2002TMP-POW1_2002TMP-POW1_2002TMP-POW1_2003TMP-POW01" xfId="1107"/>
    <cellStyle name="_인원계획표 _적격 _TMP-POW1_2002TMP-POW1_2002TMP-POW1_2002TMP-POW1_2002TMP-POW1_2003TMP-POW01" xfId="1108"/>
    <cellStyle name="_인원계획표 _적격 _TMP-POW1_2002TMP-POW1_2002TMP-POW1_2003TMP-POW01" xfId="1109"/>
    <cellStyle name="_인원계획표 _적격 _TMP-POW1_2003TMP-POW01" xfId="1110"/>
    <cellStyle name="_인원계획표 _적격 _TMP-POW1_APT평당금액분석표-TOT" xfId="1111"/>
    <cellStyle name="_인원계획표 _적격 _TMP-POW1_APT평당금액분석표-TOT_APT평당금액분석표-TOT" xfId="1112"/>
    <cellStyle name="_인원계획표 _적격 _TMP-POW1_검암2차장비" xfId="1113"/>
    <cellStyle name="_인원계획표 _적격 _TMP-POW1_검암2차장비_아이원플러스내역" xfId="1114"/>
    <cellStyle name="_인원계획표 _적격 _TMP-POW1_검암2차집행분석용" xfId="1115"/>
    <cellStyle name="_인원계획표 _적격 _TMP-POW1_서계동오피스텔" xfId="1116"/>
    <cellStyle name="_인원계획표 _적격 _TMP-POW1_서초동가집행" xfId="1117"/>
    <cellStyle name="_인원계획표 _적격 _TMP-POW1_서초장비대비" xfId="1118"/>
    <cellStyle name="_인원계획표 _적격 _TMP-POW1_서초장비대비_아이원플러스내역" xfId="1119"/>
    <cellStyle name="_인원계획표 _적격 _TMP-POW1_서초풍림아이원플러스(0723)(2)" xfId="1120"/>
    <cellStyle name="_인원계획표 _적격 _TMP-POW1_서초풍림아이원플러스(0723)(2)_서계동오피스텔" xfId="1121"/>
    <cellStyle name="_인원계획표 _적격 _TMP-POW1_서초풍림아이원플러스(0723)(2)_서초동가집행" xfId="1122"/>
    <cellStyle name="_인원계획표 _적격 _TMP-POW1_서초풍림아이원플러스(0723)(2)_서초동오피스텔(구)" xfId="1123"/>
    <cellStyle name="_인원계획표 _적격 _TMP-POW1_서초풍림아이원플러스(0723)(2)_서초동오피스텔(구)_아이원플러스내역" xfId="1124"/>
    <cellStyle name="_인원계획표 _적격 _TMP-POW1_서초풍림아이원플러스(0723)(2)_아이원플러스내역" xfId="1125"/>
    <cellStyle name="_인원계획표 _적격 _TMP-POW1_서초풍림아이원플러스(0723)(2)_아이원플러스내역_아이원플러스내역" xfId="1126"/>
    <cellStyle name="_인원계획표 _적격 _TMP-POW1_아이원플러스내역" xfId="1127"/>
    <cellStyle name="_인원계획표 _적격 _TMP-POW1_용인동백C5-1BL공동주택건설공사(공사용1104)" xfId="1128"/>
    <cellStyle name="_인원계획표 _적격 _TMP-POW1_인천검암2차" xfId="1129"/>
    <cellStyle name="_인원계획표 _적격 _TMP-POW1_인천검암2차_아이원플러스내역" xfId="1130"/>
    <cellStyle name="_인원계획표 _적격 _TMP-POW2" xfId="1131"/>
    <cellStyle name="_인원계획표 _적격 _TMP-POW2_2002TMP-POW1" xfId="1132"/>
    <cellStyle name="_인원계획표 _적격 _TMP-POW2_2002TMP-POW1_2002TMP-POW1" xfId="1133"/>
    <cellStyle name="_인원계획표 _적격 _TMP-POW2_2002TMP-POW1_2002TMP-POW1_2002TMP-POW1" xfId="1134"/>
    <cellStyle name="_인원계획표 _적격 _TMP-POW2_2002TMP-POW1_2002TMP-POW1_2002TMP-POW1_2002TMP-POW1" xfId="1135"/>
    <cellStyle name="_인원계획표 _적격 _TMP-POW2_2002TMP-POW1_2002TMP-POW1_2002TMP-POW1_2002TMP-POW1_2002TMP-POW1" xfId="1136"/>
    <cellStyle name="_인원계획표 _적격 _TMP-POW2_2002TMP-POW1_2002TMP-POW1_2002TMP-POW1_2002TMP-POW1_2002TMP-POW1_2002TMP-POW1" xfId="1137"/>
    <cellStyle name="_인원계획표 _적격 _TMP-POW2_2002TMP-POW1_2002TMP-POW1_2002TMP-POW1_2002TMP-POW1_2002TMP-POW1_2002TMP-POW1_2002TMP-POW1" xfId="1138"/>
    <cellStyle name="_인원계획표 _적격 _TMP-POW2_2002TMP-POW1_2002TMP-POW1_2002TMP-POW1_2002TMP-POW1_2002TMP-POW1_2002TMP-POW1_2003TMP-POW01" xfId="1139"/>
    <cellStyle name="_인원계획표 _적격 _TMP-POW2_2002TMP-POW1_2002TMP-POW1_2002TMP-POW1_2002TMP-POW1_2003TMP-POW01" xfId="1140"/>
    <cellStyle name="_인원계획표 _적격 _TMP-POW2_2002TMP-POW1_2002TMP-POW1_2003TMP-POW01" xfId="1141"/>
    <cellStyle name="_인원계획표 _적격 _TMP-POW2_2003TMP-POW01" xfId="1142"/>
    <cellStyle name="_인원계획표 _적격 _TMP-POW2_APT평당금액분석표-TOT" xfId="1143"/>
    <cellStyle name="_인원계획표 _적격 _TMP-POW2_APT평당금액분석표-TOT_APT평당금액분석표-TOT" xfId="1144"/>
    <cellStyle name="_인원계획표 _적격 _TMP-POW2_검암2차장비" xfId="1145"/>
    <cellStyle name="_인원계획표 _적격 _TMP-POW2_검암2차장비_아이원플러스내역" xfId="1146"/>
    <cellStyle name="_인원계획표 _적격 _TMP-POW2_검암2차집행분석용" xfId="1147"/>
    <cellStyle name="_인원계획표 _적격 _TMP-POW2_서계동오피스텔" xfId="1148"/>
    <cellStyle name="_인원계획표 _적격 _TMP-POW2_서초동가집행" xfId="1149"/>
    <cellStyle name="_인원계획표 _적격 _TMP-POW2_서초장비대비" xfId="1150"/>
    <cellStyle name="_인원계획표 _적격 _TMP-POW2_서초장비대비_아이원플러스내역" xfId="1151"/>
    <cellStyle name="_인원계획표 _적격 _TMP-POW2_서초풍림아이원플러스(0723)(2)" xfId="1152"/>
    <cellStyle name="_인원계획표 _적격 _TMP-POW2_서초풍림아이원플러스(0723)(2)_서계동오피스텔" xfId="1153"/>
    <cellStyle name="_인원계획표 _적격 _TMP-POW2_서초풍림아이원플러스(0723)(2)_서초동가집행" xfId="1154"/>
    <cellStyle name="_인원계획표 _적격 _TMP-POW2_서초풍림아이원플러스(0723)(2)_서초동오피스텔(구)" xfId="1155"/>
    <cellStyle name="_인원계획표 _적격 _TMP-POW2_서초풍림아이원플러스(0723)(2)_서초동오피스텔(구)_아이원플러스내역" xfId="1156"/>
    <cellStyle name="_인원계획표 _적격 _TMP-POW2_서초풍림아이원플러스(0723)(2)_아이원플러스내역" xfId="1157"/>
    <cellStyle name="_인원계획표 _적격 _TMP-POW2_서초풍림아이원플러스(0723)(2)_아이원플러스내역_아이원플러스내역" xfId="1158"/>
    <cellStyle name="_인원계획표 _적격 _TMP-POW2_아이원플러스내역" xfId="1159"/>
    <cellStyle name="_인원계획표 _적격 _TMP-POW2_용인동백C5-1BL공동주택건설공사(공사용1104)" xfId="1160"/>
    <cellStyle name="_인원계획표 _적격 _TMP-POW2_인천검암2차" xfId="1161"/>
    <cellStyle name="_인원계획표 _적격 _TMP-POW2_인천검암2차_아이원플러스내역" xfId="1162"/>
    <cellStyle name="_인원계획표 _적격 _가시설" xfId="1163"/>
    <cellStyle name="_인원계획표 _적격 _개산견적 견적조건 통일양식(설비)" xfId="1164"/>
    <cellStyle name="_인원계획표 _적격 _개산견적 견적조건 통일양식(설비)_수원시 구운동아파트-R1" xfId="1165"/>
    <cellStyle name="_인원계획표 _적격 _개산견적 견적조건 통일양식(설비)_수원시 구운동아파트-R2" xfId="1166"/>
    <cellStyle name="_인원계획표 _적격 _개산견적 견적조건 통일양식(설비)_위생(전주효자동)" xfId="1167"/>
    <cellStyle name="_인원계획표 _적격 _개산견적 견적조건 통일양식(설비)_위생(전주효자동)_수원시 구운동아파트-R1" xfId="1168"/>
    <cellStyle name="_인원계획표 _적격 _개산견적 견적조건 통일양식(설비)_위생(전주효자동)_수원시 구운동아파트-R2" xfId="1169"/>
    <cellStyle name="_인원계획표 _적격 _검암2차장비" xfId="1170"/>
    <cellStyle name="_인원계획표 _적격 _검암2차장비_아이원플러스내역" xfId="1171"/>
    <cellStyle name="_인원계획표 _적격 _검암2차집행분석용" xfId="1172"/>
    <cellStyle name="_인원계획표 _적격 _공사개요" xfId="1173"/>
    <cellStyle name="_인원계획표 _적격 _내역서" xfId="1174"/>
    <cellStyle name="_인원계획표 _적격 _동백아파트(사전공사 대비)" xfId="1175"/>
    <cellStyle name="_인원계획표 _적격 _동백아파트(설변내역)" xfId="1176"/>
    <cellStyle name="_인원계획표 _적격 _서계동오피스텔" xfId="1177"/>
    <cellStyle name="_인원계획표 _적격 _서초동가집행" xfId="1178"/>
    <cellStyle name="_인원계획표 _적격 _서초장비대비" xfId="1179"/>
    <cellStyle name="_인원계획표 _적격 _서초장비대비_아이원플러스내역" xfId="1180"/>
    <cellStyle name="_인원계획표 _적격 _서초풍림아이원플러스(0723)(2)" xfId="1181"/>
    <cellStyle name="_인원계획표 _적격 _서초풍림아이원플러스(0723)(2)_서계동오피스텔" xfId="1182"/>
    <cellStyle name="_인원계획표 _적격 _서초풍림아이원플러스(0723)(2)_서초동가집행" xfId="1183"/>
    <cellStyle name="_인원계획표 _적격 _서초풍림아이원플러스(0723)(2)_서초동오피스텔(구)" xfId="1184"/>
    <cellStyle name="_인원계획표 _적격 _서초풍림아이원플러스(0723)(2)_서초동오피스텔(구)_아이원플러스내역" xfId="1185"/>
    <cellStyle name="_인원계획표 _적격 _서초풍림아이원플러스(0723)(2)_아이원플러스내역" xfId="1186"/>
    <cellStyle name="_인원계획표 _적격 _서초풍림아이원플러스(0723)(2)_아이원플러스내역_아이원플러스내역" xfId="1187"/>
    <cellStyle name="_인원계획표 _적격 _수원시 구운동아파트-R1" xfId="1188"/>
    <cellStyle name="_인원계획표 _적격 _수원시 구운동아파트-R2" xfId="1189"/>
    <cellStyle name="_인원계획표 _적격 _아이원플러스내역" xfId="1190"/>
    <cellStyle name="_인원계획표 _적격 _용인동백C5-1BL공동주택건설공사(공사용1104)" xfId="1191"/>
    <cellStyle name="_인원계획표 _적격 _월계동(개산)R0" xfId="1192"/>
    <cellStyle name="_인원계획표 _적격 _위생(전주효자동)" xfId="1193"/>
    <cellStyle name="_인원계획표 _적격 _위생(전주효자동)_수원시 구운동아파트-R1" xfId="1194"/>
    <cellStyle name="_인원계획표 _적격 _위생(전주효자동)_수원시 구운동아파트-R2" xfId="1195"/>
    <cellStyle name="_인원계획표 _적격 _의정부금오집행(R1)" xfId="1196"/>
    <cellStyle name="_인원계획표 _적격 _인천검암2차" xfId="1197"/>
    <cellStyle name="_인원계획표 _적격 _인천검암2차_아이원플러스내역" xfId="1198"/>
    <cellStyle name="_인원계획표 _적격 _주안아파트집행(R0)" xfId="1199"/>
    <cellStyle name="_인원계획표 _적격 _주안아파트집행(R0)_2002TMP" xfId="1200"/>
    <cellStyle name="_인원계획표 _적격 _주안아파트집행(R0)_2002TMP_2002TMP-POW1" xfId="1201"/>
    <cellStyle name="_인원계획표 _적격 _주안아파트집행(R0)_2002TMP_2002TMP-POW1_2002TMP-POW1" xfId="1202"/>
    <cellStyle name="_인원계획표 _적격 _주안아파트집행(R0)_2002TMP_2002TMP-POW1_2002TMP-POW1_2002TMP-POW1" xfId="1203"/>
    <cellStyle name="_인원계획표 _적격 _주안아파트집행(R0)_2002TMP_2002TMP-POW1_2002TMP-POW1_2002TMP-POW1_2002TMP-POW1" xfId="1204"/>
    <cellStyle name="_인원계획표 _적격 _주안아파트집행(R0)_2002TMP_2002TMP-POW1_2002TMP-POW1_2002TMP-POW1_2002TMP-POW1_2002TMP-POW1" xfId="1205"/>
    <cellStyle name="_인원계획표 _적격 _주안아파트집행(R0)_2002TMP_2002TMP-POW1_2002TMP-POW1_2002TMP-POW1_2002TMP-POW1_2003TMP-POW01" xfId="1206"/>
    <cellStyle name="_인원계획표 _적격 _주안아파트집행(R0)_2002TMP_2002TMP-POW1_2002TMP-POW1_2003TMP-POW01" xfId="1207"/>
    <cellStyle name="_인원계획표 _적격 _주안아파트집행(R0)_2002TMP_2003TMP-POW01" xfId="1208"/>
    <cellStyle name="_인원계획표 _적격 _주안아파트집행(R0)_2002TMP-POW1" xfId="1209"/>
    <cellStyle name="_인원계획표 _적격 _주안아파트집행(R0)_2002TMP-POW1_2002TMP-POW1" xfId="1210"/>
    <cellStyle name="_인원계획표 _적격 _주안아파트집행(R0)_2002TMP-POW1_2002TMP-POW1_2002TMP" xfId="1211"/>
    <cellStyle name="_인원계획표 _적격 _주안아파트집행(R0)_2002TMP-POW1_2002TMP-POW1_2002TMP_2002TMP-POW1" xfId="1212"/>
    <cellStyle name="_인원계획표 _적격 _주안아파트집행(R0)_2002TMP-POW1_2002TMP-POW1_2002TMP_2002TMP-POW1_2002TMP-POW1" xfId="1213"/>
    <cellStyle name="_인원계획표 _적격 _주안아파트집행(R0)_2002TMP-POW1_2002TMP-POW1_2002TMP_2002TMP-POW1_2002TMP-POW1_2002TMP-POW1" xfId="1214"/>
    <cellStyle name="_인원계획표 _적격 _주안아파트집행(R0)_2002TMP-POW1_2002TMP-POW1_2002TMP_2002TMP-POW1_2002TMP-POW1_2002TMP-POW1_2002TMP-POW1" xfId="1215"/>
    <cellStyle name="_인원계획표 _적격 _주안아파트집행(R0)_2002TMP-POW1_2002TMP-POW1_2002TMP_2002TMP-POW1_2002TMP-POW1_2002TMP-POW1_2002TMP-POW1_2002TMP-POW1" xfId="1216"/>
    <cellStyle name="_인원계획표 _적격 _주안아파트집행(R0)_2002TMP-POW1_2002TMP-POW1_2002TMP_2002TMP-POW1_2002TMP-POW1_2002TMP-POW1_2002TMP-POW1_2003TMP-POW01" xfId="1217"/>
    <cellStyle name="_인원계획표 _적격 _주안아파트집행(R0)_2002TMP-POW1_2002TMP-POW1_2002TMP_2002TMP-POW1_2002TMP-POW1_2003TMP-POW01" xfId="1218"/>
    <cellStyle name="_인원계획표 _적격 _주안아파트집행(R0)_2002TMP-POW1_2002TMP-POW1_2002TMP_2003TMP-POW01" xfId="1219"/>
    <cellStyle name="_인원계획표 _적격 _주안아파트집행(R0)_2002TMP-POW1_2002TMP-POW1_2002TMP-POW1" xfId="1220"/>
    <cellStyle name="_인원계획표 _적격 _주안아파트집행(R0)_2002TMP-POW1_2002TMP-POW1_2002TMP-POW1_2002TMP-POW1" xfId="1221"/>
    <cellStyle name="_인원계획표 _적격 _주안아파트집행(R0)_2002TMP-POW1_2002TMP-POW1_2002TMP-POW1_2002TMP-POW1_2002TMP" xfId="1222"/>
    <cellStyle name="_인원계획표 _적격 _주안아파트집행(R0)_2002TMP-POW1_2002TMP-POW1_2002TMP-POW1_2002TMP-POW1_2002TMP_2002TMP-POW1" xfId="1223"/>
    <cellStyle name="_인원계획표 _적격 _주안아파트집행(R0)_2002TMP-POW1_2002TMP-POW1_2002TMP-POW1_2002TMP-POW1_2002TMP_2002TMP-POW1_2002TMP-POW1" xfId="1224"/>
    <cellStyle name="_인원계획표 _적격 _주안아파트집행(R0)_2002TMP-POW1_2002TMP-POW1_2002TMP-POW1_2002TMP-POW1_2002TMP_2002TMP-POW1_2002TMP-POW1_2002TMP-POW1" xfId="1225"/>
    <cellStyle name="_인원계획표 _적격 _주안아파트집행(R0)_2002TMP-POW1_2002TMP-POW1_2002TMP-POW1_2002TMP-POW1_2002TMP_2002TMP-POW1_2002TMP-POW1_2002TMP-POW1_2002TMP-POW1" xfId="1226"/>
    <cellStyle name="_인원계획표 _적격 _주안아파트집행(R0)_2002TMP-POW1_2002TMP-POW1_2002TMP-POW1_2002TMP-POW1_2002TMP_2002TMP-POW1_2002TMP-POW1_2002TMP-POW1_2002TMP-POW1_2002TMP-POW1" xfId="1227"/>
    <cellStyle name="_인원계획표 _적격 _주안아파트집행(R0)_2002TMP-POW1_2002TMP-POW1_2002TMP-POW1_2002TMP-POW1_2002TMP_2002TMP-POW1_2002TMP-POW1_2002TMP-POW1_2002TMP-POW1_2003TMP-POW01" xfId="1228"/>
    <cellStyle name="_인원계획표 _적격 _주안아파트집행(R0)_2002TMP-POW1_2002TMP-POW1_2002TMP-POW1_2002TMP-POW1_2002TMP_2002TMP-POW1_2002TMP-POW1_2003TMP-POW01" xfId="1229"/>
    <cellStyle name="_인원계획표 _적격 _주안아파트집행(R0)_2002TMP-POW1_2002TMP-POW1_2002TMP-POW1_2002TMP-POW1_2002TMP_2003TMP-POW01" xfId="1230"/>
    <cellStyle name="_인원계획표 _적격 _주안아파트집행(R0)_2002TMP-POW1_2002TMP-POW1_2002TMP-POW1_2002TMP-POW1_2002TMP-POW1" xfId="1231"/>
    <cellStyle name="_인원계획표 _적격 _주안아파트집행(R0)_2002TMP-POW1_2002TMP-POW1_2002TMP-POW1_2002TMP-POW1_2002TMP-POW1_2002TMP-POW1" xfId="1232"/>
    <cellStyle name="_인원계획표 _적격 _주안아파트집행(R0)_2002TMP-POW1_2002TMP-POW1_2002TMP-POW1_2002TMP-POW1_2002TMP-POW1_2002TMP-POW1_2002TMP-POW1" xfId="1233"/>
    <cellStyle name="_인원계획표 _적격 _주안아파트집행(R0)_2002TMP-POW1_2002TMP-POW1_2002TMP-POW1_2002TMP-POW1_2002TMP-POW1_2002TMP-POW1_2002TMP-POW1_2002TMP-POW1" xfId="1234"/>
    <cellStyle name="_인원계획표 _적격 _주안아파트집행(R0)_2002TMP-POW1_2002TMP-POW1_2002TMP-POW1_2002TMP-POW1_2002TMP-POW1_2002TMP-POW1_2002TMP-POW1_2002TMP-POW1_2002TMP-POW1" xfId="1235"/>
    <cellStyle name="_인원계획표 _적격 _주안아파트집행(R0)_2002TMP-POW1_2002TMP-POW1_2002TMP-POW1_2002TMP-POW1_2002TMP-POW1_2002TMP-POW1_2002TMP-POW1_2002TMP-POW1_2002TMP-POW1_2002TMP-POW1" xfId="1236"/>
    <cellStyle name="_인원계획표 _적격 _주안아파트집행(R0)_2002TMP-POW1_2002TMP-POW1_2002TMP-POW1_2002TMP-POW1_2002TMP-POW1_2002TMP-POW1_2002TMP-POW1_2002TMP-POW1_2002TMP-POW1_2002TMP-POW1_2002TMP-POW1" xfId="1237"/>
    <cellStyle name="_인원계획표 _적격 _주안아파트집행(R0)_2002TMP-POW1_2002TMP-POW1_2002TMP-POW1_2002TMP-POW1_2002TMP-POW1_2002TMP-POW1_2002TMP-POW1_2002TMP-POW1_2002TMP-POW1_2002TMP-POW1_2002TMP-POW1_2002TMP-POW1" xfId="1238"/>
    <cellStyle name="_인원계획표 _적격 _주안아파트집행(R0)_2002TMP-POW1_2002TMP-POW1_2002TMP-POW1_2002TMP-POW1_2002TMP-POW1_2002TMP-POW1_2002TMP-POW1_2002TMP-POW1_2002TMP-POW1_2002TMP-POW1_2002TMP-POW1_2003TMP-POW01" xfId="1239"/>
    <cellStyle name="_인원계획표 _적격 _주안아파트집행(R0)_2002TMP-POW1_2002TMP-POW1_2002TMP-POW1_2002TMP-POW1_2002TMP-POW1_2002TMP-POW1_2002TMP-POW1_2002TMP-POW1_2002TMP-POW1_2003TMP-POW01" xfId="1240"/>
    <cellStyle name="_인원계획표 _적격 _주안아파트집행(R0)_2002TMP-POW1_2002TMP-POW1_2002TMP-POW1_2002TMP-POW1_2002TMP-POW1_2002TMP-POW1_2002TMP-POW1_2003TMP-POW01" xfId="1241"/>
    <cellStyle name="_인원계획표 _적격 _주안아파트집행(R0)_2002TMP-POW1_2002TMP-POW1_2002TMP-POW1_2002TMP-POW1_2002TMP-POW1_2003TMP-POW01" xfId="1242"/>
    <cellStyle name="_인원계획표 _적격 _주안아파트집행(R0)_2002TMP-POW1_2002TMP-POW1_2002TMP-POW1_2003TMP-POW01" xfId="1243"/>
    <cellStyle name="_인원계획표 _적격 _주안아파트집행(R0)_2002TMP-POW1_2003TMP-POW01" xfId="1244"/>
    <cellStyle name="_인원계획표 _적격 _주안아파트집행(R0)_2002TMP-POW11" xfId="1245"/>
    <cellStyle name="_인원계획표 _적격 _주안아파트집행(R0)_2002TMP-POW11_2002TMP-POW1" xfId="1246"/>
    <cellStyle name="_인원계획표 _적격 _주안아파트집행(R0)_2002TMP-POW11_2002TMP-POW1_2002TMP-POW1" xfId="1247"/>
    <cellStyle name="_인원계획표 _적격 _주안아파트집행(R0)_2002TMP-POW11_2002TMP-POW1_2002TMP-POW1_2002TMP-POW1" xfId="1248"/>
    <cellStyle name="_인원계획표 _적격 _주안아파트집행(R0)_2002TMP-POW11_2002TMP-POW1_2002TMP-POW1_2002TMP-POW1_2002TMP-POW1" xfId="1249"/>
    <cellStyle name="_인원계획표 _적격 _주안아파트집행(R0)_2002TMP-POW11_2002TMP-POW1_2002TMP-POW1_2002TMP-POW1_2002TMP-POW1_2002TMP-POW1" xfId="1250"/>
    <cellStyle name="_인원계획표 _적격 _주안아파트집행(R0)_2002TMP-POW11_2002TMP-POW1_2002TMP-POW1_2002TMP-POW1_2002TMP-POW1_2003TMP-POW01" xfId="1251"/>
    <cellStyle name="_인원계획표 _적격 _주안아파트집행(R0)_2002TMP-POW11_2002TMP-POW1_2002TMP-POW1_2003TMP-POW01" xfId="1252"/>
    <cellStyle name="_인원계획표 _적격 _주안아파트집행(R0)_2002TMP-POW11_2003TMP-POW01" xfId="1253"/>
    <cellStyle name="_인원계획표 _적격 _주안아파트집행(R0)_원당TOTAL(R0)" xfId="1254"/>
    <cellStyle name="_인원계획표 _적격 _주안아파트집행(R0)_원당TOTAL(R0)_2002TMP-POW1" xfId="1255"/>
    <cellStyle name="_인원계획표 _적격 _주안아파트집행(R0)_원당TOTAL(R0)_2002TMP-POW1_2002TMP-POW1" xfId="1256"/>
    <cellStyle name="_인원계획표 _적격 _주안아파트집행(R0)_원당TOTAL(R0)_2002TMP-POW1_2002TMP-POW1_2002TMP-POW1" xfId="1257"/>
    <cellStyle name="_인원계획표 _적격 _주안아파트집행(R0)_원당TOTAL(R0)_2002TMP-POW1_2002TMP-POW1_2002TMP-POW1_2002TMP-POW1" xfId="1258"/>
    <cellStyle name="_인원계획표 _적격 _주안아파트집행(R0)_원당TOTAL(R0)_2002TMP-POW1_2002TMP-POW1_2002TMP-POW1_2002TMP-POW1_2002TMP-POW1" xfId="1259"/>
    <cellStyle name="_인원계획표 _적격 _주안아파트집행(R0)_원당TOTAL(R0)_2002TMP-POW1_2002TMP-POW1_2002TMP-POW1_2002TMP-POW1_2002TMP-POW1_2002TMP-POW1" xfId="1260"/>
    <cellStyle name="_인원계획표 _적격 _주안아파트집행(R0)_원당TOTAL(R0)_2002TMP-POW1_2002TMP-POW1_2002TMP-POW1_2002TMP-POW1_2002TMP-POW1_2002TMP-POW1_2002TMP-POW1" xfId="1261"/>
    <cellStyle name="_인원계획표 _적격 _주안아파트집행(R0)_원당TOTAL(R0)_2002TMP-POW1_2002TMP-POW1_2002TMP-POW1_2002TMP-POW1_2002TMP-POW1_2002TMP-POW1_2003TMP-POW01" xfId="1262"/>
    <cellStyle name="_인원계획표 _적격 _주안아파트집행(R0)_원당TOTAL(R0)_2002TMP-POW1_2002TMP-POW1_2002TMP-POW1_2002TMP-POW1_2003TMP-POW01" xfId="1263"/>
    <cellStyle name="_인원계획표 _적격 _주안아파트집행(R0)_원당TOTAL(R0)_2002TMP-POW1_2002TMP-POW1_2003TMP-POW01" xfId="1264"/>
    <cellStyle name="_인원계획표 _적격 _주안아파트집행(R0)_원당TOTAL(R0)_2003TMP-POW01" xfId="1265"/>
    <cellStyle name="_인원계획표 _적격 _집행내역서(Rev.0)" xfId="1266"/>
    <cellStyle name="_인원계획표 _적격 _집행내역서(Rev.0)_당하3차집행내역서(Rev.1)" xfId="1267"/>
    <cellStyle name="_인원계획표 _적격 _집행내역서(Rev.0)_당하3차집행내역서(Rev.1)_수원시 구운동아파트-R1" xfId="1268"/>
    <cellStyle name="_인원계획표 _적격 _집행내역서(Rev.0)_당하3차집행내역서(Rev.1)_수원시 구운동아파트-R2" xfId="1269"/>
    <cellStyle name="_인원계획표 _적격 _집행내역서(Rev.0)_당하3차집행내역서(Rev.1)_위생(전주효자동)" xfId="1270"/>
    <cellStyle name="_인원계획표 _적격 _집행내역서(Rev.0)_당하3차집행내역서(Rev.1)_위생(전주효자동)_수원시 구운동아파트-R1" xfId="1271"/>
    <cellStyle name="_인원계획표 _적격 _집행내역서(Rev.0)_당하3차집행내역서(Rev.1)_위생(전주효자동)_수원시 구운동아파트-R2" xfId="1272"/>
    <cellStyle name="_인원계획표 _적격 _집행내역서(Rev.0)_수원시 구운동아파트-R1" xfId="1273"/>
    <cellStyle name="_인원계획표 _적격 _집행내역서(Rev.0)_수원시 구운동아파트-R2" xfId="1274"/>
    <cellStyle name="_인원계획표 _적격 _집행내역서(Rev.0)_위생(전주효자동)" xfId="1275"/>
    <cellStyle name="_인원계획표 _적격 _집행내역서(Rev.0)_위생(전주효자동)_수원시 구운동아파트-R1" xfId="1276"/>
    <cellStyle name="_인원계획표 _적격 _집행내역서(Rev.0)_위생(전주효자동)_수원시 구운동아파트-R2" xfId="1277"/>
    <cellStyle name="_인원계획표 _적격 _파일사전공사본사최종" xfId="1278"/>
    <cellStyle name="_인원계획표 _적격 _파일사전공사본사최종_가시설" xfId="1279"/>
    <cellStyle name="_인원계획표 _적격 _파일사전공사본사최종_내역서" xfId="1280"/>
    <cellStyle name="_인원계획표 _적격 _파일사전공사본사최종_동백아파트(사전공사 대비)" xfId="1281"/>
    <cellStyle name="_인원계획표 _적격 _파일사전공사본사최종_동백아파트(설변내역)" xfId="1282"/>
    <cellStyle name="_인원계획표 _주안아파트집행(R0)" xfId="1283"/>
    <cellStyle name="_인원계획표 _주안아파트집행(R0)_2002TMP" xfId="1284"/>
    <cellStyle name="_인원계획표 _주안아파트집행(R0)_2002TMP_2002TMP-POW1" xfId="1285"/>
    <cellStyle name="_인원계획표 _주안아파트집행(R0)_2002TMP_2002TMP-POW1_2002TMP-POW1" xfId="1286"/>
    <cellStyle name="_인원계획표 _주안아파트집행(R0)_2002TMP_2002TMP-POW1_2002TMP-POW1_2002TMP-POW1" xfId="1287"/>
    <cellStyle name="_인원계획표 _주안아파트집행(R0)_2002TMP_2002TMP-POW1_2002TMP-POW1_2002TMP-POW1_2002TMP-POW1" xfId="1288"/>
    <cellStyle name="_인원계획표 _주안아파트집행(R0)_2002TMP_2002TMP-POW1_2002TMP-POW1_2002TMP-POW1_2002TMP-POW1_2002TMP-POW1" xfId="1289"/>
    <cellStyle name="_인원계획표 _주안아파트집행(R0)_2002TMP_2002TMP-POW1_2002TMP-POW1_2002TMP-POW1_2002TMP-POW1_2003TMP-POW01" xfId="1290"/>
    <cellStyle name="_인원계획표 _주안아파트집행(R0)_2002TMP_2002TMP-POW1_2002TMP-POW1_2003TMP-POW01" xfId="1291"/>
    <cellStyle name="_인원계획표 _주안아파트집행(R0)_2002TMP_2003TMP-POW01" xfId="1292"/>
    <cellStyle name="_인원계획표 _주안아파트집행(R0)_2002TMP-POW1" xfId="1293"/>
    <cellStyle name="_인원계획표 _주안아파트집행(R0)_2002TMP-POW1_2002TMP-POW1" xfId="1294"/>
    <cellStyle name="_인원계획표 _주안아파트집행(R0)_2002TMP-POW1_2002TMP-POW1_2002TMP" xfId="1295"/>
    <cellStyle name="_인원계획표 _주안아파트집행(R0)_2002TMP-POW1_2002TMP-POW1_2002TMP_2002TMP-POW1" xfId="1296"/>
    <cellStyle name="_인원계획표 _주안아파트집행(R0)_2002TMP-POW1_2002TMP-POW1_2002TMP_2002TMP-POW1_2002TMP-POW1" xfId="1297"/>
    <cellStyle name="_인원계획표 _주안아파트집행(R0)_2002TMP-POW1_2002TMP-POW1_2002TMP_2002TMP-POW1_2002TMP-POW1_2002TMP-POW1" xfId="1298"/>
    <cellStyle name="_인원계획표 _주안아파트집행(R0)_2002TMP-POW1_2002TMP-POW1_2002TMP_2002TMP-POW1_2002TMP-POW1_2002TMP-POW1_2002TMP-POW1" xfId="1299"/>
    <cellStyle name="_인원계획표 _주안아파트집행(R0)_2002TMP-POW1_2002TMP-POW1_2002TMP_2002TMP-POW1_2002TMP-POW1_2002TMP-POW1_2002TMP-POW1_2002TMP-POW1" xfId="1300"/>
    <cellStyle name="_인원계획표 _주안아파트집행(R0)_2002TMP-POW1_2002TMP-POW1_2002TMP_2002TMP-POW1_2002TMP-POW1_2002TMP-POW1_2002TMP-POW1_2003TMP-POW01" xfId="1301"/>
    <cellStyle name="_인원계획표 _주안아파트집행(R0)_2002TMP-POW1_2002TMP-POW1_2002TMP_2002TMP-POW1_2002TMP-POW1_2003TMP-POW01" xfId="1302"/>
    <cellStyle name="_인원계획표 _주안아파트집행(R0)_2002TMP-POW1_2002TMP-POW1_2002TMP_2003TMP-POW01" xfId="1303"/>
    <cellStyle name="_인원계획표 _주안아파트집행(R0)_2002TMP-POW1_2002TMP-POW1_2002TMP-POW1" xfId="1304"/>
    <cellStyle name="_인원계획표 _주안아파트집행(R0)_2002TMP-POW1_2002TMP-POW1_2002TMP-POW1_2002TMP-POW1" xfId="1305"/>
    <cellStyle name="_인원계획표 _주안아파트집행(R0)_2002TMP-POW1_2002TMP-POW1_2002TMP-POW1_2002TMP-POW1_2002TMP" xfId="1306"/>
    <cellStyle name="_인원계획표 _주안아파트집행(R0)_2002TMP-POW1_2002TMP-POW1_2002TMP-POW1_2002TMP-POW1_2002TMP_2002TMP-POW1" xfId="1307"/>
    <cellStyle name="_인원계획표 _주안아파트집행(R0)_2002TMP-POW1_2002TMP-POW1_2002TMP-POW1_2002TMP-POW1_2002TMP_2002TMP-POW1_2002TMP-POW1" xfId="1308"/>
    <cellStyle name="_인원계획표 _주안아파트집행(R0)_2002TMP-POW1_2002TMP-POW1_2002TMP-POW1_2002TMP-POW1_2002TMP_2002TMP-POW1_2002TMP-POW1_2002TMP-POW1" xfId="1309"/>
    <cellStyle name="_인원계획표 _주안아파트집행(R0)_2002TMP-POW1_2002TMP-POW1_2002TMP-POW1_2002TMP-POW1_2002TMP_2002TMP-POW1_2002TMP-POW1_2002TMP-POW1_2002TMP-POW1" xfId="1310"/>
    <cellStyle name="_인원계획표 _주안아파트집행(R0)_2002TMP-POW1_2002TMP-POW1_2002TMP-POW1_2002TMP-POW1_2002TMP_2002TMP-POW1_2002TMP-POW1_2002TMP-POW1_2002TMP-POW1_2002TMP-POW1" xfId="1311"/>
    <cellStyle name="_인원계획표 _주안아파트집행(R0)_2002TMP-POW1_2002TMP-POW1_2002TMP-POW1_2002TMP-POW1_2002TMP_2002TMP-POW1_2002TMP-POW1_2002TMP-POW1_2002TMP-POW1_2003TMP-POW01" xfId="1312"/>
    <cellStyle name="_인원계획표 _주안아파트집행(R0)_2002TMP-POW1_2002TMP-POW1_2002TMP-POW1_2002TMP-POW1_2002TMP_2002TMP-POW1_2002TMP-POW1_2003TMP-POW01" xfId="1313"/>
    <cellStyle name="_인원계획표 _주안아파트집행(R0)_2002TMP-POW1_2002TMP-POW1_2002TMP-POW1_2002TMP-POW1_2002TMP_2003TMP-POW01" xfId="1314"/>
    <cellStyle name="_인원계획표 _주안아파트집행(R0)_2002TMP-POW1_2002TMP-POW1_2002TMP-POW1_2002TMP-POW1_2002TMP-POW1" xfId="1315"/>
    <cellStyle name="_인원계획표 _주안아파트집행(R0)_2002TMP-POW1_2002TMP-POW1_2002TMP-POW1_2002TMP-POW1_2002TMP-POW1_2002TMP-POW1" xfId="1316"/>
    <cellStyle name="_인원계획표 _주안아파트집행(R0)_2002TMP-POW1_2002TMP-POW1_2002TMP-POW1_2002TMP-POW1_2002TMP-POW1_2002TMP-POW1_2002TMP-POW1" xfId="1317"/>
    <cellStyle name="_인원계획표 _주안아파트집행(R0)_2002TMP-POW1_2002TMP-POW1_2002TMP-POW1_2002TMP-POW1_2002TMP-POW1_2002TMP-POW1_2002TMP-POW1_2002TMP-POW1" xfId="1318"/>
    <cellStyle name="_인원계획표 _주안아파트집행(R0)_2002TMP-POW1_2002TMP-POW1_2002TMP-POW1_2002TMP-POW1_2002TMP-POW1_2002TMP-POW1_2002TMP-POW1_2002TMP-POW1_2002TMP-POW1" xfId="1319"/>
    <cellStyle name="_인원계획표 _주안아파트집행(R0)_2002TMP-POW1_2002TMP-POW1_2002TMP-POW1_2002TMP-POW1_2002TMP-POW1_2002TMP-POW1_2002TMP-POW1_2002TMP-POW1_2002TMP-POW1_2002TMP-POW1" xfId="1320"/>
    <cellStyle name="_인원계획표 _주안아파트집행(R0)_2002TMP-POW1_2002TMP-POW1_2002TMP-POW1_2002TMP-POW1_2002TMP-POW1_2002TMP-POW1_2002TMP-POW1_2002TMP-POW1_2002TMP-POW1_2002TMP-POW1_2002TMP-POW1" xfId="1321"/>
    <cellStyle name="_인원계획표 _주안아파트집행(R0)_2002TMP-POW1_2002TMP-POW1_2002TMP-POW1_2002TMP-POW1_2002TMP-POW1_2002TMP-POW1_2002TMP-POW1_2002TMP-POW1_2002TMP-POW1_2002TMP-POW1_2002TMP-POW1_2002TMP-POW1" xfId="1322"/>
    <cellStyle name="_인원계획표 _주안아파트집행(R0)_2002TMP-POW1_2002TMP-POW1_2002TMP-POW1_2002TMP-POW1_2002TMP-POW1_2002TMP-POW1_2002TMP-POW1_2002TMP-POW1_2002TMP-POW1_2002TMP-POW1_2002TMP-POW1_2003TMP-POW01" xfId="1323"/>
    <cellStyle name="_인원계획표 _주안아파트집행(R0)_2002TMP-POW1_2002TMP-POW1_2002TMP-POW1_2002TMP-POW1_2002TMP-POW1_2002TMP-POW1_2002TMP-POW1_2002TMP-POW1_2002TMP-POW1_2003TMP-POW01" xfId="1324"/>
    <cellStyle name="_인원계획표 _주안아파트집행(R0)_2002TMP-POW1_2002TMP-POW1_2002TMP-POW1_2002TMP-POW1_2002TMP-POW1_2002TMP-POW1_2002TMP-POW1_2003TMP-POW01" xfId="1325"/>
    <cellStyle name="_인원계획표 _주안아파트집행(R0)_2002TMP-POW1_2002TMP-POW1_2002TMP-POW1_2002TMP-POW1_2002TMP-POW1_2003TMP-POW01" xfId="1326"/>
    <cellStyle name="_인원계획표 _주안아파트집행(R0)_2002TMP-POW1_2002TMP-POW1_2002TMP-POW1_2003TMP-POW01" xfId="1327"/>
    <cellStyle name="_인원계획표 _주안아파트집행(R0)_2002TMP-POW1_2003TMP-POW01" xfId="1328"/>
    <cellStyle name="_인원계획표 _주안아파트집행(R0)_2002TMP-POW11" xfId="1329"/>
    <cellStyle name="_인원계획표 _주안아파트집행(R0)_2002TMP-POW11_2002TMP-POW1" xfId="1330"/>
    <cellStyle name="_인원계획표 _주안아파트집행(R0)_2002TMP-POW11_2002TMP-POW1_2002TMP-POW1" xfId="1331"/>
    <cellStyle name="_인원계획표 _주안아파트집행(R0)_2002TMP-POW11_2002TMP-POW1_2002TMP-POW1_2002TMP-POW1" xfId="1332"/>
    <cellStyle name="_인원계획표 _주안아파트집행(R0)_2002TMP-POW11_2002TMP-POW1_2002TMP-POW1_2002TMP-POW1_2002TMP-POW1" xfId="1333"/>
    <cellStyle name="_인원계획표 _주안아파트집행(R0)_2002TMP-POW11_2002TMP-POW1_2002TMP-POW1_2002TMP-POW1_2002TMP-POW1_2002TMP-POW1" xfId="1334"/>
    <cellStyle name="_인원계획표 _주안아파트집행(R0)_2002TMP-POW11_2002TMP-POW1_2002TMP-POW1_2002TMP-POW1_2002TMP-POW1_2003TMP-POW01" xfId="1335"/>
    <cellStyle name="_인원계획표 _주안아파트집행(R0)_2002TMP-POW11_2002TMP-POW1_2002TMP-POW1_2003TMP-POW01" xfId="1336"/>
    <cellStyle name="_인원계획표 _주안아파트집행(R0)_2002TMP-POW11_2003TMP-POW01" xfId="1337"/>
    <cellStyle name="_인원계획표 _주안아파트집행(R0)_원당TOTAL(R0)" xfId="1338"/>
    <cellStyle name="_인원계획표 _주안아파트집행(R0)_원당TOTAL(R0)_2002TMP-POW1" xfId="1339"/>
    <cellStyle name="_인원계획표 _주안아파트집행(R0)_원당TOTAL(R0)_2002TMP-POW1_2002TMP-POW1" xfId="1340"/>
    <cellStyle name="_인원계획표 _주안아파트집행(R0)_원당TOTAL(R0)_2002TMP-POW1_2002TMP-POW1_2002TMP-POW1" xfId="1341"/>
    <cellStyle name="_인원계획표 _주안아파트집행(R0)_원당TOTAL(R0)_2002TMP-POW1_2002TMP-POW1_2002TMP-POW1_2002TMP-POW1" xfId="1342"/>
    <cellStyle name="_인원계획표 _주안아파트집행(R0)_원당TOTAL(R0)_2002TMP-POW1_2002TMP-POW1_2002TMP-POW1_2002TMP-POW1_2002TMP-POW1" xfId="1343"/>
    <cellStyle name="_인원계획표 _주안아파트집행(R0)_원당TOTAL(R0)_2002TMP-POW1_2002TMP-POW1_2002TMP-POW1_2002TMP-POW1_2002TMP-POW1_2002TMP-POW1" xfId="1344"/>
    <cellStyle name="_인원계획표 _주안아파트집행(R0)_원당TOTAL(R0)_2002TMP-POW1_2002TMP-POW1_2002TMP-POW1_2002TMP-POW1_2002TMP-POW1_2002TMP-POW1_2002TMP-POW1" xfId="1345"/>
    <cellStyle name="_인원계획표 _주안아파트집행(R0)_원당TOTAL(R0)_2002TMP-POW1_2002TMP-POW1_2002TMP-POW1_2002TMP-POW1_2002TMP-POW1_2002TMP-POW1_2003TMP-POW01" xfId="1346"/>
    <cellStyle name="_인원계획표 _주안아파트집행(R0)_원당TOTAL(R0)_2002TMP-POW1_2002TMP-POW1_2002TMP-POW1_2002TMP-POW1_2003TMP-POW01" xfId="1347"/>
    <cellStyle name="_인원계획표 _주안아파트집행(R0)_원당TOTAL(R0)_2002TMP-POW1_2002TMP-POW1_2003TMP-POW01" xfId="1348"/>
    <cellStyle name="_인원계획표 _주안아파트집행(R0)_원당TOTAL(R0)_2003TMP-POW01" xfId="1349"/>
    <cellStyle name="_인원계획표 _집행내역서(Rev.0)" xfId="1350"/>
    <cellStyle name="_인원계획표 _집행내역서(Rev.0)_당하3차집행내역서(Rev.1)" xfId="1351"/>
    <cellStyle name="_인원계획표 _집행내역서(Rev.0)_당하3차집행내역서(Rev.1)_수원시 구운동아파트-R1" xfId="1352"/>
    <cellStyle name="_인원계획표 _집행내역서(Rev.0)_당하3차집행내역서(Rev.1)_수원시 구운동아파트-R2" xfId="1353"/>
    <cellStyle name="_인원계획표 _집행내역서(Rev.0)_당하3차집행내역서(Rev.1)_위생(전주효자동)" xfId="1354"/>
    <cellStyle name="_인원계획표 _집행내역서(Rev.0)_당하3차집행내역서(Rev.1)_위생(전주효자동)_수원시 구운동아파트-R1" xfId="1355"/>
    <cellStyle name="_인원계획표 _집행내역서(Rev.0)_당하3차집행내역서(Rev.1)_위생(전주효자동)_수원시 구운동아파트-R2" xfId="1356"/>
    <cellStyle name="_인원계획표 _집행내역서(Rev.0)_수원시 구운동아파트-R1" xfId="1357"/>
    <cellStyle name="_인원계획표 _집행내역서(Rev.0)_수원시 구운동아파트-R2" xfId="1358"/>
    <cellStyle name="_인원계획표 _집행내역서(Rev.0)_위생(전주효자동)" xfId="1359"/>
    <cellStyle name="_인원계획표 _집행내역서(Rev.0)_위생(전주효자동)_수원시 구운동아파트-R1" xfId="1360"/>
    <cellStyle name="_인원계획표 _집행내역서(Rev.0)_위생(전주효자동)_수원시 구운동아파트-R2" xfId="1361"/>
    <cellStyle name="_인원계획표 _파일공사" xfId="1362"/>
    <cellStyle name="_인원계획표 _파일공사(30M)" xfId="1363"/>
    <cellStyle name="_인원계획표 _파일공사(30M)_가시설" xfId="1364"/>
    <cellStyle name="_인원계획표 _파일공사(30M)_내역서" xfId="1365"/>
    <cellStyle name="_인원계획표 _파일공사(30M)_동백아파트(사전공사 대비)" xfId="1366"/>
    <cellStyle name="_인원계획표 _파일공사(30M)_동백아파트(설변내역)" xfId="1367"/>
    <cellStyle name="_인원계획표 _파일공사_가시설" xfId="1368"/>
    <cellStyle name="_인원계획표 _파일공사_내역서" xfId="1369"/>
    <cellStyle name="_인원계획표 _파일공사_동백아파트(사전공사 대비)" xfId="1370"/>
    <cellStyle name="_인원계획표 _파일공사_동백아파트(설변내역)" xfId="1371"/>
    <cellStyle name="_인원계획표 _파일사전공사본사최종" xfId="1372"/>
    <cellStyle name="_인원계획표 _파일사전공사본사최종_가시설" xfId="1373"/>
    <cellStyle name="_인원계획표 _파일사전공사본사최종_내역서" xfId="1374"/>
    <cellStyle name="_인원계획표 _파일사전공사본사최종_동백아파트(사전공사 대비)" xfId="1375"/>
    <cellStyle name="_인원계획표 _파일사전공사본사최종_동백아파트(설변내역)" xfId="1376"/>
    <cellStyle name="_입찰표지 " xfId="1377"/>
    <cellStyle name="_입찰표지 _2000TMP-POW2" xfId="1378"/>
    <cellStyle name="_입찰표지 _2000TMP-POW2_2002TMP-POW1" xfId="1379"/>
    <cellStyle name="_입찰표지 _2000TMP-POW2_2002TMP-POW1_2002TMP-POW1" xfId="1380"/>
    <cellStyle name="_입찰표지 _2000TMP-POW2_2002TMP-POW1_2002TMP-POW1_2002TMP-POW1" xfId="1381"/>
    <cellStyle name="_입찰표지 _2000TMP-POW2_2002TMP-POW1_2002TMP-POW1_2002TMP-POW1_2002TMP-POW1" xfId="1382"/>
    <cellStyle name="_입찰표지 _2000TMP-POW2_2002TMP-POW1_2002TMP-POW1_2002TMP-POW1_2002TMP-POW1_2002TMP-POW1" xfId="1383"/>
    <cellStyle name="_입찰표지 _2000TMP-POW2_2002TMP-POW1_2002TMP-POW1_2002TMP-POW1_2002TMP-POW1_2002TMP-POW1_2002TMP-POW1" xfId="1384"/>
    <cellStyle name="_입찰표지 _2000TMP-POW2_2002TMP-POW1_2002TMP-POW1_2002TMP-POW1_2002TMP-POW1_2002TMP-POW1_2002TMP-POW1_2002TMP-POW1" xfId="1385"/>
    <cellStyle name="_입찰표지 _2000TMP-POW2_2002TMP-POW1_2002TMP-POW1_2002TMP-POW1_2002TMP-POW1_2002TMP-POW1_2002TMP-POW1_2003TMP-POW01" xfId="1386"/>
    <cellStyle name="_입찰표지 _2000TMP-POW2_2002TMP-POW1_2002TMP-POW1_2002TMP-POW1_2002TMP-POW1_2003TMP-POW01" xfId="1387"/>
    <cellStyle name="_입찰표지 _2000TMP-POW2_2002TMP-POW1_2002TMP-POW1_2003TMP-POW01" xfId="1388"/>
    <cellStyle name="_입찰표지 _2000TMP-POW2_2003TMP-POW01" xfId="1389"/>
    <cellStyle name="_입찰표지 _2000TMP-POW2_APT평당금액분석표-TOT" xfId="1390"/>
    <cellStyle name="_입찰표지 _2000TMP-POW2_APT평당금액분석표-TOT_APT평당금액분석표-TOT" xfId="1391"/>
    <cellStyle name="_입찰표지 _2000TMP-POW2_검암2차장비" xfId="1392"/>
    <cellStyle name="_입찰표지 _2000TMP-POW2_검암2차장비_아이원플러스내역" xfId="1393"/>
    <cellStyle name="_입찰표지 _2000TMP-POW2_검암2차집행분석용" xfId="1394"/>
    <cellStyle name="_입찰표지 _2000TMP-POW2_서계동오피스텔" xfId="1395"/>
    <cellStyle name="_입찰표지 _2000TMP-POW2_서초동가집행" xfId="1396"/>
    <cellStyle name="_입찰표지 _2000TMP-POW2_서초장비대비" xfId="1397"/>
    <cellStyle name="_입찰표지 _2000TMP-POW2_서초장비대비_아이원플러스내역" xfId="1398"/>
    <cellStyle name="_입찰표지 _2000TMP-POW2_서초풍림아이원플러스(0723)(2)" xfId="1399"/>
    <cellStyle name="_입찰표지 _2000TMP-POW2_서초풍림아이원플러스(0723)(2)_서계동오피스텔" xfId="1400"/>
    <cellStyle name="_입찰표지 _2000TMP-POW2_서초풍림아이원플러스(0723)(2)_서초동가집행" xfId="1401"/>
    <cellStyle name="_입찰표지 _2000TMP-POW2_서초풍림아이원플러스(0723)(2)_서초동오피스텔(구)" xfId="1402"/>
    <cellStyle name="_입찰표지 _2000TMP-POW2_서초풍림아이원플러스(0723)(2)_서초동오피스텔(구)_아이원플러스내역" xfId="1403"/>
    <cellStyle name="_입찰표지 _2000TMP-POW2_서초풍림아이원플러스(0723)(2)_아이원플러스내역" xfId="1404"/>
    <cellStyle name="_입찰표지 _2000TMP-POW2_서초풍림아이원플러스(0723)(2)_아이원플러스내역_아이원플러스내역" xfId="1405"/>
    <cellStyle name="_입찰표지 _2000TMP-POW2_아이원플러스내역" xfId="1406"/>
    <cellStyle name="_입찰표지 _2000TMP-POW2_용인동백C5-1BL공동주택건설공사(공사용1104)" xfId="1407"/>
    <cellStyle name="_입찰표지 _2000TMP-POW2_인천검암2차" xfId="1408"/>
    <cellStyle name="_입찰표지 _2000TMP-POW2_인천검암2차_아이원플러스내역" xfId="1409"/>
    <cellStyle name="_입찰표지 _2001TMP-POW2" xfId="1410"/>
    <cellStyle name="_입찰표지 _2001TMP-POW2_2002TMP-POW1" xfId="1411"/>
    <cellStyle name="_입찰표지 _2001TMP-POW2_2002TMP-POW1_2002TMP-POW1" xfId="1412"/>
    <cellStyle name="_입찰표지 _2001TMP-POW2_2002TMP-POW1_2002TMP-POW1_2002TMP-POW1" xfId="1413"/>
    <cellStyle name="_입찰표지 _2001TMP-POW2_2002TMP-POW1_2002TMP-POW1_2002TMP-POW1_2002TMP-POW1" xfId="1414"/>
    <cellStyle name="_입찰표지 _2001TMP-POW2_2002TMP-POW1_2002TMP-POW1_2002TMP-POW1_2002TMP-POW1_2002TMP-POW1" xfId="1415"/>
    <cellStyle name="_입찰표지 _2001TMP-POW2_2002TMP-POW1_2002TMP-POW1_2002TMP-POW1_2002TMP-POW1_2002TMP-POW1_2002TMP-POW1" xfId="1416"/>
    <cellStyle name="_입찰표지 _2001TMP-POW2_2002TMP-POW1_2002TMP-POW1_2002TMP-POW1_2002TMP-POW1_2002TMP-POW1_2002TMP-POW1_2002TMP-POW1" xfId="1417"/>
    <cellStyle name="_입찰표지 _2001TMP-POW2_2002TMP-POW1_2002TMP-POW1_2002TMP-POW1_2002TMP-POW1_2002TMP-POW1_2002TMP-POW1_2003TMP-POW01" xfId="1418"/>
    <cellStyle name="_입찰표지 _2001TMP-POW2_2002TMP-POW1_2002TMP-POW1_2002TMP-POW1_2002TMP-POW1_2003TMP-POW01" xfId="1419"/>
    <cellStyle name="_입찰표지 _2001TMP-POW2_2002TMP-POW1_2002TMP-POW1_2003TMP-POW01" xfId="1420"/>
    <cellStyle name="_입찰표지 _2001TMP-POW2_2003TMP-POW01" xfId="1421"/>
    <cellStyle name="_입찰표지 _2001TMP-POW2_APT평당금액분석표-TOT" xfId="1422"/>
    <cellStyle name="_입찰표지 _2001TMP-POW2_APT평당금액분석표-TOT_APT평당금액분석표-TOT" xfId="1423"/>
    <cellStyle name="_입찰표지 _2001TMP-POW2_검암2차장비" xfId="1424"/>
    <cellStyle name="_입찰표지 _2001TMP-POW2_검암2차장비_아이원플러스내역" xfId="1425"/>
    <cellStyle name="_입찰표지 _2001TMP-POW2_검암2차집행분석용" xfId="1426"/>
    <cellStyle name="_입찰표지 _2001TMP-POW2_서계동오피스텔" xfId="1427"/>
    <cellStyle name="_입찰표지 _2001TMP-POW2_서초동가집행" xfId="1428"/>
    <cellStyle name="_입찰표지 _2001TMP-POW2_서초장비대비" xfId="1429"/>
    <cellStyle name="_입찰표지 _2001TMP-POW2_서초장비대비_아이원플러스내역" xfId="1430"/>
    <cellStyle name="_입찰표지 _2001TMP-POW2_서초풍림아이원플러스(0723)(2)" xfId="1431"/>
    <cellStyle name="_입찰표지 _2001TMP-POW2_서초풍림아이원플러스(0723)(2)_서계동오피스텔" xfId="1432"/>
    <cellStyle name="_입찰표지 _2001TMP-POW2_서초풍림아이원플러스(0723)(2)_서초동가집행" xfId="1433"/>
    <cellStyle name="_입찰표지 _2001TMP-POW2_서초풍림아이원플러스(0723)(2)_서초동오피스텔(구)" xfId="1434"/>
    <cellStyle name="_입찰표지 _2001TMP-POW2_서초풍림아이원플러스(0723)(2)_서초동오피스텔(구)_아이원플러스내역" xfId="1435"/>
    <cellStyle name="_입찰표지 _2001TMP-POW2_서초풍림아이원플러스(0723)(2)_아이원플러스내역" xfId="1436"/>
    <cellStyle name="_입찰표지 _2001TMP-POW2_서초풍림아이원플러스(0723)(2)_아이원플러스내역_아이원플러스내역" xfId="1437"/>
    <cellStyle name="_입찰표지 _2001TMP-POW2_아이원플러스내역" xfId="1438"/>
    <cellStyle name="_입찰표지 _2001TMP-POW2_용인동백C5-1BL공동주택건설공사(공사용1104)" xfId="1439"/>
    <cellStyle name="_입찰표지 _2001TMP-POW2_인천검암2차" xfId="1440"/>
    <cellStyle name="_입찰표지 _2001TMP-POW2_인천검암2차_아이원플러스내역" xfId="1441"/>
    <cellStyle name="_입찰표지 _2002TMP-POW0" xfId="1442"/>
    <cellStyle name="_입찰표지 _2002TMP-POW0_2002TMP" xfId="1443"/>
    <cellStyle name="_입찰표지 _2002TMP-POW0_2002TMP_2002TMP-POW1" xfId="1444"/>
    <cellStyle name="_입찰표지 _2002TMP-POW0_2002TMP_2002TMP-POW1_2002TMP-POW1" xfId="1445"/>
    <cellStyle name="_입찰표지 _2002TMP-POW0_2002TMP_2002TMP-POW1_2002TMP-POW1_2002TMP-POW1" xfId="1446"/>
    <cellStyle name="_입찰표지 _2002TMP-POW0_2002TMP_2002TMP-POW1_2002TMP-POW1_2002TMP-POW1_2002TMP-POW1" xfId="1447"/>
    <cellStyle name="_입찰표지 _2002TMP-POW0_2002TMP_2002TMP-POW1_2002TMP-POW1_2002TMP-POW1_2002TMP-POW1_2002TMP-POW1" xfId="1448"/>
    <cellStyle name="_입찰표지 _2002TMP-POW0_2002TMP_2002TMP-POW1_2002TMP-POW1_2002TMP-POW1_2002TMP-POW1_2003TMP-POW01" xfId="1449"/>
    <cellStyle name="_입찰표지 _2002TMP-POW0_2002TMP_2002TMP-POW1_2002TMP-POW1_2003TMP-POW01" xfId="1450"/>
    <cellStyle name="_입찰표지 _2002TMP-POW0_2002TMP_2003TMP-POW01" xfId="1451"/>
    <cellStyle name="_입찰표지 _2002TMP-POW0_2002TMP-POW1" xfId="1452"/>
    <cellStyle name="_입찰표지 _2002TMP-POW0_2002TMP-POW1_2002TMP-POW1" xfId="1453"/>
    <cellStyle name="_입찰표지 _2002TMP-POW0_2002TMP-POW1_2002TMP-POW1_2002TMP" xfId="1454"/>
    <cellStyle name="_입찰표지 _2002TMP-POW0_2002TMP-POW1_2002TMP-POW1_2002TMP_2002TMP-POW1" xfId="1455"/>
    <cellStyle name="_입찰표지 _2002TMP-POW0_2002TMP-POW1_2002TMP-POW1_2002TMP_2002TMP-POW1_2002TMP-POW1" xfId="1456"/>
    <cellStyle name="_입찰표지 _2002TMP-POW0_2002TMP-POW1_2002TMP-POW1_2002TMP_2002TMP-POW1_2002TMP-POW1_2002TMP-POW1" xfId="1457"/>
    <cellStyle name="_입찰표지 _2002TMP-POW0_2002TMP-POW1_2002TMP-POW1_2002TMP_2002TMP-POW1_2002TMP-POW1_2002TMP-POW1_2002TMP-POW1" xfId="1458"/>
    <cellStyle name="_입찰표지 _2002TMP-POW0_2002TMP-POW1_2002TMP-POW1_2002TMP_2002TMP-POW1_2002TMP-POW1_2002TMP-POW1_2002TMP-POW1_2002TMP-POW1" xfId="1459"/>
    <cellStyle name="_입찰표지 _2002TMP-POW0_2002TMP-POW1_2002TMP-POW1_2002TMP_2002TMP-POW1_2002TMP-POW1_2002TMP-POW1_2002TMP-POW1_2003TMP-POW01" xfId="1460"/>
    <cellStyle name="_입찰표지 _2002TMP-POW0_2002TMP-POW1_2002TMP-POW1_2002TMP_2002TMP-POW1_2002TMP-POW1_2003TMP-POW01" xfId="1461"/>
    <cellStyle name="_입찰표지 _2002TMP-POW0_2002TMP-POW1_2002TMP-POW1_2002TMP_2003TMP-POW01" xfId="1462"/>
    <cellStyle name="_입찰표지 _2002TMP-POW0_2002TMP-POW1_2002TMP-POW1_2002TMP-POW1" xfId="1463"/>
    <cellStyle name="_입찰표지 _2002TMP-POW0_2002TMP-POW1_2002TMP-POW1_2002TMP-POW1_2002TMP-POW1" xfId="1464"/>
    <cellStyle name="_입찰표지 _2002TMP-POW0_2002TMP-POW1_2002TMP-POW1_2002TMP-POW1_2002TMP-POW1_2002TMP" xfId="1465"/>
    <cellStyle name="_입찰표지 _2002TMP-POW0_2002TMP-POW1_2002TMP-POW1_2002TMP-POW1_2002TMP-POW1_2002TMP_2002TMP-POW1" xfId="1466"/>
    <cellStyle name="_입찰표지 _2002TMP-POW0_2002TMP-POW1_2002TMP-POW1_2002TMP-POW1_2002TMP-POW1_2002TMP_2002TMP-POW1_2002TMP-POW1" xfId="1467"/>
    <cellStyle name="_입찰표지 _2002TMP-POW0_2002TMP-POW1_2002TMP-POW1_2002TMP-POW1_2002TMP-POW1_2002TMP_2002TMP-POW1_2002TMP-POW1_2002TMP-POW1" xfId="1468"/>
    <cellStyle name="_입찰표지 _2002TMP-POW0_2002TMP-POW1_2002TMP-POW1_2002TMP-POW1_2002TMP-POW1_2002TMP_2002TMP-POW1_2002TMP-POW1_2002TMP-POW1_2002TMP-POW1" xfId="1469"/>
    <cellStyle name="_입찰표지 _2002TMP-POW0_2002TMP-POW1_2002TMP-POW1_2002TMP-POW1_2002TMP-POW1_2002TMP_2002TMP-POW1_2002TMP-POW1_2002TMP-POW1_2002TMP-POW1_2002TMP-POW1" xfId="1470"/>
    <cellStyle name="_입찰표지 _2002TMP-POW0_2002TMP-POW1_2002TMP-POW1_2002TMP-POW1_2002TMP-POW1_2002TMP_2002TMP-POW1_2002TMP-POW1_2002TMP-POW1_2002TMP-POW1_2003TMP-POW01" xfId="1471"/>
    <cellStyle name="_입찰표지 _2002TMP-POW0_2002TMP-POW1_2002TMP-POW1_2002TMP-POW1_2002TMP-POW1_2002TMP_2002TMP-POW1_2002TMP-POW1_2003TMP-POW01" xfId="1472"/>
    <cellStyle name="_입찰표지 _2002TMP-POW0_2002TMP-POW1_2002TMP-POW1_2002TMP-POW1_2002TMP-POW1_2002TMP_2003TMP-POW01" xfId="1473"/>
    <cellStyle name="_입찰표지 _2002TMP-POW0_2002TMP-POW1_2002TMP-POW1_2002TMP-POW1_2002TMP-POW1_2002TMP-POW1" xfId="1474"/>
    <cellStyle name="_입찰표지 _2002TMP-POW0_2002TMP-POW1_2002TMP-POW1_2002TMP-POW1_2002TMP-POW1_2002TMP-POW1_2002TMP-POW1" xfId="1475"/>
    <cellStyle name="_입찰표지 _2002TMP-POW0_2002TMP-POW1_2002TMP-POW1_2002TMP-POW1_2002TMP-POW1_2002TMP-POW1_2002TMP-POW1_2002TMP-POW1" xfId="1476"/>
    <cellStyle name="_입찰표지 _2002TMP-POW0_2002TMP-POW1_2002TMP-POW1_2002TMP-POW1_2002TMP-POW1_2002TMP-POW1_2002TMP-POW1_2002TMP-POW1_2002TMP-POW1" xfId="1477"/>
    <cellStyle name="_입찰표지 _2002TMP-POW0_2002TMP-POW1_2002TMP-POW1_2002TMP-POW1_2002TMP-POW1_2002TMP-POW1_2002TMP-POW1_2002TMP-POW1_2002TMP-POW1_2002TMP-POW1" xfId="1478"/>
    <cellStyle name="_입찰표지 _2002TMP-POW0_2002TMP-POW1_2002TMP-POW1_2002TMP-POW1_2002TMP-POW1_2002TMP-POW1_2002TMP-POW1_2002TMP-POW1_2002TMP-POW1_2002TMP-POW1_2002TMP-POW1" xfId="1479"/>
    <cellStyle name="_입찰표지 _2002TMP-POW0_2002TMP-POW1_2002TMP-POW1_2002TMP-POW1_2002TMP-POW1_2002TMP-POW1_2002TMP-POW1_2002TMP-POW1_2002TMP-POW1_2002TMP-POW1_2002TMP-POW1_2002TMP-POW1" xfId="1480"/>
    <cellStyle name="_입찰표지 _2002TMP-POW0_2002TMP-POW1_2002TMP-POW1_2002TMP-POW1_2002TMP-POW1_2002TMP-POW1_2002TMP-POW1_2002TMP-POW1_2002TMP-POW1_2002TMP-POW1_2002TMP-POW1_2002TMP-POW1_2002TMP-POW1" xfId="1481"/>
    <cellStyle name="_입찰표지 _2002TMP-POW0_2002TMP-POW1_2002TMP-POW1_2002TMP-POW1_2002TMP-POW1_2002TMP-POW1_2002TMP-POW1_2002TMP-POW1_2002TMP-POW1_2002TMP-POW1_2002TMP-POW1_2002TMP-POW1_2003TMP-POW01" xfId="1482"/>
    <cellStyle name="_입찰표지 _2002TMP-POW0_2002TMP-POW1_2002TMP-POW1_2002TMP-POW1_2002TMP-POW1_2002TMP-POW1_2002TMP-POW1_2002TMP-POW1_2002TMP-POW1_2002TMP-POW1_2003TMP-POW01" xfId="1483"/>
    <cellStyle name="_입찰표지 _2002TMP-POW0_2002TMP-POW1_2002TMP-POW1_2002TMP-POW1_2002TMP-POW1_2002TMP-POW1_2002TMP-POW1_2002TMP-POW1_2003TMP-POW01" xfId="1484"/>
    <cellStyle name="_입찰표지 _2002TMP-POW0_2002TMP-POW1_2002TMP-POW1_2002TMP-POW1_2002TMP-POW1_2002TMP-POW1_2003TMP-POW01" xfId="1485"/>
    <cellStyle name="_입찰표지 _2002TMP-POW0_2002TMP-POW1_2002TMP-POW1_2002TMP-POW1_2003TMP-POW01" xfId="1486"/>
    <cellStyle name="_입찰표지 _2002TMP-POW0_2002TMP-POW1_2003TMP-POW01" xfId="1487"/>
    <cellStyle name="_입찰표지 _2002TMP-POW0_2002TMP-POW11" xfId="1488"/>
    <cellStyle name="_입찰표지 _2002TMP-POW0_2002TMP-POW11_2002TMP-POW1" xfId="1489"/>
    <cellStyle name="_입찰표지 _2002TMP-POW0_2002TMP-POW11_2002TMP-POW1_2002TMP-POW1" xfId="1490"/>
    <cellStyle name="_입찰표지 _2002TMP-POW0_2002TMP-POW11_2002TMP-POW1_2002TMP-POW1_2002TMP-POW1" xfId="1491"/>
    <cellStyle name="_입찰표지 _2002TMP-POW0_2002TMP-POW11_2002TMP-POW1_2002TMP-POW1_2002TMP-POW1_2002TMP-POW1" xfId="1492"/>
    <cellStyle name="_입찰표지 _2002TMP-POW0_2002TMP-POW11_2002TMP-POW1_2002TMP-POW1_2002TMP-POW1_2002TMP-POW1_2002TMP-POW1" xfId="1493"/>
    <cellStyle name="_입찰표지 _2002TMP-POW0_2002TMP-POW11_2002TMP-POW1_2002TMP-POW1_2002TMP-POW1_2002TMP-POW1_2003TMP-POW01" xfId="1494"/>
    <cellStyle name="_입찰표지 _2002TMP-POW0_2002TMP-POW11_2002TMP-POW1_2002TMP-POW1_2003TMP-POW01" xfId="1495"/>
    <cellStyle name="_입찰표지 _2002TMP-POW0_2002TMP-POW11_2003TMP-POW01" xfId="1496"/>
    <cellStyle name="_입찰표지 _2002TMP-POW0_원당TOTAL(R0)" xfId="1497"/>
    <cellStyle name="_입찰표지 _2002TMP-POW0_원당TOTAL(R0)_2002TMP-POW1" xfId="1498"/>
    <cellStyle name="_입찰표지 _2002TMP-POW0_원당TOTAL(R0)_2002TMP-POW1_2002TMP-POW1" xfId="1499"/>
    <cellStyle name="_입찰표지 _2002TMP-POW0_원당TOTAL(R0)_2002TMP-POW1_2002TMP-POW1_2002TMP-POW1" xfId="1500"/>
    <cellStyle name="_입찰표지 _2002TMP-POW0_원당TOTAL(R0)_2002TMP-POW1_2002TMP-POW1_2002TMP-POW1_2002TMP-POW1" xfId="1501"/>
    <cellStyle name="_입찰표지 _2002TMP-POW0_원당TOTAL(R0)_2002TMP-POW1_2002TMP-POW1_2002TMP-POW1_2002TMP-POW1_2002TMP-POW1" xfId="1502"/>
    <cellStyle name="_입찰표지 _2002TMP-POW0_원당TOTAL(R0)_2002TMP-POW1_2002TMP-POW1_2002TMP-POW1_2002TMP-POW1_2002TMP-POW1_2002TMP-POW1" xfId="1503"/>
    <cellStyle name="_입찰표지 _2002TMP-POW0_원당TOTAL(R0)_2002TMP-POW1_2002TMP-POW1_2002TMP-POW1_2002TMP-POW1_2002TMP-POW1_2002TMP-POW1_2002TMP-POW1" xfId="1504"/>
    <cellStyle name="_입찰표지 _2002TMP-POW0_원당TOTAL(R0)_2002TMP-POW1_2002TMP-POW1_2002TMP-POW1_2002TMP-POW1_2002TMP-POW1_2002TMP-POW1_2003TMP-POW01" xfId="1505"/>
    <cellStyle name="_입찰표지 _2002TMP-POW0_원당TOTAL(R0)_2002TMP-POW1_2002TMP-POW1_2002TMP-POW1_2002TMP-POW1_2003TMP-POW01" xfId="1506"/>
    <cellStyle name="_입찰표지 _2002TMP-POW0_원당TOTAL(R0)_2002TMP-POW1_2002TMP-POW1_2003TMP-POW01" xfId="1507"/>
    <cellStyle name="_입찰표지 _2002TMP-POW0_원당TOTAL(R0)_2003TMP-POW01" xfId="1508"/>
    <cellStyle name="_입찰표지 _2002TMP-POW1" xfId="1509"/>
    <cellStyle name="_입찰표지 _2002TMP-POW1_2002TMP" xfId="1510"/>
    <cellStyle name="_입찰표지 _2002TMP-POW1_2002TMP_2002TMP-POW1" xfId="1511"/>
    <cellStyle name="_입찰표지 _2002TMP-POW1_2002TMP_2002TMP-POW1_2002TMP-POW1" xfId="1512"/>
    <cellStyle name="_입찰표지 _2002TMP-POW1_2002TMP_2002TMP-POW1_2002TMP-POW1_2002TMP-POW1" xfId="1513"/>
    <cellStyle name="_입찰표지 _2002TMP-POW1_2002TMP_2002TMP-POW1_2002TMP-POW1_2002TMP-POW1_2002TMP-POW1" xfId="1514"/>
    <cellStyle name="_입찰표지 _2002TMP-POW1_2002TMP_2002TMP-POW1_2002TMP-POW1_2002TMP-POW1_2002TMP-POW1_2002TMP-POW1" xfId="1515"/>
    <cellStyle name="_입찰표지 _2002TMP-POW1_2002TMP_2002TMP-POW1_2002TMP-POW1_2002TMP-POW1_2002TMP-POW1_2003TMP-POW01" xfId="1516"/>
    <cellStyle name="_입찰표지 _2002TMP-POW1_2002TMP_2002TMP-POW1_2002TMP-POW1_2003TMP-POW01" xfId="1517"/>
    <cellStyle name="_입찰표지 _2002TMP-POW1_2002TMP_2003TMP-POW01" xfId="1518"/>
    <cellStyle name="_입찰표지 _2002TMP-POW1_2002TMP-POW1" xfId="1519"/>
    <cellStyle name="_입찰표지 _2002TMP-POW1_2002TMP-POW1_2002TMP-POW1" xfId="1520"/>
    <cellStyle name="_입찰표지 _2002TMP-POW1_2002TMP-POW1_2002TMP-POW1_2002TMP" xfId="1521"/>
    <cellStyle name="_입찰표지 _2002TMP-POW1_2002TMP-POW1_2002TMP-POW1_2002TMP_2002TMP-POW1" xfId="1522"/>
    <cellStyle name="_입찰표지 _2002TMP-POW1_2002TMP-POW1_2002TMP-POW1_2002TMP_2002TMP-POW1_2002TMP-POW1" xfId="1523"/>
    <cellStyle name="_입찰표지 _2002TMP-POW1_2002TMP-POW1_2002TMP-POW1_2002TMP_2002TMP-POW1_2002TMP-POW1_2002TMP-POW1" xfId="1524"/>
    <cellStyle name="_입찰표지 _2002TMP-POW1_2002TMP-POW1_2002TMP-POW1_2002TMP_2002TMP-POW1_2002TMP-POW1_2002TMP-POW1_2002TMP-POW1" xfId="1525"/>
    <cellStyle name="_입찰표지 _2002TMP-POW1_2002TMP-POW1_2002TMP-POW1_2002TMP_2002TMP-POW1_2002TMP-POW1_2002TMP-POW1_2002TMP-POW1_2002TMP-POW1" xfId="1526"/>
    <cellStyle name="_입찰표지 _2002TMP-POW1_2002TMP-POW1_2002TMP-POW1_2002TMP_2002TMP-POW1_2002TMP-POW1_2002TMP-POW1_2002TMP-POW1_2003TMP-POW01" xfId="1527"/>
    <cellStyle name="_입찰표지 _2002TMP-POW1_2002TMP-POW1_2002TMP-POW1_2002TMP_2002TMP-POW1_2002TMP-POW1_2003TMP-POW01" xfId="1528"/>
    <cellStyle name="_입찰표지 _2002TMP-POW1_2002TMP-POW1_2002TMP-POW1_2002TMP_2003TMP-POW01" xfId="1529"/>
    <cellStyle name="_입찰표지 _2002TMP-POW1_2002TMP-POW1_2002TMP-POW1_2002TMP-POW1" xfId="1530"/>
    <cellStyle name="_입찰표지 _2002TMP-POW1_2002TMP-POW1_2002TMP-POW1_2002TMP-POW1_2002TMP-POW1" xfId="1531"/>
    <cellStyle name="_입찰표지 _2002TMP-POW1_2002TMP-POW1_2002TMP-POW1_2002TMP-POW1_2002TMP-POW1_2002TMP" xfId="1532"/>
    <cellStyle name="_입찰표지 _2002TMP-POW1_2002TMP-POW1_2002TMP-POW1_2002TMP-POW1_2002TMP-POW1_2002TMP_2002TMP-POW1" xfId="1533"/>
    <cellStyle name="_입찰표지 _2002TMP-POW1_2002TMP-POW1_2002TMP-POW1_2002TMP-POW1_2002TMP-POW1_2002TMP_2002TMP-POW1_2002TMP-POW1" xfId="1534"/>
    <cellStyle name="_입찰표지 _2002TMP-POW1_2002TMP-POW1_2002TMP-POW1_2002TMP-POW1_2002TMP-POW1_2002TMP_2002TMP-POW1_2002TMP-POW1_2002TMP-POW1" xfId="1535"/>
    <cellStyle name="_입찰표지 _2002TMP-POW1_2002TMP-POW1_2002TMP-POW1_2002TMP-POW1_2002TMP-POW1_2002TMP_2002TMP-POW1_2002TMP-POW1_2002TMP-POW1_2002TMP-POW1" xfId="1536"/>
    <cellStyle name="_입찰표지 _2002TMP-POW1_2002TMP-POW1_2002TMP-POW1_2002TMP-POW1_2002TMP-POW1_2002TMP_2002TMP-POW1_2002TMP-POW1_2002TMP-POW1_2002TMP-POW1_2002TMP-POW1" xfId="1537"/>
    <cellStyle name="_입찰표지 _2002TMP-POW1_2002TMP-POW1_2002TMP-POW1_2002TMP-POW1_2002TMP-POW1_2002TMP_2002TMP-POW1_2002TMP-POW1_2002TMP-POW1_2002TMP-POW1_2003TMP-POW01" xfId="1538"/>
    <cellStyle name="_입찰표지 _2002TMP-POW1_2002TMP-POW1_2002TMP-POW1_2002TMP-POW1_2002TMP-POW1_2002TMP_2002TMP-POW1_2002TMP-POW1_2003TMP-POW01" xfId="1539"/>
    <cellStyle name="_입찰표지 _2002TMP-POW1_2002TMP-POW1_2002TMP-POW1_2002TMP-POW1_2002TMP-POW1_2002TMP_2003TMP-POW01" xfId="1540"/>
    <cellStyle name="_입찰표지 _2002TMP-POW1_2002TMP-POW1_2002TMP-POW1_2002TMP-POW1_2002TMP-POW1_2002TMP-POW1" xfId="1541"/>
    <cellStyle name="_입찰표지 _2002TMP-POW1_2002TMP-POW1_2002TMP-POW1_2002TMP-POW1_2002TMP-POW1_2002TMP-POW1_2002TMP-POW1" xfId="1542"/>
    <cellStyle name="_입찰표지 _2002TMP-POW1_2002TMP-POW1_2002TMP-POW1_2002TMP-POW1_2002TMP-POW1_2002TMP-POW1_2002TMP-POW1_2002TMP-POW1" xfId="1543"/>
    <cellStyle name="_입찰표지 _2002TMP-POW1_2002TMP-POW1_2002TMP-POW1_2002TMP-POW1_2002TMP-POW1_2002TMP-POW1_2002TMP-POW1_2002TMP-POW1_2002TMP-POW1" xfId="1544"/>
    <cellStyle name="_입찰표지 _2002TMP-POW1_2002TMP-POW1_2002TMP-POW1_2002TMP-POW1_2002TMP-POW1_2002TMP-POW1_2002TMP-POW1_2002TMP-POW1_2002TMP-POW1_2002TMP-POW1" xfId="1545"/>
    <cellStyle name="_입찰표지 _2002TMP-POW1_2002TMP-POW1_2002TMP-POW1_2002TMP-POW1_2002TMP-POW1_2002TMP-POW1_2002TMP-POW1_2002TMP-POW1_2002TMP-POW1_2002TMP-POW1_2002TMP-POW1" xfId="1546"/>
    <cellStyle name="_입찰표지 _2002TMP-POW1_2002TMP-POW1_2002TMP-POW1_2002TMP-POW1_2002TMP-POW1_2002TMP-POW1_2002TMP-POW1_2002TMP-POW1_2002TMP-POW1_2002TMP-POW1_2002TMP-POW1_2002TMP-POW1" xfId="1547"/>
    <cellStyle name="_입찰표지 _2002TMP-POW1_2002TMP-POW1_2002TMP-POW1_2002TMP-POW1_2002TMP-POW1_2002TMP-POW1_2002TMP-POW1_2002TMP-POW1_2002TMP-POW1_2002TMP-POW1_2002TMP-POW1_2002TMP-POW1_2002TMP-POW1" xfId="1548"/>
    <cellStyle name="_입찰표지 _2002TMP-POW1_2002TMP-POW1_2002TMP-POW1_2002TMP-POW1_2002TMP-POW1_2002TMP-POW1_2002TMP-POW1_2002TMP-POW1_2002TMP-POW1_2002TMP-POW1_2002TMP-POW1_2002TMP-POW1_2003TMP-POW01" xfId="1549"/>
    <cellStyle name="_입찰표지 _2002TMP-POW1_2002TMP-POW1_2002TMP-POW1_2002TMP-POW1_2002TMP-POW1_2002TMP-POW1_2002TMP-POW1_2002TMP-POW1_2002TMP-POW1_2002TMP-POW1_2003TMP-POW01" xfId="1550"/>
    <cellStyle name="_입찰표지 _2002TMP-POW1_2002TMP-POW1_2002TMP-POW1_2002TMP-POW1_2002TMP-POW1_2002TMP-POW1_2002TMP-POW1_2002TMP-POW1_2003TMP-POW01" xfId="1551"/>
    <cellStyle name="_입찰표지 _2002TMP-POW1_2002TMP-POW1_2002TMP-POW1_2002TMP-POW1_2002TMP-POW1_2002TMP-POW1_2003TMP-POW01" xfId="1552"/>
    <cellStyle name="_입찰표지 _2002TMP-POW1_2002TMP-POW1_2002TMP-POW1_2002TMP-POW1_2003TMP-POW01" xfId="1553"/>
    <cellStyle name="_입찰표지 _2002TMP-POW1_2002TMP-POW1_2003TMP-POW01" xfId="1554"/>
    <cellStyle name="_입찰표지 _2002TMP-POW1_2002TMP-POW11" xfId="1555"/>
    <cellStyle name="_입찰표지 _2002TMP-POW1_2002TMP-POW11_2002TMP-POW1" xfId="1556"/>
    <cellStyle name="_입찰표지 _2002TMP-POW1_2002TMP-POW11_2002TMP-POW1_2002TMP-POW1" xfId="1557"/>
    <cellStyle name="_입찰표지 _2002TMP-POW1_2002TMP-POW11_2002TMP-POW1_2002TMP-POW1_2002TMP-POW1" xfId="1558"/>
    <cellStyle name="_입찰표지 _2002TMP-POW1_2002TMP-POW11_2002TMP-POW1_2002TMP-POW1_2002TMP-POW1_2002TMP-POW1" xfId="1559"/>
    <cellStyle name="_입찰표지 _2002TMP-POW1_2002TMP-POW11_2002TMP-POW1_2002TMP-POW1_2002TMP-POW1_2002TMP-POW1_2002TMP-POW1" xfId="1560"/>
    <cellStyle name="_입찰표지 _2002TMP-POW1_2002TMP-POW11_2002TMP-POW1_2002TMP-POW1_2002TMP-POW1_2002TMP-POW1_2003TMP-POW01" xfId="1561"/>
    <cellStyle name="_입찰표지 _2002TMP-POW1_2002TMP-POW11_2002TMP-POW1_2002TMP-POW1_2003TMP-POW01" xfId="1562"/>
    <cellStyle name="_입찰표지 _2002TMP-POW1_2002TMP-POW11_2003TMP-POW01" xfId="1563"/>
    <cellStyle name="_입찰표지 _2002TMP-POW1_원당TOTAL(R0)" xfId="1564"/>
    <cellStyle name="_입찰표지 _2002TMP-POW1_원당TOTAL(R0)_2002TMP-POW1" xfId="1565"/>
    <cellStyle name="_입찰표지 _2002TMP-POW1_원당TOTAL(R0)_2002TMP-POW1_2002TMP-POW1" xfId="1566"/>
    <cellStyle name="_입찰표지 _2002TMP-POW1_원당TOTAL(R0)_2002TMP-POW1_2002TMP-POW1_2002TMP-POW1" xfId="1567"/>
    <cellStyle name="_입찰표지 _2002TMP-POW1_원당TOTAL(R0)_2002TMP-POW1_2002TMP-POW1_2002TMP-POW1_2002TMP-POW1" xfId="1568"/>
    <cellStyle name="_입찰표지 _2002TMP-POW1_원당TOTAL(R0)_2002TMP-POW1_2002TMP-POW1_2002TMP-POW1_2002TMP-POW1_2002TMP-POW1" xfId="1569"/>
    <cellStyle name="_입찰표지 _2002TMP-POW1_원당TOTAL(R0)_2002TMP-POW1_2002TMP-POW1_2002TMP-POW1_2002TMP-POW1_2002TMP-POW1_2002TMP-POW1" xfId="1570"/>
    <cellStyle name="_입찰표지 _2002TMP-POW1_원당TOTAL(R0)_2002TMP-POW1_2002TMP-POW1_2002TMP-POW1_2002TMP-POW1_2002TMP-POW1_2002TMP-POW1_2002TMP-POW1" xfId="1571"/>
    <cellStyle name="_입찰표지 _2002TMP-POW1_원당TOTAL(R0)_2002TMP-POW1_2002TMP-POW1_2002TMP-POW1_2002TMP-POW1_2002TMP-POW1_2002TMP-POW1_2003TMP-POW01" xfId="1572"/>
    <cellStyle name="_입찰표지 _2002TMP-POW1_원당TOTAL(R0)_2002TMP-POW1_2002TMP-POW1_2002TMP-POW1_2002TMP-POW1_2003TMP-POW01" xfId="1573"/>
    <cellStyle name="_입찰표지 _2002TMP-POW1_원당TOTAL(R0)_2002TMP-POW1_2002TMP-POW1_2003TMP-POW01" xfId="1574"/>
    <cellStyle name="_입찰표지 _2002TMP-POW1_원당TOTAL(R0)_2003TMP-POW01" xfId="1575"/>
    <cellStyle name="_입찰표지 _2002TMP-POW11" xfId="1576"/>
    <cellStyle name="_입찰표지 _2002TMP-POW11_2002TMP" xfId="1577"/>
    <cellStyle name="_입찰표지 _2002TMP-POW11_2002TMP_2002TMP-POW1" xfId="1578"/>
    <cellStyle name="_입찰표지 _2002TMP-POW11_2002TMP_2002TMP-POW1_2002TMP-POW1" xfId="1579"/>
    <cellStyle name="_입찰표지 _2002TMP-POW11_2002TMP_2002TMP-POW1_2002TMP-POW1_2002TMP-POW1" xfId="1580"/>
    <cellStyle name="_입찰표지 _2002TMP-POW11_2002TMP_2002TMP-POW1_2002TMP-POW1_2002TMP-POW1_2002TMP-POW1" xfId="1581"/>
    <cellStyle name="_입찰표지 _2002TMP-POW11_2002TMP_2002TMP-POW1_2002TMP-POW1_2002TMP-POW1_2002TMP-POW1_2002TMP-POW1" xfId="1582"/>
    <cellStyle name="_입찰표지 _2002TMP-POW11_2002TMP_2002TMP-POW1_2002TMP-POW1_2002TMP-POW1_2002TMP-POW1_2003TMP-POW01" xfId="1583"/>
    <cellStyle name="_입찰표지 _2002TMP-POW11_2002TMP_2002TMP-POW1_2002TMP-POW1_2003TMP-POW01" xfId="1584"/>
    <cellStyle name="_입찰표지 _2002TMP-POW11_2002TMP_2003TMP-POW01" xfId="1585"/>
    <cellStyle name="_입찰표지 _2002TMP-POW11_2002TMP-POW1" xfId="1586"/>
    <cellStyle name="_입찰표지 _2002TMP-POW11_2002TMP-POW1_2002TMP-POW1" xfId="1587"/>
    <cellStyle name="_입찰표지 _2002TMP-POW11_2002TMP-POW1_2002TMP-POW1_2002TMP-POW1" xfId="1588"/>
    <cellStyle name="_입찰표지 _2002TMP-POW11_2002TMP-POW1_2002TMP-POW1_2002TMP-POW1_2002TMP-POW1" xfId="1589"/>
    <cellStyle name="_입찰표지 _2002TMP-POW11_2002TMP-POW1_2002TMP-POW1_2002TMP-POW1_2002TMP-POW1_2002TMP-POW1" xfId="1590"/>
    <cellStyle name="_입찰표지 _2002TMP-POW11_2002TMP-POW1_2002TMP-POW1_2002TMP-POW1_2002TMP-POW1_2002TMP-POW1_2002TMP-POW1" xfId="1591"/>
    <cellStyle name="_입찰표지 _2002TMP-POW11_2002TMP-POW1_2002TMP-POW1_2002TMP-POW1_2002TMP-POW1_2002TMP-POW1_2002TMP-POW1_2002TMP-POW1" xfId="1592"/>
    <cellStyle name="_입찰표지 _2002TMP-POW11_2002TMP-POW1_2002TMP-POW1_2002TMP-POW1_2002TMP-POW1_2002TMP-POW1_2002TMP-POW1_2002TMP-POW1_2002TMP-POW1" xfId="1593"/>
    <cellStyle name="_입찰표지 _2002TMP-POW11_2002TMP-POW1_2002TMP-POW1_2002TMP-POW1_2002TMP-POW1_2002TMP-POW1_2002TMP-POW1_2002TMP-POW1_2003TMP-POW01" xfId="1594"/>
    <cellStyle name="_입찰표지 _2002TMP-POW11_2002TMP-POW1_2002TMP-POW1_2002TMP-POW1_2002TMP-POW1_2002TMP-POW1_2003TMP-POW01" xfId="1595"/>
    <cellStyle name="_입찰표지 _2002TMP-POW11_2002TMP-POW1_2002TMP-POW1_2002TMP-POW1_2003TMP-POW01" xfId="1596"/>
    <cellStyle name="_입찰표지 _2002TMP-POW11_2002TMP-POW1_2003TMP-POW01" xfId="1597"/>
    <cellStyle name="_입찰표지 _2002TMP-POW11_2002TMP-POW11" xfId="1598"/>
    <cellStyle name="_입찰표지 _2002TMP-POW11_2002TMP-POW11_2002TMP-POW1" xfId="1599"/>
    <cellStyle name="_입찰표지 _2002TMP-POW11_2002TMP-POW11_2002TMP-POW1_2002TMP-POW1" xfId="1600"/>
    <cellStyle name="_입찰표지 _2002TMP-POW11_2002TMP-POW11_2002TMP-POW1_2002TMP-POW1_2002TMP-POW1" xfId="1601"/>
    <cellStyle name="_입찰표지 _2002TMP-POW11_2002TMP-POW11_2002TMP-POW1_2002TMP-POW1_2002TMP-POW1_2002TMP-POW1" xfId="1602"/>
    <cellStyle name="_입찰표지 _2002TMP-POW11_2002TMP-POW11_2002TMP-POW1_2002TMP-POW1_2002TMP-POW1_2002TMP-POW1_2002TMP-POW1" xfId="1603"/>
    <cellStyle name="_입찰표지 _2002TMP-POW11_2002TMP-POW11_2002TMP-POW1_2002TMP-POW1_2002TMP-POW1_2002TMP-POW1_2003TMP-POW01" xfId="1604"/>
    <cellStyle name="_입찰표지 _2002TMP-POW11_2002TMP-POW11_2002TMP-POW1_2002TMP-POW1_2003TMP-POW01" xfId="1605"/>
    <cellStyle name="_입찰표지 _2002TMP-POW11_2002TMP-POW11_2003TMP-POW01" xfId="1606"/>
    <cellStyle name="_입찰표지 _2002TMP-POW11_원당TOTAL(R0)" xfId="1607"/>
    <cellStyle name="_입찰표지 _2002TMP-POW11_원당TOTAL(R0)_2002TMP-POW1" xfId="1608"/>
    <cellStyle name="_입찰표지 _2002TMP-POW11_원당TOTAL(R0)_2002TMP-POW1_2002TMP-POW1" xfId="1609"/>
    <cellStyle name="_입찰표지 _2002TMP-POW11_원당TOTAL(R0)_2002TMP-POW1_2002TMP-POW1_2002TMP-POW1" xfId="1610"/>
    <cellStyle name="_입찰표지 _2002TMP-POW11_원당TOTAL(R0)_2002TMP-POW1_2002TMP-POW1_2002TMP-POW1_2002TMP-POW1" xfId="1611"/>
    <cellStyle name="_입찰표지 _2002TMP-POW11_원당TOTAL(R0)_2002TMP-POW1_2002TMP-POW1_2002TMP-POW1_2002TMP-POW1_2002TMP-POW1" xfId="1612"/>
    <cellStyle name="_입찰표지 _2002TMP-POW11_원당TOTAL(R0)_2002TMP-POW1_2002TMP-POW1_2002TMP-POW1_2002TMP-POW1_2002TMP-POW1_2002TMP-POW1" xfId="1613"/>
    <cellStyle name="_입찰표지 _2002TMP-POW11_원당TOTAL(R0)_2002TMP-POW1_2002TMP-POW1_2002TMP-POW1_2002TMP-POW1_2002TMP-POW1_2002TMP-POW1_2002TMP-POW1" xfId="1614"/>
    <cellStyle name="_입찰표지 _2002TMP-POW11_원당TOTAL(R0)_2002TMP-POW1_2002TMP-POW1_2002TMP-POW1_2002TMP-POW1_2002TMP-POW1_2002TMP-POW1_2003TMP-POW01" xfId="1615"/>
    <cellStyle name="_입찰표지 _2002TMP-POW11_원당TOTAL(R0)_2002TMP-POW1_2002TMP-POW1_2002TMP-POW1_2002TMP-POW1_2003TMP-POW01" xfId="1616"/>
    <cellStyle name="_입찰표지 _2002TMP-POW11_원당TOTAL(R0)_2002TMP-POW1_2002TMP-POW1_2003TMP-POW01" xfId="1617"/>
    <cellStyle name="_입찰표지 _2002TMP-POW11_원당TOTAL(R0)_2003TMP-POW01" xfId="1618"/>
    <cellStyle name="_입찰표지 _2003TMP-POW0" xfId="1619"/>
    <cellStyle name="_입찰표지 _2003TMP-POW0_2003TMP-POW1" xfId="1620"/>
    <cellStyle name="_입찰표지 _2003TMP-POW0_2003TMP-POW1_2003TMP-POW1" xfId="1621"/>
    <cellStyle name="_입찰표지 _2003TMP-POW0_2003TMP-POW1_2003TMP-POW1_2003TMP-POW1" xfId="1622"/>
    <cellStyle name="_입찰표지 _2003TMP-POW0_2003TMP-POW1_2003TMP-POW1_2003TMP-POW1_2003TMP-POW1" xfId="1623"/>
    <cellStyle name="_입찰표지 _2003TMP-POW01" xfId="1624"/>
    <cellStyle name="_입찰표지 _2003TMP-POW1" xfId="1625"/>
    <cellStyle name="_입찰표지 _2003TMP-POW1_2003TMP-POW1" xfId="1626"/>
    <cellStyle name="_입찰표지 _2003TMP-POW1_2003TMP-POW1_2003TMP-POW1" xfId="1627"/>
    <cellStyle name="_입찰표지 _2003TMP-POW1_2003TMP-POW1_2003TMP-POW1_2003TMP-POW1" xfId="1628"/>
    <cellStyle name="_입찰표지 _2003TMP-POW1_2003TMP-POW1_2003TMP-POW1_2003TMP-POW1_2003TMP-POW1" xfId="1629"/>
    <cellStyle name="_입찰표지 _2003TMP-POW1-1" xfId="1630"/>
    <cellStyle name="_입찰표지 _2003TMP-POW1-1_2003TMP-POW1" xfId="1631"/>
    <cellStyle name="_입찰표지 _2003TMP-POW1-1_2003TMP-POW1_2003TMP-POW1" xfId="1632"/>
    <cellStyle name="_입찰표지 _2003TMP-POW1-1_2003TMP-POW1_2003TMP-POW1_2003TMP-POW1" xfId="1633"/>
    <cellStyle name="_입찰표지 _2003TMP-POW1-1_2003TMP-POW1_2003TMP-POW1_2003TMP-POW1_2003TMP-POW1" xfId="1634"/>
    <cellStyle name="_입찰표지 _2003TMP-POWER" xfId="1635"/>
    <cellStyle name="_입찰표지 _2003TMP-POWER_2003TMP-POW1" xfId="1636"/>
    <cellStyle name="_입찰표지 _2003TMP-POWER_2003TMP-POW1_2003TMP-POW1" xfId="1637"/>
    <cellStyle name="_입찰표지 _2003TMP-POWER_2003TMP-POW1_2003TMP-POW1_2003TMP-POW1" xfId="1638"/>
    <cellStyle name="_입찰표지 _2003TMP-POWER_2003TMP-POW1_2003TMP-POW1_2003TMP-POW1_2003TMP-POW1" xfId="1639"/>
    <cellStyle name="_입찰표지 _APT평당금액분석표-TOT" xfId="1640"/>
    <cellStyle name="_입찰표지 _APT평당금액분석표-TOT_APT평당금액분석표-TOT" xfId="1641"/>
    <cellStyle name="_입찰표지 _Book1" xfId="1642"/>
    <cellStyle name="_입찰표지 _Book1_2002TMP" xfId="1643"/>
    <cellStyle name="_입찰표지 _Book1_2002TMP_2002TMP-POW1" xfId="1644"/>
    <cellStyle name="_입찰표지 _Book1_2002TMP_2002TMP-POW1_2002TMP-POW1" xfId="1645"/>
    <cellStyle name="_입찰표지 _Book1_2002TMP_2002TMP-POW1_2002TMP-POW1_2002TMP-POW1" xfId="1646"/>
    <cellStyle name="_입찰표지 _Book1_2002TMP_2002TMP-POW1_2002TMP-POW1_2002TMP-POW1_2002TMP-POW1" xfId="1647"/>
    <cellStyle name="_입찰표지 _Book1_2002TMP_2002TMP-POW1_2002TMP-POW1_2002TMP-POW1_2002TMP-POW1_2002TMP-POW1" xfId="1648"/>
    <cellStyle name="_입찰표지 _Book1_2002TMP_2002TMP-POW1_2002TMP-POW1_2002TMP-POW1_2002TMP-POW1_2003TMP-POW01" xfId="1649"/>
    <cellStyle name="_입찰표지 _Book1_2002TMP_2002TMP-POW1_2002TMP-POW1_2003TMP-POW01" xfId="1650"/>
    <cellStyle name="_입찰표지 _Book1_2002TMP_2003TMP-POW01" xfId="1651"/>
    <cellStyle name="_입찰표지 _Book1_2002TMP-POW1" xfId="1652"/>
    <cellStyle name="_입찰표지 _Book1_2002TMP-POW1_2002TMP-POW1" xfId="1653"/>
    <cellStyle name="_입찰표지 _Book1_2002TMP-POW1_2002TMP-POW1_2002TMP" xfId="1654"/>
    <cellStyle name="_입찰표지 _Book1_2002TMP-POW1_2002TMP-POW1_2002TMP_2002TMP-POW1" xfId="1655"/>
    <cellStyle name="_입찰표지 _Book1_2002TMP-POW1_2002TMP-POW1_2002TMP_2002TMP-POW1_2002TMP-POW1" xfId="1656"/>
    <cellStyle name="_입찰표지 _Book1_2002TMP-POW1_2002TMP-POW1_2002TMP_2002TMP-POW1_2002TMP-POW1_2002TMP-POW1" xfId="1657"/>
    <cellStyle name="_입찰표지 _Book1_2002TMP-POW1_2002TMP-POW1_2002TMP_2002TMP-POW1_2002TMP-POW1_2002TMP-POW1_2002TMP-POW1" xfId="1658"/>
    <cellStyle name="_입찰표지 _Book1_2002TMP-POW1_2002TMP-POW1_2002TMP_2002TMP-POW1_2002TMP-POW1_2002TMP-POW1_2002TMP-POW1_2002TMP-POW1" xfId="1659"/>
    <cellStyle name="_입찰표지 _Book1_2002TMP-POW1_2002TMP-POW1_2002TMP_2002TMP-POW1_2002TMP-POW1_2002TMP-POW1_2002TMP-POW1_2003TMP-POW01" xfId="1660"/>
    <cellStyle name="_입찰표지 _Book1_2002TMP-POW1_2002TMP-POW1_2002TMP_2002TMP-POW1_2002TMP-POW1_2003TMP-POW01" xfId="1661"/>
    <cellStyle name="_입찰표지 _Book1_2002TMP-POW1_2002TMP-POW1_2002TMP_2003TMP-POW01" xfId="1662"/>
    <cellStyle name="_입찰표지 _Book1_2002TMP-POW1_2002TMP-POW1_2002TMP-POW1" xfId="1663"/>
    <cellStyle name="_입찰표지 _Book1_2002TMP-POW1_2002TMP-POW1_2002TMP-POW1_2002TMP-POW1" xfId="1664"/>
    <cellStyle name="_입찰표지 _Book1_2002TMP-POW1_2002TMP-POW1_2002TMP-POW1_2002TMP-POW1_2002TMP" xfId="1665"/>
    <cellStyle name="_입찰표지 _Book1_2002TMP-POW1_2002TMP-POW1_2002TMP-POW1_2002TMP-POW1_2002TMP_2002TMP-POW1" xfId="1666"/>
    <cellStyle name="_입찰표지 _Book1_2002TMP-POW1_2002TMP-POW1_2002TMP-POW1_2002TMP-POW1_2002TMP_2002TMP-POW1_2002TMP-POW1" xfId="1667"/>
    <cellStyle name="_입찰표지 _Book1_2002TMP-POW1_2002TMP-POW1_2002TMP-POW1_2002TMP-POW1_2002TMP_2002TMP-POW1_2002TMP-POW1_2002TMP-POW1" xfId="1668"/>
    <cellStyle name="_입찰표지 _Book1_2002TMP-POW1_2002TMP-POW1_2002TMP-POW1_2002TMP-POW1_2002TMP_2002TMP-POW1_2002TMP-POW1_2002TMP-POW1_2002TMP-POW1" xfId="1669"/>
    <cellStyle name="_입찰표지 _Book1_2002TMP-POW1_2002TMP-POW1_2002TMP-POW1_2002TMP-POW1_2002TMP_2002TMP-POW1_2002TMP-POW1_2002TMP-POW1_2002TMP-POW1_2002TMP-POW1" xfId="1670"/>
    <cellStyle name="_입찰표지 _Book1_2002TMP-POW1_2002TMP-POW1_2002TMP-POW1_2002TMP-POW1_2002TMP_2002TMP-POW1_2002TMP-POW1_2002TMP-POW1_2002TMP-POW1_2003TMP-POW01" xfId="1671"/>
    <cellStyle name="_입찰표지 _Book1_2002TMP-POW1_2002TMP-POW1_2002TMP-POW1_2002TMP-POW1_2002TMP_2002TMP-POW1_2002TMP-POW1_2003TMP-POW01" xfId="1672"/>
    <cellStyle name="_입찰표지 _Book1_2002TMP-POW1_2002TMP-POW1_2002TMP-POW1_2002TMP-POW1_2002TMP_2003TMP-POW01" xfId="1673"/>
    <cellStyle name="_입찰표지 _Book1_2002TMP-POW1_2002TMP-POW1_2002TMP-POW1_2002TMP-POW1_2002TMP-POW1" xfId="1674"/>
    <cellStyle name="_입찰표지 _Book1_2002TMP-POW1_2002TMP-POW1_2002TMP-POW1_2002TMP-POW1_2002TMP-POW1_2002TMP-POW1" xfId="1675"/>
    <cellStyle name="_입찰표지 _Book1_2002TMP-POW1_2002TMP-POW1_2002TMP-POW1_2002TMP-POW1_2002TMP-POW1_2002TMP-POW1_2002TMP-POW1" xfId="1676"/>
    <cellStyle name="_입찰표지 _Book1_2002TMP-POW1_2002TMP-POW1_2002TMP-POW1_2002TMP-POW1_2002TMP-POW1_2002TMP-POW1_2002TMP-POW1_2002TMP-POW1" xfId="1677"/>
    <cellStyle name="_입찰표지 _Book1_2002TMP-POW1_2002TMP-POW1_2002TMP-POW1_2002TMP-POW1_2002TMP-POW1_2002TMP-POW1_2002TMP-POW1_2002TMP-POW1_2002TMP-POW1" xfId="1678"/>
    <cellStyle name="_입찰표지 _Book1_2002TMP-POW1_2002TMP-POW1_2002TMP-POW1_2002TMP-POW1_2002TMP-POW1_2002TMP-POW1_2002TMP-POW1_2002TMP-POW1_2002TMP-POW1_2002TMP-POW1" xfId="1679"/>
    <cellStyle name="_입찰표지 _Book1_2002TMP-POW1_2002TMP-POW1_2002TMP-POW1_2002TMP-POW1_2002TMP-POW1_2002TMP-POW1_2002TMP-POW1_2002TMP-POW1_2002TMP-POW1_2002TMP-POW1_2002TMP-POW1" xfId="1680"/>
    <cellStyle name="_입찰표지 _Book1_2002TMP-POW1_2002TMP-POW1_2002TMP-POW1_2002TMP-POW1_2002TMP-POW1_2002TMP-POW1_2002TMP-POW1_2002TMP-POW1_2002TMP-POW1_2002TMP-POW1_2002TMP-POW1_2002TMP-POW1" xfId="1681"/>
    <cellStyle name="_입찰표지 _Book1_2002TMP-POW1_2002TMP-POW1_2002TMP-POW1_2002TMP-POW1_2002TMP-POW1_2002TMP-POW1_2002TMP-POW1_2002TMP-POW1_2002TMP-POW1_2002TMP-POW1_2002TMP-POW1_2003TMP-POW01" xfId="1682"/>
    <cellStyle name="_입찰표지 _Book1_2002TMP-POW1_2002TMP-POW1_2002TMP-POW1_2002TMP-POW1_2002TMP-POW1_2002TMP-POW1_2002TMP-POW1_2002TMP-POW1_2002TMP-POW1_2003TMP-POW01" xfId="1683"/>
    <cellStyle name="_입찰표지 _Book1_2002TMP-POW1_2002TMP-POW1_2002TMP-POW1_2002TMP-POW1_2002TMP-POW1_2002TMP-POW1_2002TMP-POW1_2003TMP-POW01" xfId="1684"/>
    <cellStyle name="_입찰표지 _Book1_2002TMP-POW1_2002TMP-POW1_2002TMP-POW1_2002TMP-POW1_2002TMP-POW1_2003TMP-POW01" xfId="1685"/>
    <cellStyle name="_입찰표지 _Book1_2002TMP-POW1_2002TMP-POW1_2002TMP-POW1_2003TMP-POW01" xfId="1686"/>
    <cellStyle name="_입찰표지 _Book1_2002TMP-POW1_2003TMP-POW01" xfId="1687"/>
    <cellStyle name="_입찰표지 _Book1_2002TMP-POW11" xfId="1688"/>
    <cellStyle name="_입찰표지 _Book1_2002TMP-POW11_2002TMP-POW1" xfId="1689"/>
    <cellStyle name="_입찰표지 _Book1_2002TMP-POW11_2002TMP-POW1_2002TMP-POW1" xfId="1690"/>
    <cellStyle name="_입찰표지 _Book1_2002TMP-POW11_2002TMP-POW1_2002TMP-POW1_2002TMP-POW1" xfId="1691"/>
    <cellStyle name="_입찰표지 _Book1_2002TMP-POW11_2002TMP-POW1_2002TMP-POW1_2002TMP-POW1_2002TMP-POW1" xfId="1692"/>
    <cellStyle name="_입찰표지 _Book1_2002TMP-POW11_2002TMP-POW1_2002TMP-POW1_2002TMP-POW1_2002TMP-POW1_2002TMP-POW1" xfId="1693"/>
    <cellStyle name="_입찰표지 _Book1_2002TMP-POW11_2002TMP-POW1_2002TMP-POW1_2002TMP-POW1_2002TMP-POW1_2003TMP-POW01" xfId="1694"/>
    <cellStyle name="_입찰표지 _Book1_2002TMP-POW11_2002TMP-POW1_2002TMP-POW1_2003TMP-POW01" xfId="1695"/>
    <cellStyle name="_입찰표지 _Book1_2002TMP-POW11_2003TMP-POW01" xfId="1696"/>
    <cellStyle name="_입찰표지 _Book1_원당TOTAL(R0)" xfId="1697"/>
    <cellStyle name="_입찰표지 _Book1_원당TOTAL(R0)_2002TMP-POW1" xfId="1698"/>
    <cellStyle name="_입찰표지 _Book1_원당TOTAL(R0)_2002TMP-POW1_2002TMP-POW1" xfId="1699"/>
    <cellStyle name="_입찰표지 _Book1_원당TOTAL(R0)_2002TMP-POW1_2002TMP-POW1_2002TMP-POW1" xfId="1700"/>
    <cellStyle name="_입찰표지 _Book1_원당TOTAL(R0)_2002TMP-POW1_2002TMP-POW1_2002TMP-POW1_2002TMP-POW1" xfId="1701"/>
    <cellStyle name="_입찰표지 _Book1_원당TOTAL(R0)_2002TMP-POW1_2002TMP-POW1_2002TMP-POW1_2002TMP-POW1_2002TMP-POW1" xfId="1702"/>
    <cellStyle name="_입찰표지 _Book1_원당TOTAL(R0)_2002TMP-POW1_2002TMP-POW1_2002TMP-POW1_2002TMP-POW1_2002TMP-POW1_2002TMP-POW1" xfId="1703"/>
    <cellStyle name="_입찰표지 _Book1_원당TOTAL(R0)_2002TMP-POW1_2002TMP-POW1_2002TMP-POW1_2002TMP-POW1_2002TMP-POW1_2002TMP-POW1_2002TMP-POW1" xfId="1704"/>
    <cellStyle name="_입찰표지 _Book1_원당TOTAL(R0)_2002TMP-POW1_2002TMP-POW1_2002TMP-POW1_2002TMP-POW1_2002TMP-POW1_2002TMP-POW1_2003TMP-POW01" xfId="1705"/>
    <cellStyle name="_입찰표지 _Book1_원당TOTAL(R0)_2002TMP-POW1_2002TMP-POW1_2002TMP-POW1_2002TMP-POW1_2003TMP-POW01" xfId="1706"/>
    <cellStyle name="_입찰표지 _Book1_원당TOTAL(R0)_2002TMP-POW1_2002TMP-POW1_2003TMP-POW01" xfId="1707"/>
    <cellStyle name="_입찰표지 _Book1_원당TOTAL(R0)_2003TMP-POW01" xfId="1708"/>
    <cellStyle name="_입찰표지 _IMSI-POW1" xfId="1709"/>
    <cellStyle name="_입찰표지 _IMSI-POW1_2002TMP-POW1" xfId="1710"/>
    <cellStyle name="_입찰표지 _IMSI-POW1_2002TMP-POW1_2002TMP-POW1" xfId="1711"/>
    <cellStyle name="_입찰표지 _IMSI-POW1_2002TMP-POW1_2002TMP-POW1_2002TMP-POW1" xfId="1712"/>
    <cellStyle name="_입찰표지 _IMSI-POW1_2002TMP-POW1_2002TMP-POW1_2002TMP-POW1_2002TMP-POW1" xfId="1713"/>
    <cellStyle name="_입찰표지 _IMSI-POW1_2002TMP-POW1_2002TMP-POW1_2002TMP-POW1_2002TMP-POW1_2002TMP-POW1" xfId="1714"/>
    <cellStyle name="_입찰표지 _IMSI-POW1_2002TMP-POW1_2002TMP-POW1_2002TMP-POW1_2002TMP-POW1_2002TMP-POW1_2002TMP-POW1" xfId="1715"/>
    <cellStyle name="_입찰표지 _IMSI-POW1_2002TMP-POW1_2002TMP-POW1_2002TMP-POW1_2002TMP-POW1_2002TMP-POW1_2002TMP-POW1_2002TMP-POW1" xfId="1716"/>
    <cellStyle name="_입찰표지 _IMSI-POW1_2002TMP-POW1_2002TMP-POW1_2002TMP-POW1_2002TMP-POW1_2002TMP-POW1_2002TMP-POW1_2003TMP-POW01" xfId="1717"/>
    <cellStyle name="_입찰표지 _IMSI-POW1_2002TMP-POW1_2002TMP-POW1_2002TMP-POW1_2002TMP-POW1_2003TMP-POW01" xfId="1718"/>
    <cellStyle name="_입찰표지 _IMSI-POW1_2002TMP-POW1_2002TMP-POW1_2003TMP-POW01" xfId="1719"/>
    <cellStyle name="_입찰표지 _IMSI-POW1_2003TMP-POW01" xfId="1720"/>
    <cellStyle name="_입찰표지 _IMSI-POW1_APT평당금액분석표-TOT" xfId="1721"/>
    <cellStyle name="_입찰표지 _IMSI-POW1_APT평당금액분석표-TOT_APT평당금액분석표-TOT" xfId="1722"/>
    <cellStyle name="_입찰표지 _IMSI-POW1_검암2차장비" xfId="1723"/>
    <cellStyle name="_입찰표지 _IMSI-POW1_검암2차장비_아이원플러스내역" xfId="1724"/>
    <cellStyle name="_입찰표지 _IMSI-POW1_검암2차집행분석용" xfId="1725"/>
    <cellStyle name="_입찰표지 _IMSI-POW1_서계동오피스텔" xfId="1726"/>
    <cellStyle name="_입찰표지 _IMSI-POW1_서초동가집행" xfId="1727"/>
    <cellStyle name="_입찰표지 _IMSI-POW1_서초장비대비" xfId="1728"/>
    <cellStyle name="_입찰표지 _IMSI-POW1_서초장비대비_아이원플러스내역" xfId="1729"/>
    <cellStyle name="_입찰표지 _IMSI-POW1_서초풍림아이원플러스(0723)(2)" xfId="1730"/>
    <cellStyle name="_입찰표지 _IMSI-POW1_서초풍림아이원플러스(0723)(2)_서계동오피스텔" xfId="1731"/>
    <cellStyle name="_입찰표지 _IMSI-POW1_서초풍림아이원플러스(0723)(2)_서초동가집행" xfId="1732"/>
    <cellStyle name="_입찰표지 _IMSI-POW1_서초풍림아이원플러스(0723)(2)_서초동오피스텔(구)" xfId="1733"/>
    <cellStyle name="_입찰표지 _IMSI-POW1_서초풍림아이원플러스(0723)(2)_서초동오피스텔(구)_아이원플러스내역" xfId="1734"/>
    <cellStyle name="_입찰표지 _IMSI-POW1_서초풍림아이원플러스(0723)(2)_아이원플러스내역" xfId="1735"/>
    <cellStyle name="_입찰표지 _IMSI-POW1_서초풍림아이원플러스(0723)(2)_아이원플러스내역_아이원플러스내역" xfId="1736"/>
    <cellStyle name="_입찰표지 _IMSI-POW1_아이원플러스내역" xfId="1737"/>
    <cellStyle name="_입찰표지 _IMSI-POW1_용인동백C5-1BL공동주택건설공사(공사용1104)" xfId="1738"/>
    <cellStyle name="_입찰표지 _IMSI-POW1_인천검암2차" xfId="1739"/>
    <cellStyle name="_입찰표지 _IMSI-POW1_인천검암2차_아이원플러스내역" xfId="1740"/>
    <cellStyle name="_입찰표지 _TMP-POW1" xfId="1741"/>
    <cellStyle name="_입찰표지 _TMP-POW1_2002TMP-POW1" xfId="1742"/>
    <cellStyle name="_입찰표지 _TMP-POW1_2002TMP-POW1_2002TMP-POW1" xfId="1743"/>
    <cellStyle name="_입찰표지 _TMP-POW1_2002TMP-POW1_2002TMP-POW1_2002TMP-POW1" xfId="1744"/>
    <cellStyle name="_입찰표지 _TMP-POW1_2002TMP-POW1_2002TMP-POW1_2002TMP-POW1_2002TMP-POW1" xfId="1745"/>
    <cellStyle name="_입찰표지 _TMP-POW1_2002TMP-POW1_2002TMP-POW1_2002TMP-POW1_2002TMP-POW1_2002TMP-POW1" xfId="1746"/>
    <cellStyle name="_입찰표지 _TMP-POW1_2002TMP-POW1_2002TMP-POW1_2002TMP-POW1_2002TMP-POW1_2002TMP-POW1_2002TMP-POW1" xfId="1747"/>
    <cellStyle name="_입찰표지 _TMP-POW1_2002TMP-POW1_2002TMP-POW1_2002TMP-POW1_2002TMP-POW1_2002TMP-POW1_2002TMP-POW1_2002TMP-POW1" xfId="1748"/>
    <cellStyle name="_입찰표지 _TMP-POW1_2002TMP-POW1_2002TMP-POW1_2002TMP-POW1_2002TMP-POW1_2002TMP-POW1_2002TMP-POW1_2003TMP-POW01" xfId="1749"/>
    <cellStyle name="_입찰표지 _TMP-POW1_2002TMP-POW1_2002TMP-POW1_2002TMP-POW1_2002TMP-POW1_2003TMP-POW01" xfId="1750"/>
    <cellStyle name="_입찰표지 _TMP-POW1_2002TMP-POW1_2002TMP-POW1_2003TMP-POW01" xfId="1751"/>
    <cellStyle name="_입찰표지 _TMP-POW1_2003TMP-POW01" xfId="1752"/>
    <cellStyle name="_입찰표지 _TMP-POW1_APT평당금액분석표-TOT" xfId="1753"/>
    <cellStyle name="_입찰표지 _TMP-POW1_APT평당금액분석표-TOT_APT평당금액분석표-TOT" xfId="1754"/>
    <cellStyle name="_입찰표지 _TMP-POW1_검암2차장비" xfId="1755"/>
    <cellStyle name="_입찰표지 _TMP-POW1_검암2차장비_아이원플러스내역" xfId="1756"/>
    <cellStyle name="_입찰표지 _TMP-POW1_검암2차집행분석용" xfId="1757"/>
    <cellStyle name="_입찰표지 _TMP-POW1_서계동오피스텔" xfId="1758"/>
    <cellStyle name="_입찰표지 _TMP-POW1_서초동가집행" xfId="1759"/>
    <cellStyle name="_입찰표지 _TMP-POW1_서초장비대비" xfId="1760"/>
    <cellStyle name="_입찰표지 _TMP-POW1_서초장비대비_아이원플러스내역" xfId="1761"/>
    <cellStyle name="_입찰표지 _TMP-POW1_서초풍림아이원플러스(0723)(2)" xfId="1762"/>
    <cellStyle name="_입찰표지 _TMP-POW1_서초풍림아이원플러스(0723)(2)_서계동오피스텔" xfId="1763"/>
    <cellStyle name="_입찰표지 _TMP-POW1_서초풍림아이원플러스(0723)(2)_서초동가집행" xfId="1764"/>
    <cellStyle name="_입찰표지 _TMP-POW1_서초풍림아이원플러스(0723)(2)_서초동오피스텔(구)" xfId="1765"/>
    <cellStyle name="_입찰표지 _TMP-POW1_서초풍림아이원플러스(0723)(2)_서초동오피스텔(구)_아이원플러스내역" xfId="1766"/>
    <cellStyle name="_입찰표지 _TMP-POW1_서초풍림아이원플러스(0723)(2)_아이원플러스내역" xfId="1767"/>
    <cellStyle name="_입찰표지 _TMP-POW1_서초풍림아이원플러스(0723)(2)_아이원플러스내역_아이원플러스내역" xfId="1768"/>
    <cellStyle name="_입찰표지 _TMP-POW1_아이원플러스내역" xfId="1769"/>
    <cellStyle name="_입찰표지 _TMP-POW1_용인동백C5-1BL공동주택건설공사(공사용1104)" xfId="1770"/>
    <cellStyle name="_입찰표지 _TMP-POW1_인천검암2차" xfId="1771"/>
    <cellStyle name="_입찰표지 _TMP-POW1_인천검암2차_아이원플러스내역" xfId="1772"/>
    <cellStyle name="_입찰표지 _TMP-POW2" xfId="1773"/>
    <cellStyle name="_입찰표지 _TMP-POW2_2002TMP-POW1" xfId="1774"/>
    <cellStyle name="_입찰표지 _TMP-POW2_2002TMP-POW1_2002TMP-POW1" xfId="1775"/>
    <cellStyle name="_입찰표지 _TMP-POW2_2002TMP-POW1_2002TMP-POW1_2002TMP-POW1" xfId="1776"/>
    <cellStyle name="_입찰표지 _TMP-POW2_2002TMP-POW1_2002TMP-POW1_2002TMP-POW1_2002TMP-POW1" xfId="1777"/>
    <cellStyle name="_입찰표지 _TMP-POW2_2002TMP-POW1_2002TMP-POW1_2002TMP-POW1_2002TMP-POW1_2002TMP-POW1" xfId="1778"/>
    <cellStyle name="_입찰표지 _TMP-POW2_2002TMP-POW1_2002TMP-POW1_2002TMP-POW1_2002TMP-POW1_2002TMP-POW1_2002TMP-POW1" xfId="1779"/>
    <cellStyle name="_입찰표지 _TMP-POW2_2002TMP-POW1_2002TMP-POW1_2002TMP-POW1_2002TMP-POW1_2002TMP-POW1_2002TMP-POW1_2002TMP-POW1" xfId="1780"/>
    <cellStyle name="_입찰표지 _TMP-POW2_2002TMP-POW1_2002TMP-POW1_2002TMP-POW1_2002TMP-POW1_2002TMP-POW1_2002TMP-POW1_2003TMP-POW01" xfId="1781"/>
    <cellStyle name="_입찰표지 _TMP-POW2_2002TMP-POW1_2002TMP-POW1_2002TMP-POW1_2002TMP-POW1_2003TMP-POW01" xfId="1782"/>
    <cellStyle name="_입찰표지 _TMP-POW2_2002TMP-POW1_2002TMP-POW1_2003TMP-POW01" xfId="1783"/>
    <cellStyle name="_입찰표지 _TMP-POW2_2003TMP-POW01" xfId="1784"/>
    <cellStyle name="_입찰표지 _TMP-POW2_APT평당금액분석표-TOT" xfId="1785"/>
    <cellStyle name="_입찰표지 _TMP-POW2_APT평당금액분석표-TOT_APT평당금액분석표-TOT" xfId="1786"/>
    <cellStyle name="_입찰표지 _TMP-POW2_검암2차장비" xfId="1787"/>
    <cellStyle name="_입찰표지 _TMP-POW2_검암2차장비_아이원플러스내역" xfId="1788"/>
    <cellStyle name="_입찰표지 _TMP-POW2_검암2차집행분석용" xfId="1789"/>
    <cellStyle name="_입찰표지 _TMP-POW2_서계동오피스텔" xfId="1790"/>
    <cellStyle name="_입찰표지 _TMP-POW2_서초동가집행" xfId="1791"/>
    <cellStyle name="_입찰표지 _TMP-POW2_서초장비대비" xfId="1792"/>
    <cellStyle name="_입찰표지 _TMP-POW2_서초장비대비_아이원플러스내역" xfId="1793"/>
    <cellStyle name="_입찰표지 _TMP-POW2_서초풍림아이원플러스(0723)(2)" xfId="1794"/>
    <cellStyle name="_입찰표지 _TMP-POW2_서초풍림아이원플러스(0723)(2)_서계동오피스텔" xfId="1795"/>
    <cellStyle name="_입찰표지 _TMP-POW2_서초풍림아이원플러스(0723)(2)_서초동가집행" xfId="1796"/>
    <cellStyle name="_입찰표지 _TMP-POW2_서초풍림아이원플러스(0723)(2)_서초동오피스텔(구)" xfId="1797"/>
    <cellStyle name="_입찰표지 _TMP-POW2_서초풍림아이원플러스(0723)(2)_서초동오피스텔(구)_아이원플러스내역" xfId="1798"/>
    <cellStyle name="_입찰표지 _TMP-POW2_서초풍림아이원플러스(0723)(2)_아이원플러스내역" xfId="1799"/>
    <cellStyle name="_입찰표지 _TMP-POW2_서초풍림아이원플러스(0723)(2)_아이원플러스내역_아이원플러스내역" xfId="1800"/>
    <cellStyle name="_입찰표지 _TMP-POW2_아이원플러스내역" xfId="1801"/>
    <cellStyle name="_입찰표지 _TMP-POW2_용인동백C5-1BL공동주택건설공사(공사용1104)" xfId="1802"/>
    <cellStyle name="_입찰표지 _TMP-POW2_인천검암2차" xfId="1803"/>
    <cellStyle name="_입찰표지 _TMP-POW2_인천검암2차_아이원플러스내역" xfId="1804"/>
    <cellStyle name="_입찰표지 _가시설" xfId="1805"/>
    <cellStyle name="_입찰표지 _가시설표준단가(2003.8)" xfId="1806"/>
    <cellStyle name="_입찰표지 _개산견적 견적조건 통일양식(설비)" xfId="1807"/>
    <cellStyle name="_입찰표지 _개산견적 견적조건 통일양식(설비)_수원시 구운동아파트-R1" xfId="1808"/>
    <cellStyle name="_입찰표지 _개산견적 견적조건 통일양식(설비)_수원시 구운동아파트-R2" xfId="1809"/>
    <cellStyle name="_입찰표지 _개산견적 견적조건 통일양식(설비)_위생(전주효자동)" xfId="1810"/>
    <cellStyle name="_입찰표지 _개산견적 견적조건 통일양식(설비)_위생(전주효자동)_수원시 구운동아파트-R1" xfId="1811"/>
    <cellStyle name="_입찰표지 _개산견적 견적조건 통일양식(설비)_위생(전주효자동)_수원시 구운동아파트-R2" xfId="1812"/>
    <cellStyle name="_입찰표지 _검암2차사전공사(본사검토) " xfId="1813"/>
    <cellStyle name="_입찰표지 _검암2차사전공사(본사검토) _가시설" xfId="1814"/>
    <cellStyle name="_입찰표지 _검암2차사전공사(본사검토) _내역서" xfId="1815"/>
    <cellStyle name="_입찰표지 _검암2차사전공사(본사검토) _동백아파트(사전공사 대비)" xfId="1816"/>
    <cellStyle name="_입찰표지 _검암2차사전공사(본사검토) _동백아파트(설변내역)" xfId="1817"/>
    <cellStyle name="_입찰표지 _검암2차사전공사(본사검토) _수원시 구운동아파트-R1" xfId="1818"/>
    <cellStyle name="_입찰표지 _검암2차사전공사(본사검토) _수원시 구운동아파트-R2" xfId="1819"/>
    <cellStyle name="_입찰표지 _검암2차사전공사(본사검토) _위생(전주효자동)" xfId="1820"/>
    <cellStyle name="_입찰표지 _검암2차사전공사(본사검토) _위생(전주효자동)_수원시 구운동아파트-R1" xfId="1821"/>
    <cellStyle name="_입찰표지 _검암2차사전공사(본사검토) _위생(전주효자동)_수원시 구운동아파트-R2" xfId="1822"/>
    <cellStyle name="_입찰표지 _검암2차사전공사(본사검토) _파일사전공사본사최종" xfId="1823"/>
    <cellStyle name="_입찰표지 _검암2차사전공사(본사검토) _파일사전공사본사최종_가시설" xfId="1824"/>
    <cellStyle name="_입찰표지 _검암2차사전공사(본사검토) _파일사전공사본사최종_내역서" xfId="1825"/>
    <cellStyle name="_입찰표지 _검암2차사전공사(본사검토) _파일사전공사본사최종_동백아파트(사전공사 대비)" xfId="1826"/>
    <cellStyle name="_입찰표지 _검암2차사전공사(본사검토) _파일사전공사본사최종_동백아파트(설변내역)" xfId="1827"/>
    <cellStyle name="_입찰표지 _검암2차장비" xfId="1828"/>
    <cellStyle name="_입찰표지 _검암2차장비_아이원플러스내역" xfId="1829"/>
    <cellStyle name="_입찰표지 _검암2차집행분석용" xfId="1830"/>
    <cellStyle name="_입찰표지 _공사개요" xfId="1831"/>
    <cellStyle name="_입찰표지 _내역서" xfId="1832"/>
    <cellStyle name="_입찰표지 _동백아파트(사전공사 대비)" xfId="1833"/>
    <cellStyle name="_입찰표지 _동백아파트(설변내역)" xfId="1834"/>
    <cellStyle name="_입찰표지 _부대토목(배수공)" xfId="1835"/>
    <cellStyle name="_입찰표지 _사전공사(토목본사검토) " xfId="1836"/>
    <cellStyle name="_입찰표지 _사전공사(토목본사검토) _가시설" xfId="1837"/>
    <cellStyle name="_입찰표지 _사전공사(토목본사검토) _내역서" xfId="1838"/>
    <cellStyle name="_입찰표지 _사전공사(토목본사검토) _동백아파트(사전공사 대비)" xfId="1839"/>
    <cellStyle name="_입찰표지 _사전공사(토목본사검토) _동백아파트(설변내역)" xfId="1840"/>
    <cellStyle name="_입찰표지 _사전공사(토목본사검토) _송도파일" xfId="1841"/>
    <cellStyle name="_입찰표지 _사전공사(토목본사검토) _송도파일_가시설" xfId="1842"/>
    <cellStyle name="_입찰표지 _사전공사(토목본사검토) _송도파일_내역서" xfId="1843"/>
    <cellStyle name="_입찰표지 _사전공사(토목본사검토) _송도파일_동백아파트(사전공사 대비)" xfId="1844"/>
    <cellStyle name="_입찰표지 _사전공사(토목본사검토) _송도파일_동백아파트(설변내역)" xfId="1845"/>
    <cellStyle name="_입찰표지 _사전공사(토목본사검토) _수원시 구운동아파트-R1" xfId="1846"/>
    <cellStyle name="_입찰표지 _사전공사(토목본사검토) _수원시 구운동아파트-R2" xfId="1847"/>
    <cellStyle name="_입찰표지 _사전공사(토목본사검토) _위생(전주효자동)" xfId="1848"/>
    <cellStyle name="_입찰표지 _사전공사(토목본사검토) _위생(전주효자동)_수원시 구운동아파트-R1" xfId="1849"/>
    <cellStyle name="_입찰표지 _사전공사(토목본사검토) _위생(전주효자동)_수원시 구운동아파트-R2" xfId="1850"/>
    <cellStyle name="_입찰표지 _사전공사(토목본사검토) _일주파일" xfId="1851"/>
    <cellStyle name="_입찰표지 _사전공사(토목본사검토) _일주파일_가시설" xfId="1852"/>
    <cellStyle name="_입찰표지 _사전공사(토목본사검토) _일주파일_내역서" xfId="1853"/>
    <cellStyle name="_입찰표지 _사전공사(토목본사검토) _일주파일_동백아파트(사전공사 대비)" xfId="1854"/>
    <cellStyle name="_입찰표지 _사전공사(토목본사검토) _일주파일_동백아파트(설변내역)" xfId="1855"/>
    <cellStyle name="_입찰표지 _사전공사(토목본사검토) _파일공사" xfId="1856"/>
    <cellStyle name="_입찰표지 _사전공사(토목본사검토) _파일공사(30M)" xfId="1857"/>
    <cellStyle name="_입찰표지 _사전공사(토목본사검토) _파일공사(30M)_가시설" xfId="1858"/>
    <cellStyle name="_입찰표지 _사전공사(토목본사검토) _파일공사(30M)_내역서" xfId="1859"/>
    <cellStyle name="_입찰표지 _사전공사(토목본사검토) _파일공사(30M)_동백아파트(사전공사 대비)" xfId="1860"/>
    <cellStyle name="_입찰표지 _사전공사(토목본사검토) _파일공사(30M)_동백아파트(설변내역)" xfId="1861"/>
    <cellStyle name="_입찰표지 _사전공사(토목본사검토) _파일공사_가시설" xfId="1862"/>
    <cellStyle name="_입찰표지 _사전공사(토목본사검토) _파일공사_내역서" xfId="1863"/>
    <cellStyle name="_입찰표지 _사전공사(토목본사검토) _파일공사_동백아파트(사전공사 대비)" xfId="1864"/>
    <cellStyle name="_입찰표지 _사전공사(토목본사검토) _파일공사_동백아파트(설변내역)" xfId="1865"/>
    <cellStyle name="_입찰표지 _사전공사(토목본사검토) _파일사전공사본사최종" xfId="1866"/>
    <cellStyle name="_입찰표지 _사전공사(토목본사검토) _파일사전공사본사최종_가시설" xfId="1867"/>
    <cellStyle name="_입찰표지 _사전공사(토목본사검토) _파일사전공사본사최종_내역서" xfId="1868"/>
    <cellStyle name="_입찰표지 _사전공사(토목본사검토) _파일사전공사본사최종_동백아파트(사전공사 대비)" xfId="1869"/>
    <cellStyle name="_입찰표지 _사전공사(토목본사검토) _파일사전공사본사최종_동백아파트(설변내역)" xfId="1870"/>
    <cellStyle name="_입찰표지 _서계동오피스텔" xfId="1871"/>
    <cellStyle name="_입찰표지 _서초동가집행" xfId="1872"/>
    <cellStyle name="_입찰표지 _서초장비대비" xfId="1873"/>
    <cellStyle name="_입찰표지 _서초장비대비_아이원플러스내역" xfId="1874"/>
    <cellStyle name="_입찰표지 _서초풍림아이원플러스(0723)(2)" xfId="1875"/>
    <cellStyle name="_입찰표지 _서초풍림아이원플러스(0723)(2)_서계동오피스텔" xfId="1876"/>
    <cellStyle name="_입찰표지 _서초풍림아이원플러스(0723)(2)_서초동가집행" xfId="1877"/>
    <cellStyle name="_입찰표지 _서초풍림아이원플러스(0723)(2)_서초동오피스텔(구)" xfId="1878"/>
    <cellStyle name="_입찰표지 _서초풍림아이원플러스(0723)(2)_서초동오피스텔(구)_아이원플러스내역" xfId="1879"/>
    <cellStyle name="_입찰표지 _서초풍림아이원플러스(0723)(2)_아이원플러스내역" xfId="1880"/>
    <cellStyle name="_입찰표지 _서초풍림아이원플러스(0723)(2)_아이원플러스내역_아이원플러스내역" xfId="1881"/>
    <cellStyle name="_입찰표지 _송도파일" xfId="1882"/>
    <cellStyle name="_입찰표지 _송도파일_가시설" xfId="1883"/>
    <cellStyle name="_입찰표지 _송도파일_내역서" xfId="1884"/>
    <cellStyle name="_입찰표지 _송도파일_동백아파트(사전공사 대비)" xfId="1885"/>
    <cellStyle name="_입찰표지 _송도파일_동백아파트(설변내역)" xfId="1886"/>
    <cellStyle name="_입찰표지 _수원시 구운동아파트-R1" xfId="1887"/>
    <cellStyle name="_입찰표지 _수원시 구운동아파트-R2" xfId="1888"/>
    <cellStyle name="_입찰표지 _아이원플러스내역" xfId="1889"/>
    <cellStyle name="_입찰표지 _용인동백C5-1BL공동주택건설공사(공사용1104)" xfId="1890"/>
    <cellStyle name="_입찰표지 _월계동(개산)R0" xfId="1891"/>
    <cellStyle name="_입찰표지 _위생(전주효자동)" xfId="1892"/>
    <cellStyle name="_입찰표지 _위생(전주효자동)_수원시 구운동아파트-R1" xfId="1893"/>
    <cellStyle name="_입찰표지 _위생(전주효자동)_수원시 구운동아파트-R2" xfId="1894"/>
    <cellStyle name="_입찰표지 _의정부금오집행(R1)" xfId="1895"/>
    <cellStyle name="_입찰표지 _인천검암2차" xfId="1896"/>
    <cellStyle name="_입찰표지 _인천검암2차_아이원플러스내역" xfId="1897"/>
    <cellStyle name="_입찰표지 _일주파일" xfId="1898"/>
    <cellStyle name="_입찰표지 _일주파일_가시설" xfId="1899"/>
    <cellStyle name="_입찰표지 _일주파일_내역서" xfId="1900"/>
    <cellStyle name="_입찰표지 _일주파일_동백아파트(사전공사 대비)" xfId="1901"/>
    <cellStyle name="_입찰표지 _일주파일_동백아파트(설변내역)" xfId="1902"/>
    <cellStyle name="_입찰표지 _주안아파트집행(R0)" xfId="1903"/>
    <cellStyle name="_입찰표지 _주안아파트집행(R0)_2002TMP" xfId="1904"/>
    <cellStyle name="_입찰표지 _주안아파트집행(R0)_2002TMP_2002TMP-POW1" xfId="1905"/>
    <cellStyle name="_입찰표지 _주안아파트집행(R0)_2002TMP_2002TMP-POW1_2002TMP-POW1" xfId="1906"/>
    <cellStyle name="_입찰표지 _주안아파트집행(R0)_2002TMP_2002TMP-POW1_2002TMP-POW1_2002TMP-POW1" xfId="1907"/>
    <cellStyle name="_입찰표지 _주안아파트집행(R0)_2002TMP_2002TMP-POW1_2002TMP-POW1_2002TMP-POW1_2002TMP-POW1" xfId="1908"/>
    <cellStyle name="_입찰표지 _주안아파트집행(R0)_2002TMP_2002TMP-POW1_2002TMP-POW1_2002TMP-POW1_2002TMP-POW1_2002TMP-POW1" xfId="1909"/>
    <cellStyle name="_입찰표지 _주안아파트집행(R0)_2002TMP_2002TMP-POW1_2002TMP-POW1_2002TMP-POW1_2002TMP-POW1_2003TMP-POW01" xfId="1910"/>
    <cellStyle name="_입찰표지 _주안아파트집행(R0)_2002TMP_2002TMP-POW1_2002TMP-POW1_2003TMP-POW01" xfId="1911"/>
    <cellStyle name="_입찰표지 _주안아파트집행(R0)_2002TMP_2003TMP-POW01" xfId="1912"/>
    <cellStyle name="_입찰표지 _주안아파트집행(R0)_2002TMP-POW1" xfId="1913"/>
    <cellStyle name="_입찰표지 _주안아파트집행(R0)_2002TMP-POW1_2002TMP-POW1" xfId="1914"/>
    <cellStyle name="_입찰표지 _주안아파트집행(R0)_2002TMP-POW1_2002TMP-POW1_2002TMP" xfId="1915"/>
    <cellStyle name="_입찰표지 _주안아파트집행(R0)_2002TMP-POW1_2002TMP-POW1_2002TMP_2002TMP-POW1" xfId="1916"/>
    <cellStyle name="_입찰표지 _주안아파트집행(R0)_2002TMP-POW1_2002TMP-POW1_2002TMP_2002TMP-POW1_2002TMP-POW1" xfId="1917"/>
    <cellStyle name="_입찰표지 _주안아파트집행(R0)_2002TMP-POW1_2002TMP-POW1_2002TMP_2002TMP-POW1_2002TMP-POW1_2002TMP-POW1" xfId="1918"/>
    <cellStyle name="_입찰표지 _주안아파트집행(R0)_2002TMP-POW1_2002TMP-POW1_2002TMP_2002TMP-POW1_2002TMP-POW1_2002TMP-POW1_2002TMP-POW1" xfId="1919"/>
    <cellStyle name="_입찰표지 _주안아파트집행(R0)_2002TMP-POW1_2002TMP-POW1_2002TMP_2002TMP-POW1_2002TMP-POW1_2002TMP-POW1_2002TMP-POW1_2002TMP-POW1" xfId="1920"/>
    <cellStyle name="_입찰표지 _주안아파트집행(R0)_2002TMP-POW1_2002TMP-POW1_2002TMP_2002TMP-POW1_2002TMP-POW1_2002TMP-POW1_2002TMP-POW1_2003TMP-POW01" xfId="1921"/>
    <cellStyle name="_입찰표지 _주안아파트집행(R0)_2002TMP-POW1_2002TMP-POW1_2002TMP_2002TMP-POW1_2002TMP-POW1_2003TMP-POW01" xfId="1922"/>
    <cellStyle name="_입찰표지 _주안아파트집행(R0)_2002TMP-POW1_2002TMP-POW1_2002TMP_2003TMP-POW01" xfId="1923"/>
    <cellStyle name="_입찰표지 _주안아파트집행(R0)_2002TMP-POW1_2002TMP-POW1_2002TMP-POW1" xfId="1924"/>
    <cellStyle name="_입찰표지 _주안아파트집행(R0)_2002TMP-POW1_2002TMP-POW1_2002TMP-POW1_2002TMP-POW1" xfId="1925"/>
    <cellStyle name="_입찰표지 _주안아파트집행(R0)_2002TMP-POW1_2002TMP-POW1_2002TMP-POW1_2002TMP-POW1_2002TMP" xfId="1926"/>
    <cellStyle name="_입찰표지 _주안아파트집행(R0)_2002TMP-POW1_2002TMP-POW1_2002TMP-POW1_2002TMP-POW1_2002TMP_2002TMP-POW1" xfId="1927"/>
    <cellStyle name="_입찰표지 _주안아파트집행(R0)_2002TMP-POW1_2002TMP-POW1_2002TMP-POW1_2002TMP-POW1_2002TMP_2002TMP-POW1_2002TMP-POW1" xfId="1928"/>
    <cellStyle name="_입찰표지 _주안아파트집행(R0)_2002TMP-POW1_2002TMP-POW1_2002TMP-POW1_2002TMP-POW1_2002TMP_2002TMP-POW1_2002TMP-POW1_2002TMP-POW1" xfId="1929"/>
    <cellStyle name="_입찰표지 _주안아파트집행(R0)_2002TMP-POW1_2002TMP-POW1_2002TMP-POW1_2002TMP-POW1_2002TMP_2002TMP-POW1_2002TMP-POW1_2002TMP-POW1_2002TMP-POW1" xfId="1930"/>
    <cellStyle name="_입찰표지 _주안아파트집행(R0)_2002TMP-POW1_2002TMP-POW1_2002TMP-POW1_2002TMP-POW1_2002TMP_2002TMP-POW1_2002TMP-POW1_2002TMP-POW1_2002TMP-POW1_2002TMP-POW1" xfId="1931"/>
    <cellStyle name="_입찰표지 _주안아파트집행(R0)_2002TMP-POW1_2002TMP-POW1_2002TMP-POW1_2002TMP-POW1_2002TMP_2002TMP-POW1_2002TMP-POW1_2002TMP-POW1_2002TMP-POW1_2003TMP-POW01" xfId="1932"/>
    <cellStyle name="_입찰표지 _주안아파트집행(R0)_2002TMP-POW1_2002TMP-POW1_2002TMP-POW1_2002TMP-POW1_2002TMP_2002TMP-POW1_2002TMP-POW1_2003TMP-POW01" xfId="1933"/>
    <cellStyle name="_입찰표지 _주안아파트집행(R0)_2002TMP-POW1_2002TMP-POW1_2002TMP-POW1_2002TMP-POW1_2002TMP_2003TMP-POW01" xfId="1934"/>
    <cellStyle name="_입찰표지 _주안아파트집행(R0)_2002TMP-POW1_2002TMP-POW1_2002TMP-POW1_2002TMP-POW1_2002TMP-POW1" xfId="1935"/>
    <cellStyle name="_입찰표지 _주안아파트집행(R0)_2002TMP-POW1_2002TMP-POW1_2002TMP-POW1_2002TMP-POW1_2002TMP-POW1_2002TMP-POW1" xfId="1936"/>
    <cellStyle name="_입찰표지 _주안아파트집행(R0)_2002TMP-POW1_2002TMP-POW1_2002TMP-POW1_2002TMP-POW1_2002TMP-POW1_2002TMP-POW1_2002TMP-POW1" xfId="1937"/>
    <cellStyle name="_입찰표지 _주안아파트집행(R0)_2002TMP-POW1_2002TMP-POW1_2002TMP-POW1_2002TMP-POW1_2002TMP-POW1_2002TMP-POW1_2002TMP-POW1_2002TMP-POW1" xfId="1938"/>
    <cellStyle name="_입찰표지 _주안아파트집행(R0)_2002TMP-POW1_2002TMP-POW1_2002TMP-POW1_2002TMP-POW1_2002TMP-POW1_2002TMP-POW1_2002TMP-POW1_2002TMP-POW1_2002TMP-POW1" xfId="1939"/>
    <cellStyle name="_입찰표지 _주안아파트집행(R0)_2002TMP-POW1_2002TMP-POW1_2002TMP-POW1_2002TMP-POW1_2002TMP-POW1_2002TMP-POW1_2002TMP-POW1_2002TMP-POW1_2002TMP-POW1_2002TMP-POW1" xfId="1940"/>
    <cellStyle name="_입찰표지 _주안아파트집행(R0)_2002TMP-POW1_2002TMP-POW1_2002TMP-POW1_2002TMP-POW1_2002TMP-POW1_2002TMP-POW1_2002TMP-POW1_2002TMP-POW1_2002TMP-POW1_2002TMP-POW1_2002TMP-POW1" xfId="1941"/>
    <cellStyle name="_입찰표지 _주안아파트집행(R0)_2002TMP-POW1_2002TMP-POW1_2002TMP-POW1_2002TMP-POW1_2002TMP-POW1_2002TMP-POW1_2002TMP-POW1_2002TMP-POW1_2002TMP-POW1_2002TMP-POW1_2002TMP-POW1_2002TMP-POW1" xfId="1942"/>
    <cellStyle name="_입찰표지 _주안아파트집행(R0)_2002TMP-POW1_2002TMP-POW1_2002TMP-POW1_2002TMP-POW1_2002TMP-POW1_2002TMP-POW1_2002TMP-POW1_2002TMP-POW1_2002TMP-POW1_2002TMP-POW1_2002TMP-POW1_2003TMP-POW01" xfId="1943"/>
    <cellStyle name="_입찰표지 _주안아파트집행(R0)_2002TMP-POW1_2002TMP-POW1_2002TMP-POW1_2002TMP-POW1_2002TMP-POW1_2002TMP-POW1_2002TMP-POW1_2002TMP-POW1_2002TMP-POW1_2003TMP-POW01" xfId="1944"/>
    <cellStyle name="_입찰표지 _주안아파트집행(R0)_2002TMP-POW1_2002TMP-POW1_2002TMP-POW1_2002TMP-POW1_2002TMP-POW1_2002TMP-POW1_2002TMP-POW1_2003TMP-POW01" xfId="1945"/>
    <cellStyle name="_입찰표지 _주안아파트집행(R0)_2002TMP-POW1_2002TMP-POW1_2002TMP-POW1_2002TMP-POW1_2002TMP-POW1_2003TMP-POW01" xfId="1946"/>
    <cellStyle name="_입찰표지 _주안아파트집행(R0)_2002TMP-POW1_2002TMP-POW1_2002TMP-POW1_2003TMP-POW01" xfId="1947"/>
    <cellStyle name="_입찰표지 _주안아파트집행(R0)_2002TMP-POW1_2003TMP-POW01" xfId="1948"/>
    <cellStyle name="_입찰표지 _주안아파트집행(R0)_2002TMP-POW11" xfId="1949"/>
    <cellStyle name="_입찰표지 _주안아파트집행(R0)_2002TMP-POW11_2002TMP-POW1" xfId="1950"/>
    <cellStyle name="_입찰표지 _주안아파트집행(R0)_2002TMP-POW11_2002TMP-POW1_2002TMP-POW1" xfId="1951"/>
    <cellStyle name="_입찰표지 _주안아파트집행(R0)_2002TMP-POW11_2002TMP-POW1_2002TMP-POW1_2002TMP-POW1" xfId="1952"/>
    <cellStyle name="_입찰표지 _주안아파트집행(R0)_2002TMP-POW11_2002TMP-POW1_2002TMP-POW1_2002TMP-POW1_2002TMP-POW1" xfId="1953"/>
    <cellStyle name="_입찰표지 _주안아파트집행(R0)_2002TMP-POW11_2002TMP-POW1_2002TMP-POW1_2002TMP-POW1_2002TMP-POW1_2002TMP-POW1" xfId="1954"/>
    <cellStyle name="_입찰표지 _주안아파트집행(R0)_2002TMP-POW11_2002TMP-POW1_2002TMP-POW1_2002TMP-POW1_2002TMP-POW1_2003TMP-POW01" xfId="1955"/>
    <cellStyle name="_입찰표지 _주안아파트집행(R0)_2002TMP-POW11_2002TMP-POW1_2002TMP-POW1_2003TMP-POW01" xfId="1956"/>
    <cellStyle name="_입찰표지 _주안아파트집행(R0)_2002TMP-POW11_2003TMP-POW01" xfId="1957"/>
    <cellStyle name="_입찰표지 _주안아파트집행(R0)_원당TOTAL(R0)" xfId="1958"/>
    <cellStyle name="_입찰표지 _주안아파트집행(R0)_원당TOTAL(R0)_2002TMP-POW1" xfId="1959"/>
    <cellStyle name="_입찰표지 _주안아파트집행(R0)_원당TOTAL(R0)_2002TMP-POW1_2002TMP-POW1" xfId="1960"/>
    <cellStyle name="_입찰표지 _주안아파트집행(R0)_원당TOTAL(R0)_2002TMP-POW1_2002TMP-POW1_2002TMP-POW1" xfId="1961"/>
    <cellStyle name="_입찰표지 _주안아파트집행(R0)_원당TOTAL(R0)_2002TMP-POW1_2002TMP-POW1_2002TMP-POW1_2002TMP-POW1" xfId="1962"/>
    <cellStyle name="_입찰표지 _주안아파트집행(R0)_원당TOTAL(R0)_2002TMP-POW1_2002TMP-POW1_2002TMP-POW1_2002TMP-POW1_2002TMP-POW1" xfId="1963"/>
    <cellStyle name="_입찰표지 _주안아파트집행(R0)_원당TOTAL(R0)_2002TMP-POW1_2002TMP-POW1_2002TMP-POW1_2002TMP-POW1_2002TMP-POW1_2002TMP-POW1" xfId="1964"/>
    <cellStyle name="_입찰표지 _주안아파트집행(R0)_원당TOTAL(R0)_2002TMP-POW1_2002TMP-POW1_2002TMP-POW1_2002TMP-POW1_2002TMP-POW1_2002TMP-POW1_2002TMP-POW1" xfId="1965"/>
    <cellStyle name="_입찰표지 _주안아파트집행(R0)_원당TOTAL(R0)_2002TMP-POW1_2002TMP-POW1_2002TMP-POW1_2002TMP-POW1_2002TMP-POW1_2002TMP-POW1_2003TMP-POW01" xfId="1966"/>
    <cellStyle name="_입찰표지 _주안아파트집행(R0)_원당TOTAL(R0)_2002TMP-POW1_2002TMP-POW1_2002TMP-POW1_2002TMP-POW1_2003TMP-POW01" xfId="1967"/>
    <cellStyle name="_입찰표지 _주안아파트집행(R0)_원당TOTAL(R0)_2002TMP-POW1_2002TMP-POW1_2003TMP-POW01" xfId="1968"/>
    <cellStyle name="_입찰표지 _주안아파트집행(R0)_원당TOTAL(R0)_2003TMP-POW01" xfId="1969"/>
    <cellStyle name="_입찰표지 _집행내역서(Rev.0)" xfId="1970"/>
    <cellStyle name="_입찰표지 _집행내역서(Rev.0)_당하3차집행내역서(Rev.1)" xfId="1971"/>
    <cellStyle name="_입찰표지 _집행내역서(Rev.0)_당하3차집행내역서(Rev.1)_수원시 구운동아파트-R1" xfId="1972"/>
    <cellStyle name="_입찰표지 _집행내역서(Rev.0)_당하3차집행내역서(Rev.1)_수원시 구운동아파트-R2" xfId="1973"/>
    <cellStyle name="_입찰표지 _집행내역서(Rev.0)_당하3차집행내역서(Rev.1)_위생(전주효자동)" xfId="1974"/>
    <cellStyle name="_입찰표지 _집행내역서(Rev.0)_당하3차집행내역서(Rev.1)_위생(전주효자동)_수원시 구운동아파트-R1" xfId="1975"/>
    <cellStyle name="_입찰표지 _집행내역서(Rev.0)_당하3차집행내역서(Rev.1)_위생(전주효자동)_수원시 구운동아파트-R2" xfId="1976"/>
    <cellStyle name="_입찰표지 _집행내역서(Rev.0)_수원시 구운동아파트-R1" xfId="1977"/>
    <cellStyle name="_입찰표지 _집행내역서(Rev.0)_수원시 구운동아파트-R2" xfId="1978"/>
    <cellStyle name="_입찰표지 _집행내역서(Rev.0)_위생(전주효자동)" xfId="1979"/>
    <cellStyle name="_입찰표지 _집행내역서(Rev.0)_위생(전주효자동)_수원시 구운동아파트-R1" xfId="1980"/>
    <cellStyle name="_입찰표지 _집행내역서(Rev.0)_위생(전주효자동)_수원시 구운동아파트-R2" xfId="1981"/>
    <cellStyle name="_입찰표지 _파일공사" xfId="1982"/>
    <cellStyle name="_입찰표지 _파일공사(30M)" xfId="1983"/>
    <cellStyle name="_입찰표지 _파일공사(30M)_가시설" xfId="1984"/>
    <cellStyle name="_입찰표지 _파일공사(30M)_내역서" xfId="1985"/>
    <cellStyle name="_입찰표지 _파일공사(30M)_동백아파트(사전공사 대비)" xfId="1986"/>
    <cellStyle name="_입찰표지 _파일공사(30M)_동백아파트(설변내역)" xfId="1987"/>
    <cellStyle name="_입찰표지 _파일공사_가시설" xfId="1988"/>
    <cellStyle name="_입찰표지 _파일공사_내역서" xfId="1989"/>
    <cellStyle name="_입찰표지 _파일공사_동백아파트(사전공사 대비)" xfId="1990"/>
    <cellStyle name="_입찰표지 _파일공사_동백아파트(설변내역)" xfId="1991"/>
    <cellStyle name="_입찰표지 _파일사전공사본사최종" xfId="1992"/>
    <cellStyle name="_입찰표지 _파일사전공사본사최종_가시설" xfId="1993"/>
    <cellStyle name="_입찰표지 _파일사전공사본사최종_내역서" xfId="1994"/>
    <cellStyle name="_입찰표지 _파일사전공사본사최종_동백아파트(사전공사 대비)" xfId="1995"/>
    <cellStyle name="_입찰표지 _파일사전공사본사최종_동백아파트(설변내역)" xfId="1996"/>
    <cellStyle name="_적격 " xfId="1997"/>
    <cellStyle name="_적격 _2000TMP-POW2" xfId="1998"/>
    <cellStyle name="_적격 _2000TMP-POW2_2002TMP-POW1" xfId="1999"/>
    <cellStyle name="_적격 _2000TMP-POW2_2002TMP-POW1_2002TMP-POW1" xfId="2000"/>
    <cellStyle name="_적격 _2000TMP-POW2_2002TMP-POW1_2002TMP-POW1_2002TMP-POW1" xfId="2001"/>
    <cellStyle name="_적격 _2000TMP-POW2_2002TMP-POW1_2002TMP-POW1_2002TMP-POW1_2002TMP-POW1" xfId="2002"/>
    <cellStyle name="_적격 _2000TMP-POW2_2002TMP-POW1_2002TMP-POW1_2002TMP-POW1_2002TMP-POW1_2002TMP-POW1" xfId="2003"/>
    <cellStyle name="_적격 _2000TMP-POW2_2002TMP-POW1_2002TMP-POW1_2002TMP-POW1_2002TMP-POW1_2002TMP-POW1_2002TMP-POW1" xfId="2004"/>
    <cellStyle name="_적격 _2000TMP-POW2_2002TMP-POW1_2002TMP-POW1_2002TMP-POW1_2002TMP-POW1_2002TMP-POW1_2002TMP-POW1_2002TMP-POW1" xfId="2005"/>
    <cellStyle name="_적격 _2000TMP-POW2_2002TMP-POW1_2002TMP-POW1_2002TMP-POW1_2002TMP-POW1_2002TMP-POW1_2002TMP-POW1_2003TMP-POW01" xfId="2006"/>
    <cellStyle name="_적격 _2000TMP-POW2_2002TMP-POW1_2002TMP-POW1_2002TMP-POW1_2002TMP-POW1_2003TMP-POW01" xfId="2007"/>
    <cellStyle name="_적격 _2000TMP-POW2_2002TMP-POW1_2002TMP-POW1_2003TMP-POW01" xfId="2008"/>
    <cellStyle name="_적격 _2000TMP-POW2_2003TMP-POW01" xfId="2009"/>
    <cellStyle name="_적격 _2000TMP-POW2_APT평당금액분석표-TOT" xfId="2010"/>
    <cellStyle name="_적격 _2000TMP-POW2_APT평당금액분석표-TOT_APT평당금액분석표-TOT" xfId="2011"/>
    <cellStyle name="_적격 _2000TMP-POW2_검암2차장비" xfId="2012"/>
    <cellStyle name="_적격 _2000TMP-POW2_검암2차장비_아이원플러스내역" xfId="2013"/>
    <cellStyle name="_적격 _2000TMP-POW2_검암2차집행분석용" xfId="2014"/>
    <cellStyle name="_적격 _2000TMP-POW2_서계동오피스텔" xfId="2015"/>
    <cellStyle name="_적격 _2000TMP-POW2_서초동가집행" xfId="2016"/>
    <cellStyle name="_적격 _2000TMP-POW2_서초장비대비" xfId="2017"/>
    <cellStyle name="_적격 _2000TMP-POW2_서초장비대비_아이원플러스내역" xfId="2018"/>
    <cellStyle name="_적격 _2000TMP-POW2_서초풍림아이원플러스(0723)(2)" xfId="2019"/>
    <cellStyle name="_적격 _2000TMP-POW2_서초풍림아이원플러스(0723)(2)_서계동오피스텔" xfId="2020"/>
    <cellStyle name="_적격 _2000TMP-POW2_서초풍림아이원플러스(0723)(2)_서초동가집행" xfId="2021"/>
    <cellStyle name="_적격 _2000TMP-POW2_서초풍림아이원플러스(0723)(2)_서초동오피스텔(구)" xfId="2022"/>
    <cellStyle name="_적격 _2000TMP-POW2_서초풍림아이원플러스(0723)(2)_서초동오피스텔(구)_아이원플러스내역" xfId="2023"/>
    <cellStyle name="_적격 _2000TMP-POW2_서초풍림아이원플러스(0723)(2)_아이원플러스내역" xfId="2024"/>
    <cellStyle name="_적격 _2000TMP-POW2_서초풍림아이원플러스(0723)(2)_아이원플러스내역_아이원플러스내역" xfId="2025"/>
    <cellStyle name="_적격 _2000TMP-POW2_아이원플러스내역" xfId="2026"/>
    <cellStyle name="_적격 _2000TMP-POW2_용인동백C5-1BL공동주택건설공사(공사용1104)" xfId="2027"/>
    <cellStyle name="_적격 _2000TMP-POW2_인천검암2차" xfId="2028"/>
    <cellStyle name="_적격 _2000TMP-POW2_인천검암2차_아이원플러스내역" xfId="2029"/>
    <cellStyle name="_적격 _2001TMP-POW2" xfId="2030"/>
    <cellStyle name="_적격 _2001TMP-POW2_2002TMP-POW1" xfId="2031"/>
    <cellStyle name="_적격 _2001TMP-POW2_2002TMP-POW1_2002TMP-POW1" xfId="2032"/>
    <cellStyle name="_적격 _2001TMP-POW2_2002TMP-POW1_2002TMP-POW1_2002TMP-POW1" xfId="2033"/>
    <cellStyle name="_적격 _2001TMP-POW2_2002TMP-POW1_2002TMP-POW1_2002TMP-POW1_2002TMP-POW1" xfId="2034"/>
    <cellStyle name="_적격 _2001TMP-POW2_2002TMP-POW1_2002TMP-POW1_2002TMP-POW1_2002TMP-POW1_2002TMP-POW1" xfId="2035"/>
    <cellStyle name="_적격 _2001TMP-POW2_2002TMP-POW1_2002TMP-POW1_2002TMP-POW1_2002TMP-POW1_2002TMP-POW1_2002TMP-POW1" xfId="2036"/>
    <cellStyle name="_적격 _2001TMP-POW2_2002TMP-POW1_2002TMP-POW1_2002TMP-POW1_2002TMP-POW1_2002TMP-POW1_2002TMP-POW1_2002TMP-POW1" xfId="2037"/>
    <cellStyle name="_적격 _2001TMP-POW2_2002TMP-POW1_2002TMP-POW1_2002TMP-POW1_2002TMP-POW1_2002TMP-POW1_2002TMP-POW1_2003TMP-POW01" xfId="2038"/>
    <cellStyle name="_적격 _2001TMP-POW2_2002TMP-POW1_2002TMP-POW1_2002TMP-POW1_2002TMP-POW1_2003TMP-POW01" xfId="2039"/>
    <cellStyle name="_적격 _2001TMP-POW2_2002TMP-POW1_2002TMP-POW1_2003TMP-POW01" xfId="2040"/>
    <cellStyle name="_적격 _2001TMP-POW2_2003TMP-POW01" xfId="2041"/>
    <cellStyle name="_적격 _2001TMP-POW2_APT평당금액분석표-TOT" xfId="2042"/>
    <cellStyle name="_적격 _2001TMP-POW2_APT평당금액분석표-TOT_APT평당금액분석표-TOT" xfId="2043"/>
    <cellStyle name="_적격 _2001TMP-POW2_검암2차장비" xfId="2044"/>
    <cellStyle name="_적격 _2001TMP-POW2_검암2차장비_아이원플러스내역" xfId="2045"/>
    <cellStyle name="_적격 _2001TMP-POW2_검암2차집행분석용" xfId="2046"/>
    <cellStyle name="_적격 _2001TMP-POW2_서계동오피스텔" xfId="2047"/>
    <cellStyle name="_적격 _2001TMP-POW2_서초동가집행" xfId="2048"/>
    <cellStyle name="_적격 _2001TMP-POW2_서초장비대비" xfId="2049"/>
    <cellStyle name="_적격 _2001TMP-POW2_서초장비대비_아이원플러스내역" xfId="2050"/>
    <cellStyle name="_적격 _2001TMP-POW2_서초풍림아이원플러스(0723)(2)" xfId="2051"/>
    <cellStyle name="_적격 _2001TMP-POW2_서초풍림아이원플러스(0723)(2)_서계동오피스텔" xfId="2052"/>
    <cellStyle name="_적격 _2001TMP-POW2_서초풍림아이원플러스(0723)(2)_서초동가집행" xfId="2053"/>
    <cellStyle name="_적격 _2001TMP-POW2_서초풍림아이원플러스(0723)(2)_서초동오피스텔(구)" xfId="2054"/>
    <cellStyle name="_적격 _2001TMP-POW2_서초풍림아이원플러스(0723)(2)_서초동오피스텔(구)_아이원플러스내역" xfId="2055"/>
    <cellStyle name="_적격 _2001TMP-POW2_서초풍림아이원플러스(0723)(2)_아이원플러스내역" xfId="2056"/>
    <cellStyle name="_적격 _2001TMP-POW2_서초풍림아이원플러스(0723)(2)_아이원플러스내역_아이원플러스내역" xfId="2057"/>
    <cellStyle name="_적격 _2001TMP-POW2_아이원플러스내역" xfId="2058"/>
    <cellStyle name="_적격 _2001TMP-POW2_용인동백C5-1BL공동주택건설공사(공사용1104)" xfId="2059"/>
    <cellStyle name="_적격 _2001TMP-POW2_인천검암2차" xfId="2060"/>
    <cellStyle name="_적격 _2001TMP-POW2_인천검암2차_아이원플러스내역" xfId="2061"/>
    <cellStyle name="_적격 _2002TMP-POW0" xfId="2062"/>
    <cellStyle name="_적격 _2002TMP-POW0_2002TMP" xfId="2063"/>
    <cellStyle name="_적격 _2002TMP-POW0_2002TMP_2002TMP-POW1" xfId="2064"/>
    <cellStyle name="_적격 _2002TMP-POW0_2002TMP_2002TMP-POW1_2002TMP-POW1" xfId="2065"/>
    <cellStyle name="_적격 _2002TMP-POW0_2002TMP_2002TMP-POW1_2002TMP-POW1_2002TMP-POW1" xfId="2066"/>
    <cellStyle name="_적격 _2002TMP-POW0_2002TMP_2002TMP-POW1_2002TMP-POW1_2002TMP-POW1_2002TMP-POW1" xfId="2067"/>
    <cellStyle name="_적격 _2002TMP-POW0_2002TMP_2002TMP-POW1_2002TMP-POW1_2002TMP-POW1_2002TMP-POW1_2002TMP-POW1" xfId="2068"/>
    <cellStyle name="_적격 _2002TMP-POW0_2002TMP_2002TMP-POW1_2002TMP-POW1_2002TMP-POW1_2002TMP-POW1_2003TMP-POW01" xfId="2069"/>
    <cellStyle name="_적격 _2002TMP-POW0_2002TMP_2002TMP-POW1_2002TMP-POW1_2003TMP-POW01" xfId="2070"/>
    <cellStyle name="_적격 _2002TMP-POW0_2002TMP_2003TMP-POW01" xfId="2071"/>
    <cellStyle name="_적격 _2002TMP-POW0_2002TMP-POW1" xfId="2072"/>
    <cellStyle name="_적격 _2002TMP-POW0_2002TMP-POW1_2002TMP-POW1" xfId="2073"/>
    <cellStyle name="_적격 _2002TMP-POW0_2002TMP-POW1_2002TMP-POW1_2002TMP" xfId="2074"/>
    <cellStyle name="_적격 _2002TMP-POW0_2002TMP-POW1_2002TMP-POW1_2002TMP_2002TMP-POW1" xfId="2075"/>
    <cellStyle name="_적격 _2002TMP-POW0_2002TMP-POW1_2002TMP-POW1_2002TMP_2002TMP-POW1_2002TMP-POW1" xfId="2076"/>
    <cellStyle name="_적격 _2002TMP-POW0_2002TMP-POW1_2002TMP-POW1_2002TMP_2002TMP-POW1_2002TMP-POW1_2002TMP-POW1" xfId="2077"/>
    <cellStyle name="_적격 _2002TMP-POW0_2002TMP-POW1_2002TMP-POW1_2002TMP_2002TMP-POW1_2002TMP-POW1_2002TMP-POW1_2002TMP-POW1" xfId="2078"/>
    <cellStyle name="_적격 _2002TMP-POW0_2002TMP-POW1_2002TMP-POW1_2002TMP_2002TMP-POW1_2002TMP-POW1_2002TMP-POW1_2002TMP-POW1_2002TMP-POW1" xfId="2079"/>
    <cellStyle name="_적격 _2002TMP-POW0_2002TMP-POW1_2002TMP-POW1_2002TMP_2002TMP-POW1_2002TMP-POW1_2002TMP-POW1_2002TMP-POW1_2003TMP-POW01" xfId="2080"/>
    <cellStyle name="_적격 _2002TMP-POW0_2002TMP-POW1_2002TMP-POW1_2002TMP_2002TMP-POW1_2002TMP-POW1_2003TMP-POW01" xfId="2081"/>
    <cellStyle name="_적격 _2002TMP-POW0_2002TMP-POW1_2002TMP-POW1_2002TMP_2003TMP-POW01" xfId="2082"/>
    <cellStyle name="_적격 _2002TMP-POW0_2002TMP-POW1_2002TMP-POW1_2002TMP-POW1" xfId="2083"/>
    <cellStyle name="_적격 _2002TMP-POW0_2002TMP-POW1_2002TMP-POW1_2002TMP-POW1_2002TMP-POW1" xfId="2084"/>
    <cellStyle name="_적격 _2002TMP-POW0_2002TMP-POW1_2002TMP-POW1_2002TMP-POW1_2002TMP-POW1_2002TMP" xfId="2085"/>
    <cellStyle name="_적격 _2002TMP-POW0_2002TMP-POW1_2002TMP-POW1_2002TMP-POW1_2002TMP-POW1_2002TMP_2002TMP-POW1" xfId="2086"/>
    <cellStyle name="_적격 _2002TMP-POW0_2002TMP-POW1_2002TMP-POW1_2002TMP-POW1_2002TMP-POW1_2002TMP_2002TMP-POW1_2002TMP-POW1" xfId="2087"/>
    <cellStyle name="_적격 _2002TMP-POW0_2002TMP-POW1_2002TMP-POW1_2002TMP-POW1_2002TMP-POW1_2002TMP_2002TMP-POW1_2002TMP-POW1_2002TMP-POW1" xfId="2088"/>
    <cellStyle name="_적격 _2002TMP-POW0_2002TMP-POW1_2002TMP-POW1_2002TMP-POW1_2002TMP-POW1_2002TMP_2002TMP-POW1_2002TMP-POW1_2002TMP-POW1_2002TMP-POW1" xfId="2089"/>
    <cellStyle name="_적격 _2002TMP-POW0_2002TMP-POW1_2002TMP-POW1_2002TMP-POW1_2002TMP-POW1_2002TMP_2002TMP-POW1_2002TMP-POW1_2002TMP-POW1_2002TMP-POW1_2002TMP-POW1" xfId="2090"/>
    <cellStyle name="_적격 _2002TMP-POW0_2002TMP-POW1_2002TMP-POW1_2002TMP-POW1_2002TMP-POW1_2002TMP_2002TMP-POW1_2002TMP-POW1_2002TMP-POW1_2002TMP-POW1_2003TMP-POW01" xfId="2091"/>
    <cellStyle name="_적격 _2002TMP-POW0_2002TMP-POW1_2002TMP-POW1_2002TMP-POW1_2002TMP-POW1_2002TMP_2002TMP-POW1_2002TMP-POW1_2003TMP-POW01" xfId="2092"/>
    <cellStyle name="_적격 _2002TMP-POW0_2002TMP-POW1_2002TMP-POW1_2002TMP-POW1_2002TMP-POW1_2002TMP_2003TMP-POW01" xfId="2093"/>
    <cellStyle name="_적격 _2002TMP-POW0_2002TMP-POW1_2002TMP-POW1_2002TMP-POW1_2002TMP-POW1_2002TMP-POW1" xfId="2094"/>
    <cellStyle name="_적격 _2002TMP-POW0_2002TMP-POW1_2002TMP-POW1_2002TMP-POW1_2002TMP-POW1_2002TMP-POW1_2002TMP-POW1" xfId="2095"/>
    <cellStyle name="_적격 _2002TMP-POW0_2002TMP-POW1_2002TMP-POW1_2002TMP-POW1_2002TMP-POW1_2002TMP-POW1_2002TMP-POW1_2002TMP-POW1" xfId="2096"/>
    <cellStyle name="_적격 _2002TMP-POW0_2002TMP-POW1_2002TMP-POW1_2002TMP-POW1_2002TMP-POW1_2002TMP-POW1_2002TMP-POW1_2002TMP-POW1_2002TMP-POW1" xfId="2097"/>
    <cellStyle name="_적격 _2002TMP-POW0_2002TMP-POW1_2002TMP-POW1_2002TMP-POW1_2002TMP-POW1_2002TMP-POW1_2002TMP-POW1_2002TMP-POW1_2002TMP-POW1_2002TMP-POW1" xfId="2098"/>
    <cellStyle name="_적격 _2002TMP-POW0_2002TMP-POW1_2002TMP-POW1_2002TMP-POW1_2002TMP-POW1_2002TMP-POW1_2002TMP-POW1_2002TMP-POW1_2002TMP-POW1_2002TMP-POW1_2002TMP-POW1" xfId="2099"/>
    <cellStyle name="_적격 _2002TMP-POW0_2002TMP-POW1_2002TMP-POW1_2002TMP-POW1_2002TMP-POW1_2002TMP-POW1_2002TMP-POW1_2002TMP-POW1_2002TMP-POW1_2002TMP-POW1_2002TMP-POW1_2002TMP-POW1" xfId="2100"/>
    <cellStyle name="_적격 _2002TMP-POW0_2002TMP-POW1_2002TMP-POW1_2002TMP-POW1_2002TMP-POW1_2002TMP-POW1_2002TMP-POW1_2002TMP-POW1_2002TMP-POW1_2002TMP-POW1_2002TMP-POW1_2002TMP-POW1_2002TMP-POW1" xfId="2101"/>
    <cellStyle name="_적격 _2002TMP-POW0_2002TMP-POW1_2002TMP-POW1_2002TMP-POW1_2002TMP-POW1_2002TMP-POW1_2002TMP-POW1_2002TMP-POW1_2002TMP-POW1_2002TMP-POW1_2002TMP-POW1_2002TMP-POW1_2003TMP-POW01" xfId="2102"/>
    <cellStyle name="_적격 _2002TMP-POW0_2002TMP-POW1_2002TMP-POW1_2002TMP-POW1_2002TMP-POW1_2002TMP-POW1_2002TMP-POW1_2002TMP-POW1_2002TMP-POW1_2002TMP-POW1_2003TMP-POW01" xfId="2103"/>
    <cellStyle name="_적격 _2002TMP-POW0_2002TMP-POW1_2002TMP-POW1_2002TMP-POW1_2002TMP-POW1_2002TMP-POW1_2002TMP-POW1_2002TMP-POW1_2003TMP-POW01" xfId="2104"/>
    <cellStyle name="_적격 _2002TMP-POW0_2002TMP-POW1_2002TMP-POW1_2002TMP-POW1_2002TMP-POW1_2002TMP-POW1_2003TMP-POW01" xfId="2105"/>
    <cellStyle name="_적격 _2002TMP-POW0_2002TMP-POW1_2002TMP-POW1_2002TMP-POW1_2003TMP-POW01" xfId="2106"/>
    <cellStyle name="_적격 _2002TMP-POW0_2002TMP-POW1_2003TMP-POW01" xfId="2107"/>
    <cellStyle name="_적격 _2002TMP-POW0_2002TMP-POW11" xfId="2108"/>
    <cellStyle name="_적격 _2002TMP-POW0_2002TMP-POW11_2002TMP-POW1" xfId="2109"/>
    <cellStyle name="_적격 _2002TMP-POW0_2002TMP-POW11_2002TMP-POW1_2002TMP-POW1" xfId="2110"/>
    <cellStyle name="_적격 _2002TMP-POW0_2002TMP-POW11_2002TMP-POW1_2002TMP-POW1_2002TMP-POW1" xfId="2111"/>
    <cellStyle name="_적격 _2002TMP-POW0_2002TMP-POW11_2002TMP-POW1_2002TMP-POW1_2002TMP-POW1_2002TMP-POW1" xfId="2112"/>
    <cellStyle name="_적격 _2002TMP-POW0_2002TMP-POW11_2002TMP-POW1_2002TMP-POW1_2002TMP-POW1_2002TMP-POW1_2002TMP-POW1" xfId="2113"/>
    <cellStyle name="_적격 _2002TMP-POW0_2002TMP-POW11_2002TMP-POW1_2002TMP-POW1_2002TMP-POW1_2002TMP-POW1_2003TMP-POW01" xfId="2114"/>
    <cellStyle name="_적격 _2002TMP-POW0_2002TMP-POW11_2002TMP-POW1_2002TMP-POW1_2003TMP-POW01" xfId="2115"/>
    <cellStyle name="_적격 _2002TMP-POW0_2002TMP-POW11_2003TMP-POW01" xfId="2116"/>
    <cellStyle name="_적격 _2002TMP-POW0_원당TOTAL(R0)" xfId="2117"/>
    <cellStyle name="_적격 _2002TMP-POW0_원당TOTAL(R0)_2002TMP-POW1" xfId="2118"/>
    <cellStyle name="_적격 _2002TMP-POW0_원당TOTAL(R0)_2002TMP-POW1_2002TMP-POW1" xfId="2119"/>
    <cellStyle name="_적격 _2002TMP-POW0_원당TOTAL(R0)_2002TMP-POW1_2002TMP-POW1_2002TMP-POW1" xfId="2120"/>
    <cellStyle name="_적격 _2002TMP-POW0_원당TOTAL(R0)_2002TMP-POW1_2002TMP-POW1_2002TMP-POW1_2002TMP-POW1" xfId="2121"/>
    <cellStyle name="_적격 _2002TMP-POW0_원당TOTAL(R0)_2002TMP-POW1_2002TMP-POW1_2002TMP-POW1_2002TMP-POW1_2002TMP-POW1" xfId="2122"/>
    <cellStyle name="_적격 _2002TMP-POW0_원당TOTAL(R0)_2002TMP-POW1_2002TMP-POW1_2002TMP-POW1_2002TMP-POW1_2002TMP-POW1_2002TMP-POW1" xfId="2123"/>
    <cellStyle name="_적격 _2002TMP-POW0_원당TOTAL(R0)_2002TMP-POW1_2002TMP-POW1_2002TMP-POW1_2002TMP-POW1_2002TMP-POW1_2002TMP-POW1_2002TMP-POW1" xfId="2124"/>
    <cellStyle name="_적격 _2002TMP-POW0_원당TOTAL(R0)_2002TMP-POW1_2002TMP-POW1_2002TMP-POW1_2002TMP-POW1_2002TMP-POW1_2002TMP-POW1_2003TMP-POW01" xfId="2125"/>
    <cellStyle name="_적격 _2002TMP-POW0_원당TOTAL(R0)_2002TMP-POW1_2002TMP-POW1_2002TMP-POW1_2002TMP-POW1_2003TMP-POW01" xfId="2126"/>
    <cellStyle name="_적격 _2002TMP-POW0_원당TOTAL(R0)_2002TMP-POW1_2002TMP-POW1_2003TMP-POW01" xfId="2127"/>
    <cellStyle name="_적격 _2002TMP-POW0_원당TOTAL(R0)_2003TMP-POW01" xfId="2128"/>
    <cellStyle name="_적격 _2002TMP-POW1" xfId="2129"/>
    <cellStyle name="_적격 _2002TMP-POW1_2002TMP" xfId="2130"/>
    <cellStyle name="_적격 _2002TMP-POW1_2002TMP_2002TMP-POW1" xfId="2131"/>
    <cellStyle name="_적격 _2002TMP-POW1_2002TMP_2002TMP-POW1_2002TMP-POW1" xfId="2132"/>
    <cellStyle name="_적격 _2002TMP-POW1_2002TMP_2002TMP-POW1_2002TMP-POW1_2002TMP-POW1" xfId="2133"/>
    <cellStyle name="_적격 _2002TMP-POW1_2002TMP_2002TMP-POW1_2002TMP-POW1_2002TMP-POW1_2002TMP-POW1" xfId="2134"/>
    <cellStyle name="_적격 _2002TMP-POW1_2002TMP_2002TMP-POW1_2002TMP-POW1_2002TMP-POW1_2002TMP-POW1_2002TMP-POW1" xfId="2135"/>
    <cellStyle name="_적격 _2002TMP-POW1_2002TMP_2002TMP-POW1_2002TMP-POW1_2002TMP-POW1_2002TMP-POW1_2003TMP-POW01" xfId="2136"/>
    <cellStyle name="_적격 _2002TMP-POW1_2002TMP_2002TMP-POW1_2002TMP-POW1_2003TMP-POW01" xfId="2137"/>
    <cellStyle name="_적격 _2002TMP-POW1_2002TMP_2003TMP-POW01" xfId="2138"/>
    <cellStyle name="_적격 _2002TMP-POW1_2002TMP-POW1" xfId="2139"/>
    <cellStyle name="_적격 _2002TMP-POW1_2002TMP-POW1_2002TMP-POW1" xfId="2140"/>
    <cellStyle name="_적격 _2002TMP-POW1_2002TMP-POW1_2002TMP-POW1_2002TMP" xfId="2141"/>
    <cellStyle name="_적격 _2002TMP-POW1_2002TMP-POW1_2002TMP-POW1_2002TMP_2002TMP-POW1" xfId="2142"/>
    <cellStyle name="_적격 _2002TMP-POW1_2002TMP-POW1_2002TMP-POW1_2002TMP_2002TMP-POW1_2002TMP-POW1" xfId="2143"/>
    <cellStyle name="_적격 _2002TMP-POW1_2002TMP-POW1_2002TMP-POW1_2002TMP_2002TMP-POW1_2002TMP-POW1_2002TMP-POW1" xfId="2144"/>
    <cellStyle name="_적격 _2002TMP-POW1_2002TMP-POW1_2002TMP-POW1_2002TMP_2002TMP-POW1_2002TMP-POW1_2002TMP-POW1_2002TMP-POW1" xfId="2145"/>
    <cellStyle name="_적격 _2002TMP-POW1_2002TMP-POW1_2002TMP-POW1_2002TMP_2002TMP-POW1_2002TMP-POW1_2002TMP-POW1_2002TMP-POW1_2002TMP-POW1" xfId="2146"/>
    <cellStyle name="_적격 _2002TMP-POW1_2002TMP-POW1_2002TMP-POW1_2002TMP_2002TMP-POW1_2002TMP-POW1_2002TMP-POW1_2002TMP-POW1_2003TMP-POW01" xfId="2147"/>
    <cellStyle name="_적격 _2002TMP-POW1_2002TMP-POW1_2002TMP-POW1_2002TMP_2002TMP-POW1_2002TMP-POW1_2003TMP-POW01" xfId="2148"/>
    <cellStyle name="_적격 _2002TMP-POW1_2002TMP-POW1_2002TMP-POW1_2002TMP_2003TMP-POW01" xfId="2149"/>
    <cellStyle name="_적격 _2002TMP-POW1_2002TMP-POW1_2002TMP-POW1_2002TMP-POW1" xfId="2150"/>
    <cellStyle name="_적격 _2002TMP-POW1_2002TMP-POW1_2002TMP-POW1_2002TMP-POW1_2002TMP-POW1" xfId="2151"/>
    <cellStyle name="_적격 _2002TMP-POW1_2002TMP-POW1_2002TMP-POW1_2002TMP-POW1_2002TMP-POW1_2002TMP" xfId="2152"/>
    <cellStyle name="_적격 _2002TMP-POW1_2002TMP-POW1_2002TMP-POW1_2002TMP-POW1_2002TMP-POW1_2002TMP_2002TMP-POW1" xfId="2153"/>
    <cellStyle name="_적격 _2002TMP-POW1_2002TMP-POW1_2002TMP-POW1_2002TMP-POW1_2002TMP-POW1_2002TMP_2002TMP-POW1_2002TMP-POW1" xfId="2154"/>
    <cellStyle name="_적격 _2002TMP-POW1_2002TMP-POW1_2002TMP-POW1_2002TMP-POW1_2002TMP-POW1_2002TMP_2002TMP-POW1_2002TMP-POW1_2002TMP-POW1" xfId="2155"/>
    <cellStyle name="_적격 _2002TMP-POW1_2002TMP-POW1_2002TMP-POW1_2002TMP-POW1_2002TMP-POW1_2002TMP_2002TMP-POW1_2002TMP-POW1_2002TMP-POW1_2002TMP-POW1" xfId="2156"/>
    <cellStyle name="_적격 _2002TMP-POW1_2002TMP-POW1_2002TMP-POW1_2002TMP-POW1_2002TMP-POW1_2002TMP_2002TMP-POW1_2002TMP-POW1_2002TMP-POW1_2002TMP-POW1_2002TMP-POW1" xfId="2157"/>
    <cellStyle name="_적격 _2002TMP-POW1_2002TMP-POW1_2002TMP-POW1_2002TMP-POW1_2002TMP-POW1_2002TMP_2002TMP-POW1_2002TMP-POW1_2002TMP-POW1_2002TMP-POW1_2003TMP-POW01" xfId="2158"/>
    <cellStyle name="_적격 _2002TMP-POW1_2002TMP-POW1_2002TMP-POW1_2002TMP-POW1_2002TMP-POW1_2002TMP_2002TMP-POW1_2002TMP-POW1_2003TMP-POW01" xfId="2159"/>
    <cellStyle name="_적격 _2002TMP-POW1_2002TMP-POW1_2002TMP-POW1_2002TMP-POW1_2002TMP-POW1_2002TMP_2003TMP-POW01" xfId="2160"/>
    <cellStyle name="_적격 _2002TMP-POW1_2002TMP-POW1_2002TMP-POW1_2002TMP-POW1_2002TMP-POW1_2002TMP-POW1" xfId="2161"/>
    <cellStyle name="_적격 _2002TMP-POW1_2002TMP-POW1_2002TMP-POW1_2002TMP-POW1_2002TMP-POW1_2002TMP-POW1_2002TMP-POW1" xfId="2162"/>
    <cellStyle name="_적격 _2002TMP-POW1_2002TMP-POW1_2002TMP-POW1_2002TMP-POW1_2002TMP-POW1_2002TMP-POW1_2002TMP-POW1_2002TMP-POW1" xfId="2163"/>
    <cellStyle name="_적격 _2002TMP-POW1_2002TMP-POW1_2002TMP-POW1_2002TMP-POW1_2002TMP-POW1_2002TMP-POW1_2002TMP-POW1_2002TMP-POW1_2002TMP-POW1" xfId="2164"/>
    <cellStyle name="_적격 _2002TMP-POW1_2002TMP-POW1_2002TMP-POW1_2002TMP-POW1_2002TMP-POW1_2002TMP-POW1_2002TMP-POW1_2002TMP-POW1_2002TMP-POW1_2002TMP-POW1" xfId="2165"/>
    <cellStyle name="_적격 _2002TMP-POW1_2002TMP-POW1_2002TMP-POW1_2002TMP-POW1_2002TMP-POW1_2002TMP-POW1_2002TMP-POW1_2002TMP-POW1_2002TMP-POW1_2002TMP-POW1_2002TMP-POW1" xfId="2166"/>
    <cellStyle name="_적격 _2002TMP-POW1_2002TMP-POW1_2002TMP-POW1_2002TMP-POW1_2002TMP-POW1_2002TMP-POW1_2002TMP-POW1_2002TMP-POW1_2002TMP-POW1_2002TMP-POW1_2002TMP-POW1_2002TMP-POW1" xfId="2167"/>
    <cellStyle name="_적격 _2002TMP-POW1_2002TMP-POW1_2002TMP-POW1_2002TMP-POW1_2002TMP-POW1_2002TMP-POW1_2002TMP-POW1_2002TMP-POW1_2002TMP-POW1_2002TMP-POW1_2002TMP-POW1_2002TMP-POW1_2002TMP-POW1" xfId="2168"/>
    <cellStyle name="_적격 _2002TMP-POW1_2002TMP-POW1_2002TMP-POW1_2002TMP-POW1_2002TMP-POW1_2002TMP-POW1_2002TMP-POW1_2002TMP-POW1_2002TMP-POW1_2002TMP-POW1_2002TMP-POW1_2002TMP-POW1_2003TMP-POW01" xfId="2169"/>
    <cellStyle name="_적격 _2002TMP-POW1_2002TMP-POW1_2002TMP-POW1_2002TMP-POW1_2002TMP-POW1_2002TMP-POW1_2002TMP-POW1_2002TMP-POW1_2002TMP-POW1_2002TMP-POW1_2003TMP-POW01" xfId="2170"/>
    <cellStyle name="_적격 _2002TMP-POW1_2002TMP-POW1_2002TMP-POW1_2002TMP-POW1_2002TMP-POW1_2002TMP-POW1_2002TMP-POW1_2002TMP-POW1_2003TMP-POW01" xfId="2171"/>
    <cellStyle name="_적격 _2002TMP-POW1_2002TMP-POW1_2002TMP-POW1_2002TMP-POW1_2002TMP-POW1_2002TMP-POW1_2003TMP-POW01" xfId="2172"/>
    <cellStyle name="_적격 _2002TMP-POW1_2002TMP-POW1_2002TMP-POW1_2002TMP-POW1_2003TMP-POW01" xfId="2173"/>
    <cellStyle name="_적격 _2002TMP-POW1_2002TMP-POW1_2003TMP-POW01" xfId="2174"/>
    <cellStyle name="_적격 _2002TMP-POW1_2002TMP-POW11" xfId="2175"/>
    <cellStyle name="_적격 _2002TMP-POW1_2002TMP-POW11_2002TMP-POW1" xfId="2176"/>
    <cellStyle name="_적격 _2002TMP-POW1_2002TMP-POW11_2002TMP-POW1_2002TMP-POW1" xfId="2177"/>
    <cellStyle name="_적격 _2002TMP-POW1_2002TMP-POW11_2002TMP-POW1_2002TMP-POW1_2002TMP-POW1" xfId="2178"/>
    <cellStyle name="_적격 _2002TMP-POW1_2002TMP-POW11_2002TMP-POW1_2002TMP-POW1_2002TMP-POW1_2002TMP-POW1" xfId="2179"/>
    <cellStyle name="_적격 _2002TMP-POW1_2002TMP-POW11_2002TMP-POW1_2002TMP-POW1_2002TMP-POW1_2002TMP-POW1_2002TMP-POW1" xfId="2180"/>
    <cellStyle name="_적격 _2002TMP-POW1_2002TMP-POW11_2002TMP-POW1_2002TMP-POW1_2002TMP-POW1_2002TMP-POW1_2003TMP-POW01" xfId="2181"/>
    <cellStyle name="_적격 _2002TMP-POW1_2002TMP-POW11_2002TMP-POW1_2002TMP-POW1_2003TMP-POW01" xfId="2182"/>
    <cellStyle name="_적격 _2002TMP-POW1_2002TMP-POW11_2003TMP-POW01" xfId="2183"/>
    <cellStyle name="_적격 _2002TMP-POW1_원당TOTAL(R0)" xfId="2184"/>
    <cellStyle name="_적격 _2002TMP-POW1_원당TOTAL(R0)_2002TMP-POW1" xfId="2185"/>
    <cellStyle name="_적격 _2002TMP-POW1_원당TOTAL(R0)_2002TMP-POW1_2002TMP-POW1" xfId="2186"/>
    <cellStyle name="_적격 _2002TMP-POW1_원당TOTAL(R0)_2002TMP-POW1_2002TMP-POW1_2002TMP-POW1" xfId="2187"/>
    <cellStyle name="_적격 _2002TMP-POW1_원당TOTAL(R0)_2002TMP-POW1_2002TMP-POW1_2002TMP-POW1_2002TMP-POW1" xfId="2188"/>
    <cellStyle name="_적격 _2002TMP-POW1_원당TOTAL(R0)_2002TMP-POW1_2002TMP-POW1_2002TMP-POW1_2002TMP-POW1_2002TMP-POW1" xfId="2189"/>
    <cellStyle name="_적격 _2002TMP-POW1_원당TOTAL(R0)_2002TMP-POW1_2002TMP-POW1_2002TMP-POW1_2002TMP-POW1_2002TMP-POW1_2002TMP-POW1" xfId="2190"/>
    <cellStyle name="_적격 _2002TMP-POW1_원당TOTAL(R0)_2002TMP-POW1_2002TMP-POW1_2002TMP-POW1_2002TMP-POW1_2002TMP-POW1_2002TMP-POW1_2002TMP-POW1" xfId="2191"/>
    <cellStyle name="_적격 _2002TMP-POW1_원당TOTAL(R0)_2002TMP-POW1_2002TMP-POW1_2002TMP-POW1_2002TMP-POW1_2002TMP-POW1_2002TMP-POW1_2003TMP-POW01" xfId="2192"/>
    <cellStyle name="_적격 _2002TMP-POW1_원당TOTAL(R0)_2002TMP-POW1_2002TMP-POW1_2002TMP-POW1_2002TMP-POW1_2003TMP-POW01" xfId="2193"/>
    <cellStyle name="_적격 _2002TMP-POW1_원당TOTAL(R0)_2002TMP-POW1_2002TMP-POW1_2003TMP-POW01" xfId="2194"/>
    <cellStyle name="_적격 _2002TMP-POW1_원당TOTAL(R0)_2003TMP-POW01" xfId="2195"/>
    <cellStyle name="_적격 _2002TMP-POW11" xfId="2196"/>
    <cellStyle name="_적격 _2002TMP-POW11_2002TMP" xfId="2197"/>
    <cellStyle name="_적격 _2002TMP-POW11_2002TMP_2002TMP-POW1" xfId="2198"/>
    <cellStyle name="_적격 _2002TMP-POW11_2002TMP_2002TMP-POW1_2002TMP-POW1" xfId="2199"/>
    <cellStyle name="_적격 _2002TMP-POW11_2002TMP_2002TMP-POW1_2002TMP-POW1_2002TMP-POW1" xfId="2200"/>
    <cellStyle name="_적격 _2002TMP-POW11_2002TMP_2002TMP-POW1_2002TMP-POW1_2002TMP-POW1_2002TMP-POW1" xfId="2201"/>
    <cellStyle name="_적격 _2002TMP-POW11_2002TMP_2002TMP-POW1_2002TMP-POW1_2002TMP-POW1_2002TMP-POW1_2002TMP-POW1" xfId="2202"/>
    <cellStyle name="_적격 _2002TMP-POW11_2002TMP_2002TMP-POW1_2002TMP-POW1_2002TMP-POW1_2002TMP-POW1_2003TMP-POW01" xfId="2203"/>
    <cellStyle name="_적격 _2002TMP-POW11_2002TMP_2002TMP-POW1_2002TMP-POW1_2003TMP-POW01" xfId="2204"/>
    <cellStyle name="_적격 _2002TMP-POW11_2002TMP_2003TMP-POW01" xfId="2205"/>
    <cellStyle name="_적격 _2002TMP-POW11_2002TMP-POW1" xfId="2206"/>
    <cellStyle name="_적격 _2002TMP-POW11_2002TMP-POW1_2002TMP-POW1" xfId="2207"/>
    <cellStyle name="_적격 _2002TMP-POW11_2002TMP-POW1_2002TMP-POW1_2002TMP-POW1" xfId="2208"/>
    <cellStyle name="_적격 _2002TMP-POW11_2002TMP-POW1_2002TMP-POW1_2002TMP-POW1_2002TMP-POW1" xfId="2209"/>
    <cellStyle name="_적격 _2002TMP-POW11_2002TMP-POW1_2002TMP-POW1_2002TMP-POW1_2002TMP-POW1_2002TMP-POW1" xfId="2210"/>
    <cellStyle name="_적격 _2002TMP-POW11_2002TMP-POW1_2002TMP-POW1_2002TMP-POW1_2002TMP-POW1_2002TMP-POW1_2002TMP-POW1" xfId="2211"/>
    <cellStyle name="_적격 _2002TMP-POW11_2002TMP-POW1_2002TMP-POW1_2002TMP-POW1_2002TMP-POW1_2002TMP-POW1_2002TMP-POW1_2002TMP-POW1" xfId="2212"/>
    <cellStyle name="_적격 _2002TMP-POW11_2002TMP-POW1_2002TMP-POW1_2002TMP-POW1_2002TMP-POW1_2002TMP-POW1_2002TMP-POW1_2002TMP-POW1_2002TMP-POW1" xfId="2213"/>
    <cellStyle name="_적격 _2002TMP-POW11_2002TMP-POW1_2002TMP-POW1_2002TMP-POW1_2002TMP-POW1_2002TMP-POW1_2002TMP-POW1_2002TMP-POW1_2003TMP-POW01" xfId="2214"/>
    <cellStyle name="_적격 _2002TMP-POW11_2002TMP-POW1_2002TMP-POW1_2002TMP-POW1_2002TMP-POW1_2002TMP-POW1_2003TMP-POW01" xfId="2215"/>
    <cellStyle name="_적격 _2002TMP-POW11_2002TMP-POW1_2002TMP-POW1_2002TMP-POW1_2003TMP-POW01" xfId="2216"/>
    <cellStyle name="_적격 _2002TMP-POW11_2002TMP-POW1_2003TMP-POW01" xfId="2217"/>
    <cellStyle name="_적격 _2002TMP-POW11_2002TMP-POW11" xfId="2218"/>
    <cellStyle name="_적격 _2002TMP-POW11_2002TMP-POW11_2002TMP-POW1" xfId="2219"/>
    <cellStyle name="_적격 _2002TMP-POW11_2002TMP-POW11_2002TMP-POW1_2002TMP-POW1" xfId="2220"/>
    <cellStyle name="_적격 _2002TMP-POW11_2002TMP-POW11_2002TMP-POW1_2002TMP-POW1_2002TMP-POW1" xfId="2221"/>
    <cellStyle name="_적격 _2002TMP-POW11_2002TMP-POW11_2002TMP-POW1_2002TMP-POW1_2002TMP-POW1_2002TMP-POW1" xfId="2222"/>
    <cellStyle name="_적격 _2002TMP-POW11_2002TMP-POW11_2002TMP-POW1_2002TMP-POW1_2002TMP-POW1_2002TMP-POW1_2002TMP-POW1" xfId="2223"/>
    <cellStyle name="_적격 _2002TMP-POW11_2002TMP-POW11_2002TMP-POW1_2002TMP-POW1_2002TMP-POW1_2002TMP-POW1_2003TMP-POW01" xfId="2224"/>
    <cellStyle name="_적격 _2002TMP-POW11_2002TMP-POW11_2002TMP-POW1_2002TMP-POW1_2003TMP-POW01" xfId="2225"/>
    <cellStyle name="_적격 _2002TMP-POW11_2002TMP-POW11_2003TMP-POW01" xfId="2226"/>
    <cellStyle name="_적격 _2002TMP-POW11_원당TOTAL(R0)" xfId="2227"/>
    <cellStyle name="_적격 _2002TMP-POW11_원당TOTAL(R0)_2002TMP-POW1" xfId="2228"/>
    <cellStyle name="_적격 _2002TMP-POW11_원당TOTAL(R0)_2002TMP-POW1_2002TMP-POW1" xfId="2229"/>
    <cellStyle name="_적격 _2002TMP-POW11_원당TOTAL(R0)_2002TMP-POW1_2002TMP-POW1_2002TMP-POW1" xfId="2230"/>
    <cellStyle name="_적격 _2002TMP-POW11_원당TOTAL(R0)_2002TMP-POW1_2002TMP-POW1_2002TMP-POW1_2002TMP-POW1" xfId="2231"/>
    <cellStyle name="_적격 _2002TMP-POW11_원당TOTAL(R0)_2002TMP-POW1_2002TMP-POW1_2002TMP-POW1_2002TMP-POW1_2002TMP-POW1" xfId="2232"/>
    <cellStyle name="_적격 _2002TMP-POW11_원당TOTAL(R0)_2002TMP-POW1_2002TMP-POW1_2002TMP-POW1_2002TMP-POW1_2002TMP-POW1_2002TMP-POW1" xfId="2233"/>
    <cellStyle name="_적격 _2002TMP-POW11_원당TOTAL(R0)_2002TMP-POW1_2002TMP-POW1_2002TMP-POW1_2002TMP-POW1_2002TMP-POW1_2002TMP-POW1_2002TMP-POW1" xfId="2234"/>
    <cellStyle name="_적격 _2002TMP-POW11_원당TOTAL(R0)_2002TMP-POW1_2002TMP-POW1_2002TMP-POW1_2002TMP-POW1_2002TMP-POW1_2002TMP-POW1_2003TMP-POW01" xfId="2235"/>
    <cellStyle name="_적격 _2002TMP-POW11_원당TOTAL(R0)_2002TMP-POW1_2002TMP-POW1_2002TMP-POW1_2002TMP-POW1_2003TMP-POW01" xfId="2236"/>
    <cellStyle name="_적격 _2002TMP-POW11_원당TOTAL(R0)_2002TMP-POW1_2002TMP-POW1_2003TMP-POW01" xfId="2237"/>
    <cellStyle name="_적격 _2002TMP-POW11_원당TOTAL(R0)_2003TMP-POW01" xfId="2238"/>
    <cellStyle name="_적격 _2003TMP-POW0" xfId="2239"/>
    <cellStyle name="_적격 _2003TMP-POW0_2003TMP-POW1" xfId="2240"/>
    <cellStyle name="_적격 _2003TMP-POW0_2003TMP-POW1_2003TMP-POW1" xfId="2241"/>
    <cellStyle name="_적격 _2003TMP-POW0_2003TMP-POW1_2003TMP-POW1_2003TMP-POW1" xfId="2242"/>
    <cellStyle name="_적격 _2003TMP-POW0_2003TMP-POW1_2003TMP-POW1_2003TMP-POW1_2003TMP-POW1" xfId="2243"/>
    <cellStyle name="_적격 _2003TMP-POW01" xfId="2244"/>
    <cellStyle name="_적격 _2003TMP-POW1" xfId="2245"/>
    <cellStyle name="_적격 _2003TMP-POW1_2003TMP-POW1" xfId="2246"/>
    <cellStyle name="_적격 _2003TMP-POW1_2003TMP-POW1_2003TMP-POW1" xfId="2247"/>
    <cellStyle name="_적격 _2003TMP-POW1_2003TMP-POW1_2003TMP-POW1_2003TMP-POW1" xfId="2248"/>
    <cellStyle name="_적격 _2003TMP-POW1_2003TMP-POW1_2003TMP-POW1_2003TMP-POW1_2003TMP-POW1" xfId="2249"/>
    <cellStyle name="_적격 _2003TMP-POW1-1" xfId="2250"/>
    <cellStyle name="_적격 _2003TMP-POW1-1_2003TMP-POW1" xfId="2251"/>
    <cellStyle name="_적격 _2003TMP-POW1-1_2003TMP-POW1_2003TMP-POW1" xfId="2252"/>
    <cellStyle name="_적격 _2003TMP-POW1-1_2003TMP-POW1_2003TMP-POW1_2003TMP-POW1" xfId="2253"/>
    <cellStyle name="_적격 _2003TMP-POW1-1_2003TMP-POW1_2003TMP-POW1_2003TMP-POW1_2003TMP-POW1" xfId="2254"/>
    <cellStyle name="_적격 _2003TMP-POWER" xfId="2255"/>
    <cellStyle name="_적격 _2003TMP-POWER_2003TMP-POW1" xfId="2256"/>
    <cellStyle name="_적격 _2003TMP-POWER_2003TMP-POW1_2003TMP-POW1" xfId="2257"/>
    <cellStyle name="_적격 _2003TMP-POWER_2003TMP-POW1_2003TMP-POW1_2003TMP-POW1" xfId="2258"/>
    <cellStyle name="_적격 _2003TMP-POWER_2003TMP-POW1_2003TMP-POW1_2003TMP-POW1_2003TMP-POW1" xfId="2259"/>
    <cellStyle name="_적격 _APT평당금액분석표-TOT" xfId="2260"/>
    <cellStyle name="_적격 _APT평당금액분석표-TOT_APT평당금액분석표-TOT" xfId="2261"/>
    <cellStyle name="_적격 _Book1" xfId="2262"/>
    <cellStyle name="_적격 _Book1_2002TMP" xfId="2263"/>
    <cellStyle name="_적격 _IMSI-POW1" xfId="2264"/>
    <cellStyle name="_적격 _IMSI-POW1_서초풍림아이원플러스(0723)(2)" xfId="2265"/>
    <cellStyle name="_적격 _TMP-POW1" xfId="2266"/>
    <cellStyle name="_적격 _TMP-POW1_서초풍림아이원플러스(0723)(2)" xfId="2267"/>
    <cellStyle name="_적격 _TMP-POW2" xfId="2268"/>
    <cellStyle name="_적격 _TMP-POW2_서초풍림아이원플러스(0723)(2)" xfId="2269"/>
    <cellStyle name="_적격 _가시설" xfId="2270"/>
    <cellStyle name="_적격 _개산견적 견적조건 통일양식(설비)" xfId="2271"/>
    <cellStyle name="_적격 _개산견적 견적조건 통일양식(설비)_수원시 구운동아파트-R1" xfId="2272"/>
    <cellStyle name="_적격 _개산견적 견적조건 통일양식(설비)_수원시 구운동아파트-R2" xfId="2273"/>
    <cellStyle name="_적격 _개산견적 견적조건 통일양식(설비)_위생(전주효자동)" xfId="2274"/>
    <cellStyle name="_적격 _개산견적 견적조건 통일양식(설비)_위생(전주효자동)_수원시 구운동아파트-R1" xfId="2275"/>
    <cellStyle name="_적격 _개산견적 견적조건 통일양식(설비)_위생(전주효자동)_수원시 구운동아파트-R2" xfId="2276"/>
    <cellStyle name="_적격 _검암2차장비" xfId="2277"/>
    <cellStyle name="_적격 _검암2차장비_아이원플러스내역" xfId="2278"/>
    <cellStyle name="_적격 _검암2차집행분석용" xfId="2279"/>
    <cellStyle name="_적격 _공사개요" xfId="2280"/>
    <cellStyle name="_적격 _내역서" xfId="2281"/>
    <cellStyle name="_적격 _동백아파트(사전공사 대비)" xfId="2282"/>
    <cellStyle name="_적격 _동백아파트(설변내역)" xfId="2283"/>
    <cellStyle name="_적격 _서계동오피스텔" xfId="2284"/>
    <cellStyle name="_적격 _서초동가집행" xfId="2285"/>
    <cellStyle name="_적격 _서초장비대비" xfId="2286"/>
    <cellStyle name="_적격 _서초장비대비_아이원플러스내역" xfId="2287"/>
    <cellStyle name="_적격 _서초풍림아이원플러스(0723)(2)" xfId="2288"/>
    <cellStyle name="_적격 _서초풍림아이원플러스(0723)(2)_서계동오피스텔" xfId="2289"/>
    <cellStyle name="_적격 _서초풍림아이원플러스(0723)(2)_서초동가집행" xfId="2290"/>
    <cellStyle name="_적격 _서초풍림아이원플러스(0723)(2)_서초동오피스텔(구)" xfId="2291"/>
    <cellStyle name="_적격 _서초풍림아이원플러스(0723)(2)_서초동오피스텔(구)_아이원플러스내역" xfId="2292"/>
    <cellStyle name="_적격 _서초풍림아이원플러스(0723)(2)_아이원플러스내역" xfId="2293"/>
    <cellStyle name="_적격 _서초풍림아이원플러스(0723)(2)_아이원플러스내역_아이원플러스내역" xfId="2294"/>
    <cellStyle name="_적격 _수원시 구운동아파트-R1" xfId="2295"/>
    <cellStyle name="_적격 _수원시 구운동아파트-R2" xfId="2296"/>
    <cellStyle name="_적격 _아이원플러스내역" xfId="2297"/>
    <cellStyle name="_적격 _용인동백C5-1BL공동주택건설공사(공사용1104)" xfId="2298"/>
    <cellStyle name="_적격 _월계동(개산)R0" xfId="2299"/>
    <cellStyle name="_적격 _위생(전주효자동)" xfId="2300"/>
    <cellStyle name="_적격 _위생(전주효자동)_수원시 구운동아파트-R1" xfId="2301"/>
    <cellStyle name="_적격 _위생(전주효자동)_수원시 구운동아파트-R2" xfId="2302"/>
    <cellStyle name="_적격 _의정부금오집행(R1)" xfId="2303"/>
    <cellStyle name="_적격 _인천검암2차" xfId="2304"/>
    <cellStyle name="_적격 _인천검암2차_아이원플러스내역" xfId="2305"/>
    <cellStyle name="_적격 _주안아파트집행(R0)" xfId="2306"/>
    <cellStyle name="_적격 _주안아파트집행(R0)_2002TMP" xfId="2307"/>
    <cellStyle name="_적격 _주안아파트집행(R0)_2002TMP_2002TMP-POW1" xfId="2308"/>
    <cellStyle name="_적격 _주안아파트집행(R0)_2002TMP_2002TMP-POW1_2002TMP-POW1" xfId="2309"/>
    <cellStyle name="_적격 _주안아파트집행(R0)_2002TMP_2002TMP-POW1_2002TMP-POW1_2002TMP-POW1" xfId="2310"/>
    <cellStyle name="_적격 _주안아파트집행(R0)_2002TMP_2002TMP-POW1_2002TMP-POW1_2002TMP-POW1_2002TMP-POW1" xfId="2311"/>
    <cellStyle name="_적격 _주안아파트집행(R0)_2002TMP_2002TMP-POW1_2002TMP-POW1_2002TMP-POW1_2002TMP-POW1_2002TMP-POW1" xfId="2312"/>
    <cellStyle name="_적격 _주안아파트집행(R0)_2002TMP_2002TMP-POW1_2002TMP-POW1_2002TMP-POW1_2002TMP-POW1_2003TMP-POW01" xfId="2313"/>
    <cellStyle name="_적격 _주안아파트집행(R0)_2002TMP_2002TMP-POW1_2002TMP-POW1_2003TMP-POW01" xfId="2314"/>
    <cellStyle name="_적격 _주안아파트집행(R0)_2002TMP_2003TMP-POW01" xfId="2315"/>
    <cellStyle name="_적격 _주안아파트집행(R0)_2002TMP-POW1" xfId="2316"/>
    <cellStyle name="_적격 _주안아파트집행(R0)_2002TMP-POW1_2002TMP-POW1" xfId="2317"/>
    <cellStyle name="_적격 _주안아파트집행(R0)_2002TMP-POW1_2002TMP-POW1_2002TMP" xfId="2318"/>
    <cellStyle name="_적격 _주안아파트집행(R0)_2002TMP-POW1_2002TMP-POW1_2002TMP_2002TMP-POW1" xfId="2319"/>
    <cellStyle name="_적격 _주안아파트집행(R0)_2002TMP-POW1_2002TMP-POW1_2002TMP_2002TMP-POW1_2002TMP-POW1" xfId="2320"/>
    <cellStyle name="_적격 _주안아파트집행(R0)_2002TMP-POW1_2002TMP-POW1_2002TMP_2002TMP-POW1_2002TMP-POW1_2002TMP-POW1" xfId="2321"/>
    <cellStyle name="_적격 _주안아파트집행(R0)_2002TMP-POW1_2002TMP-POW1_2002TMP_2002TMP-POW1_2002TMP-POW1_2002TMP-POW1_2002TMP-POW1" xfId="2322"/>
    <cellStyle name="_적격 _주안아파트집행(R0)_2002TMP-POW1_2002TMP-POW1_2002TMP_2002TMP-POW1_2002TMP-POW1_2002TMP-POW1_2002TMP-POW1_2002TMP-POW1" xfId="2323"/>
    <cellStyle name="_적격 _주안아파트집행(R0)_2002TMP-POW1_2002TMP-POW1_2002TMP_2002TMP-POW1_2002TMP-POW1_2002TMP-POW1_2002TMP-POW1_2003TMP-POW01" xfId="2324"/>
    <cellStyle name="_적격 _주안아파트집행(R0)_2002TMP-POW1_2002TMP-POW1_2002TMP_2002TMP-POW1_2002TMP-POW1_2003TMP-POW01" xfId="2325"/>
    <cellStyle name="_적격 _주안아파트집행(R0)_2002TMP-POW1_2002TMP-POW1_2002TMP_2003TMP-POW01" xfId="2326"/>
    <cellStyle name="_적격 _주안아파트집행(R0)_2002TMP-POW1_2002TMP-POW1_2002TMP-POW1" xfId="2327"/>
    <cellStyle name="_적격 _주안아파트집행(R0)_2002TMP-POW1_2002TMP-POW1_2002TMP-POW1_2002TMP-POW1" xfId="2328"/>
    <cellStyle name="_적격 _주안아파트집행(R0)_2002TMP-POW1_2002TMP-POW1_2002TMP-POW1_2002TMP-POW1_2002TMP" xfId="2329"/>
    <cellStyle name="_적격 _주안아파트집행(R0)_2002TMP-POW1_2002TMP-POW1_2002TMP-POW1_2002TMP-POW1_2002TMP_2002TMP-POW1" xfId="2330"/>
    <cellStyle name="_적격 _주안아파트집행(R0)_2002TMP-POW1_2002TMP-POW1_2002TMP-POW1_2002TMP-POW1_2002TMP_2002TMP-POW1_2002TMP-POW1" xfId="2331"/>
    <cellStyle name="_적격 _주안아파트집행(R0)_2002TMP-POW1_2002TMP-POW1_2002TMP-POW1_2002TMP-POW1_2002TMP_2002TMP-POW1_2002TMP-POW1_2002TMP-POW1" xfId="2332"/>
    <cellStyle name="_적격 _주안아파트집행(R0)_2002TMP-POW1_2002TMP-POW1_2002TMP-POW1_2002TMP-POW1_2002TMP_2002TMP-POW1_2002TMP-POW1_2002TMP-POW1_2002TMP-POW1" xfId="2333"/>
    <cellStyle name="_적격 _주안아파트집행(R0)_2002TMP-POW1_2002TMP-POW1_2002TMP-POW1_2002TMP-POW1_2002TMP_2002TMP-POW1_2002TMP-POW1_2002TMP-POW1_2002TMP-POW1_2002TMP-POW1" xfId="2334"/>
    <cellStyle name="_적격 _주안아파트집행(R0)_2002TMP-POW1_2002TMP-POW1_2002TMP-POW1_2002TMP-POW1_2002TMP_2002TMP-POW1_2002TMP-POW1_2002TMP-POW1_2002TMP-POW1_2003TMP-POW01" xfId="2335"/>
    <cellStyle name="_적격 _주안아파트집행(R0)_2002TMP-POW1_2002TMP-POW1_2002TMP-POW1_2002TMP-POW1_2002TMP_2002TMP-POW1_2002TMP-POW1_2003TMP-POW01" xfId="2336"/>
    <cellStyle name="_적격 _주안아파트집행(R0)_2002TMP-POW1_2002TMP-POW1_2002TMP-POW1_2002TMP-POW1_2002TMP_2003TMP-POW01" xfId="2337"/>
    <cellStyle name="_적격 _주안아파트집행(R0)_2002TMP-POW1_2002TMP-POW1_2002TMP-POW1_2002TMP-POW1_2002TMP-POW1" xfId="2338"/>
    <cellStyle name="_적격 _주안아파트집행(R0)_2002TMP-POW1_2002TMP-POW1_2002TMP-POW1_2002TMP-POW1_2002TMP-POW1_2002TMP-POW1" xfId="2339"/>
    <cellStyle name="_적격 _주안아파트집행(R0)_2002TMP-POW1_2002TMP-POW1_2002TMP-POW1_2002TMP-POW1_2002TMP-POW1_2002TMP-POW1_2002TMP-POW1" xfId="2340"/>
    <cellStyle name="_적격 _주안아파트집행(R0)_2002TMP-POW1_2002TMP-POW1_2002TMP-POW1_2002TMP-POW1_2002TMP-POW1_2002TMP-POW1_2002TMP-POW1_2002TMP-POW1" xfId="2341"/>
    <cellStyle name="_적격 _주안아파트집행(R0)_2002TMP-POW1_2002TMP-POW1_2002TMP-POW1_2002TMP-POW1_2002TMP-POW1_2002TMP-POW1_2002TMP-POW1_2002TMP-POW1_2002TMP-POW1" xfId="2342"/>
    <cellStyle name="_적격 _주안아파트집행(R0)_2002TMP-POW1_2002TMP-POW1_2002TMP-POW1_2002TMP-POW1_2002TMP-POW1_2002TMP-POW1_2002TMP-POW1_2002TMP-POW1_2002TMP-POW1_2002TMP-POW1" xfId="2343"/>
    <cellStyle name="_적격 _주안아파트집행(R0)_2002TMP-POW1_2002TMP-POW1_2002TMP-POW1_2002TMP-POW1_2002TMP-POW1_2002TMP-POW1_2002TMP-POW1_2002TMP-POW1_2002TMP-POW1_2002TMP-POW1_2002TMP-POW1" xfId="2344"/>
    <cellStyle name="_적격 _주안아파트집행(R0)_2002TMP-POW1_2002TMP-POW1_2002TMP-POW1_2002TMP-POW1_2002TMP-POW1_2002TMP-POW1_2002TMP-POW1_2002TMP-POW1_2002TMP-POW1_2002TMP-POW1_2002TMP-POW1_2002TMP-POW1" xfId="2345"/>
    <cellStyle name="_적격 _주안아파트집행(R0)_2002TMP-POW1_2002TMP-POW1_2002TMP-POW1_2002TMP-POW1_2002TMP-POW1_2002TMP-POW1_2002TMP-POW1_2002TMP-POW1_2002TMP-POW1_2002TMP-POW1_2002TMP-POW1_2003TMP-POW01" xfId="2346"/>
    <cellStyle name="_적격 _주안아파트집행(R0)_2002TMP-POW1_2002TMP-POW1_2002TMP-POW1_2002TMP-POW1_2002TMP-POW1_2002TMP-POW1_2002TMP-POW1_2002TMP-POW1_2002TMP-POW1_2003TMP-POW01" xfId="2347"/>
    <cellStyle name="_적격 _주안아파트집행(R0)_2002TMP-POW1_2002TMP-POW1_2002TMP-POW1_2002TMP-POW1_2002TMP-POW1_2002TMP-POW1_2002TMP-POW1_2003TMP-POW01" xfId="2348"/>
    <cellStyle name="_적격 _주안아파트집행(R0)_2002TMP-POW1_2002TMP-POW1_2002TMP-POW1_2002TMP-POW1_2002TMP-POW1_2003TMP-POW01" xfId="2349"/>
    <cellStyle name="_적격 _주안아파트집행(R0)_2002TMP-POW1_2002TMP-POW1_2002TMP-POW1_2003TMP-POW01" xfId="2350"/>
    <cellStyle name="_적격 _주안아파트집행(R0)_2002TMP-POW1_2003TMP-POW01" xfId="2351"/>
    <cellStyle name="_적격 _주안아파트집행(R0)_2002TMP-POW11" xfId="2352"/>
    <cellStyle name="_적격 _주안아파트집행(R0)_2002TMP-POW11_2002TMP-POW1" xfId="2353"/>
    <cellStyle name="_적격 _주안아파트집행(R0)_2002TMP-POW11_2002TMP-POW1_2002TMP-POW1" xfId="2354"/>
    <cellStyle name="_적격 _주안아파트집행(R0)_2002TMP-POW11_2002TMP-POW1_2002TMP-POW1_2002TMP-POW1" xfId="2355"/>
    <cellStyle name="_적격 _주안아파트집행(R0)_2002TMP-POW11_2002TMP-POW1_2002TMP-POW1_2002TMP-POW1_2002TMP-POW1" xfId="2356"/>
    <cellStyle name="_적격 _주안아파트집행(R0)_2002TMP-POW11_2002TMP-POW1_2002TMP-POW1_2002TMP-POW1_2002TMP-POW1_2002TMP-POW1" xfId="2357"/>
    <cellStyle name="_적격 _주안아파트집행(R0)_2002TMP-POW11_2002TMP-POW1_2002TMP-POW1_2002TMP-POW1_2002TMP-POW1_2003TMP-POW01" xfId="2358"/>
    <cellStyle name="_적격 _주안아파트집행(R0)_2002TMP-POW11_2002TMP-POW1_2002TMP-POW1_2003TMP-POW01" xfId="2359"/>
    <cellStyle name="_적격 _주안아파트집행(R0)_2002TMP-POW11_2003TMP-POW01" xfId="2360"/>
    <cellStyle name="_적격 _주안아파트집행(R0)_원당TOTAL(R0)" xfId="2361"/>
    <cellStyle name="_적격 _주안아파트집행(R0)_원당TOTAL(R0)_2002TMP-POW1" xfId="2362"/>
    <cellStyle name="_적격 _주안아파트집행(R0)_원당TOTAL(R0)_2002TMP-POW1_2002TMP-POW1" xfId="2363"/>
    <cellStyle name="_적격 _주안아파트집행(R0)_원당TOTAL(R0)_2002TMP-POW1_2002TMP-POW1_2002TMP-POW1" xfId="2364"/>
    <cellStyle name="_적격 _주안아파트집행(R0)_원당TOTAL(R0)_2002TMP-POW1_2002TMP-POW1_2002TMP-POW1_2002TMP-POW1" xfId="2365"/>
    <cellStyle name="_적격 _주안아파트집행(R0)_원당TOTAL(R0)_2002TMP-POW1_2002TMP-POW1_2002TMP-POW1_2002TMP-POW1_2002TMP-POW1" xfId="2366"/>
    <cellStyle name="_적격 _주안아파트집행(R0)_원당TOTAL(R0)_2002TMP-POW1_2002TMP-POW1_2002TMP-POW1_2002TMP-POW1_2002TMP-POW1_2002TMP-POW1" xfId="2367"/>
    <cellStyle name="_적격 _주안아파트집행(R0)_원당TOTAL(R0)_2002TMP-POW1_2002TMP-POW1_2002TMP-POW1_2002TMP-POW1_2002TMP-POW1_2002TMP-POW1_2002TMP-POW1" xfId="2368"/>
    <cellStyle name="_적격 _주안아파트집행(R0)_원당TOTAL(R0)_2002TMP-POW1_2002TMP-POW1_2002TMP-POW1_2002TMP-POW1_2002TMP-POW1_2002TMP-POW1_2003TMP-POW01" xfId="2369"/>
    <cellStyle name="_적격 _주안아파트집행(R0)_원당TOTAL(R0)_2002TMP-POW1_2002TMP-POW1_2002TMP-POW1_2002TMP-POW1_2003TMP-POW01" xfId="2370"/>
    <cellStyle name="_적격 _주안아파트집행(R0)_원당TOTAL(R0)_2002TMP-POW1_2002TMP-POW1_2003TMP-POW01" xfId="2371"/>
    <cellStyle name="_적격 _주안아파트집행(R0)_원당TOTAL(R0)_2003TMP-POW01" xfId="2372"/>
    <cellStyle name="_적격 _집행갑지 " xfId="2373"/>
    <cellStyle name="_적격 _집행갑지 _가시설" xfId="2374"/>
    <cellStyle name="_적격 _집행갑지 _내역서" xfId="2375"/>
    <cellStyle name="_적격 _집행갑지 _동백아파트(사전공사 대비)" xfId="2376"/>
    <cellStyle name="_적격 _집행갑지 _동백아파트(설변내역)" xfId="2377"/>
    <cellStyle name="_적격 _집행갑지 _수원시 구운동아파트-R1" xfId="2378"/>
    <cellStyle name="_적격 _집행갑지 _수원시 구운동아파트-R2" xfId="2379"/>
    <cellStyle name="_적격 _집행갑지 _위생(전주효자동)" xfId="2380"/>
    <cellStyle name="_적격 _집행갑지 _위생(전주효자동)_수원시 구운동아파트-R1" xfId="2381"/>
    <cellStyle name="_적격 _집행갑지 _위생(전주효자동)_수원시 구운동아파트-R2" xfId="2382"/>
    <cellStyle name="_적격 _집행갑지 _파일사전공사본사최종" xfId="2383"/>
    <cellStyle name="_적격 _집행갑지 _파일사전공사본사최종_가시설" xfId="2384"/>
    <cellStyle name="_적격 _집행갑지 _파일사전공사본사최종_내역서" xfId="2385"/>
    <cellStyle name="_적격 _집행갑지 _파일사전공사본사최종_동백아파트(사전공사 대비)" xfId="2386"/>
    <cellStyle name="_적격 _집행갑지 _파일사전공사본사최종_동백아파트(설변내역)" xfId="2387"/>
    <cellStyle name="_적격 _집행내역서(Rev.0)" xfId="2388"/>
    <cellStyle name="_적격 _집행내역서(Rev.0)_당하3차집행내역서(Rev.1)" xfId="2389"/>
    <cellStyle name="_적격 _집행내역서(Rev.0)_당하3차집행내역서(Rev.1)_수원시 구운동아파트-R1" xfId="2390"/>
    <cellStyle name="_적격 _집행내역서(Rev.0)_당하3차집행내역서(Rev.1)_수원시 구운동아파트-R2" xfId="2391"/>
    <cellStyle name="_적격 _집행내역서(Rev.0)_당하3차집행내역서(Rev.1)_위생(전주효자동)" xfId="2392"/>
    <cellStyle name="_적격 _집행내역서(Rev.0)_당하3차집행내역서(Rev.1)_위생(전주효자동)_수원시 구운동아파트-R1" xfId="2393"/>
    <cellStyle name="_적격 _집행내역서(Rev.0)_당하3차집행내역서(Rev.1)_위생(전주효자동)_수원시 구운동아파트-R2" xfId="2394"/>
    <cellStyle name="_적격 _집행내역서(Rev.0)_수원시 구운동아파트-R1" xfId="2395"/>
    <cellStyle name="_적격 _집행내역서(Rev.0)_수원시 구운동아파트-R2" xfId="2396"/>
    <cellStyle name="_적격 _집행내역서(Rev.0)_위생(전주효자동)" xfId="2397"/>
    <cellStyle name="_적격 _집행내역서(Rev.0)_위생(전주효자동)_수원시 구운동아파트-R1" xfId="2398"/>
    <cellStyle name="_적격 _집행내역서(Rev.0)_위생(전주효자동)_수원시 구운동아파트-R2" xfId="2399"/>
    <cellStyle name="_적격 _파일사전공사본사최종" xfId="2400"/>
    <cellStyle name="_적격 _파일사전공사본사최종_가시설" xfId="2401"/>
    <cellStyle name="_적격 _파일사전공사본사최종_내역서" xfId="2402"/>
    <cellStyle name="_적격 _파일사전공사본사최종_동백아파트(사전공사 대비)" xfId="2403"/>
    <cellStyle name="_적격 _파일사전공사본사최종_동백아파트(설변내역)" xfId="2404"/>
    <cellStyle name="_적격(화산) " xfId="2405"/>
    <cellStyle name="_적격(화산) _2000TMP-POW2" xfId="2406"/>
    <cellStyle name="_적격(화산) _2000TMP-POW2_서초풍림아이원플러스(0723)(2)" xfId="2407"/>
    <cellStyle name="_적격(화산) _2001TMP-POW2" xfId="2408"/>
    <cellStyle name="_적격(화산) _2001TMP-POW2_서초풍림아이원플러스(0723)(2)" xfId="2409"/>
    <cellStyle name="_적격(화산) _IMSI-POW1" xfId="2410"/>
    <cellStyle name="_적격(화산) _IMSI-POW1_서초풍림아이원플러스(0723)(2)" xfId="2411"/>
    <cellStyle name="_적격(화산) _TMP-POW1" xfId="2412"/>
    <cellStyle name="_적격(화산) _TMP-POW1_서초풍림아이원플러스(0723)(2)" xfId="2413"/>
    <cellStyle name="_적격(화산) _TMP-POW2" xfId="2414"/>
    <cellStyle name="_적격(화산) _TMP-POW2_서초풍림아이원플러스(0723)(2)" xfId="2415"/>
    <cellStyle name="_적격(화산) _서초풍림아이원플러스(0723)(2)" xfId="2416"/>
    <cellStyle name="_제주물항" xfId="2417"/>
    <cellStyle name="_지수조정율" xfId="2418"/>
    <cellStyle name="_차량등철주기초(2004년)-영모" xfId="2419"/>
    <cellStyle name="_천안(가로등 및 신호등 설치공사)" xfId="2420"/>
    <cellStyle name="_청량리동빌딩" xfId="2421"/>
    <cellStyle name="_최종도급내역(2005.1.13)" xfId="2422"/>
    <cellStyle name="_표지및원가계산" xfId="2423"/>
    <cellStyle name="_하남 LG자이 APT 신호등 설치공사" xfId="2424"/>
    <cellStyle name="_황산교회" xfId="2425"/>
    <cellStyle name="¡E￠￥@?e_TEST-1 " xfId="2426"/>
    <cellStyle name="’E‰Y [0.00]_laroux" xfId="2427"/>
    <cellStyle name="’E‰Y_laroux" xfId="2428"/>
    <cellStyle name="¤@?e_TEST-1 " xfId="2429"/>
    <cellStyle name="△백분율" xfId="2430"/>
    <cellStyle name="△콤마" xfId="2431"/>
    <cellStyle name="°ia¤¼o " xfId="2432"/>
    <cellStyle name="°ia¤aa " xfId="2433"/>
    <cellStyle name="0.0" xfId="2434"/>
    <cellStyle name="0.00" xfId="2435"/>
    <cellStyle name="1" xfId="2436"/>
    <cellStyle name="19990216" xfId="2437"/>
    <cellStyle name="1월" xfId="2438"/>
    <cellStyle name="²" xfId="2439"/>
    <cellStyle name="60" xfId="2440"/>
    <cellStyle name="A¡§¡ⓒ¡E¡þ¡EO [0]_¡§uc¡§oA " xfId="2441"/>
    <cellStyle name="A¡§¡ⓒ¡E¡þ¡EO_¡§uc¡§oA " xfId="2442"/>
    <cellStyle name="A¨­￠￢￠O [0]_ ¨￢n￠￢n¨￢¡Æ ￠?u¨￢¡Æ¡¾a¨uu " xfId="2443"/>
    <cellStyle name="A¨­¢¬¢Ò [0]_¨úc¨öA " xfId="2444"/>
    <cellStyle name="A¨­￠￢￠O [0]_3￠?u¨uoAⓒ÷ " xfId="2445"/>
    <cellStyle name="A¨­¢¬¢Ò [0]_4PART " xfId="2446"/>
    <cellStyle name="A¨­￠￢￠O [0]_A|A￠O1¨￢I1¡Æu CoEⓒ÷ " xfId="2447"/>
    <cellStyle name="A¨­¢¬¢Ò [0]_C¡Æ¢¬n¨¬¡Æ " xfId="2448"/>
    <cellStyle name="A¨­￠￢￠O [0]_ⓒoⓒ¡A¨o¨￢R " xfId="2449"/>
    <cellStyle name="A¨­￠￢￠O_ ¨￢n￠￢n¨￢¡Æ ￠?u¨￢¡Æ¡¾a¨uu " xfId="2450"/>
    <cellStyle name="A¨­¢¬¢Ò_¨úc¨öA " xfId="2451"/>
    <cellStyle name="A¨­￠￢￠O_3￠?u¨uoAⓒ÷ " xfId="2452"/>
    <cellStyle name="A¨­¢¬¢Ò_95©øaAN¡Æy¨ùo¡¤R " xfId="2453"/>
    <cellStyle name="A¨­￠￢￠O_A|A￠O1¨￢I1¡Æu CoEⓒ÷ " xfId="2454"/>
    <cellStyle name="A¨­¢¬¢Ò_C¡Æ¢¬n¨¬¡Æ " xfId="2455"/>
    <cellStyle name="A¨­￠￢￠O_ⓒoⓒ¡A¨o¨￢R " xfId="2456"/>
    <cellStyle name="A￠R¡×￠R¨I￠RE￠Rⓒ­￠REO [0]_INQUIRY ￠RE?￠RIi￠R¡×u¡ERAA¡§I￠Rⓒ­A¡§I¡§¡I " xfId="2457"/>
    <cellStyle name="A￠R¡×￠R¨I￠RE￠Rⓒ­￠REO_INQUIRY ￠RE?￠RIi￠R¡×u¡ERAA¡§I￠Rⓒ­A¡§I¡§¡I " xfId="2458"/>
    <cellStyle name="AA" xfId="2459"/>
    <cellStyle name="Aee­ " xfId="2460"/>
    <cellStyle name="AeE­ [0]_  A¾  CO  " xfId="2461"/>
    <cellStyle name="ÅëÈ­ [0]_»óºÎ¼ö·®Áý°è " xfId="2462"/>
    <cellStyle name="AeE­ [0]_¼oAI¼º " xfId="2463"/>
    <cellStyle name="ÅëÈ­ [0]_¹æÀ½º® " xfId="2464"/>
    <cellStyle name="AeE­ [0]_A¾CO½A¼³ " xfId="2465"/>
    <cellStyle name="ÅëÈ­ [0]_Á¾ÇÕ½Å¼³ " xfId="2466"/>
    <cellStyle name="AeE­ [0]_A¾COA¶°AºÐ " xfId="2467"/>
    <cellStyle name="ÅëÈ­ [0]_Á¾ÇÕÃ¶°ÅºÐ " xfId="2468"/>
    <cellStyle name="AeE­ [0]_AMT " xfId="2469"/>
    <cellStyle name="ÅëÈ­ [0]_INQUIRY ¿µ¾÷ÃßÁø " xfId="2470"/>
    <cellStyle name="AeE­ [0]_INQUIRY ¿μ¾÷AßAø " xfId="2471"/>
    <cellStyle name="AeE­_  A¾  CO  " xfId="2472"/>
    <cellStyle name="ÅëÈ­_»óºÎ¼ö·®Áý°è " xfId="2473"/>
    <cellStyle name="AeE­_¼oAI¼º " xfId="2474"/>
    <cellStyle name="ÅëÈ­_¹æÀ½º® " xfId="2475"/>
    <cellStyle name="AeE­_A¾CO½A¼³ " xfId="2476"/>
    <cellStyle name="ÅëÈ­_Á¾ÇÕ½Å¼³ " xfId="2477"/>
    <cellStyle name="AeE­_A¾COA¶°AºÐ " xfId="2478"/>
    <cellStyle name="ÅëÈ­_Á¾ÇÕÃ¶°ÅºÐ " xfId="2479"/>
    <cellStyle name="AeE­_AMT " xfId="2480"/>
    <cellStyle name="ÅëÈ­_INQUIRY ¿µ¾÷ÃßÁø " xfId="2481"/>
    <cellStyle name="AeE­_INQUIRY ¿μ¾÷AßAø " xfId="2482"/>
    <cellStyle name="AeE¡© [0]_¨úc¨öA " xfId="2483"/>
    <cellStyle name="AeE¡©_¨úc¨öA " xfId="2484"/>
    <cellStyle name="Aee¡ⓒ " xfId="2485"/>
    <cellStyle name="AeE¡ⓒ [0]_ ¨￢n￠￢n¨￢¡Æ ￠?u¨￢¡Æ¡¾a¨uu " xfId="2486"/>
    <cellStyle name="AeE¡ⓒ_ ¨￢n￠￢n¨￢¡Æ ￠?u¨￢¡Æ¡¾a¨uu " xfId="2487"/>
    <cellStyle name="AeE¡ER¡§I [0]_INQUIRY ￠RE?￠RIi￠R¡×u¡ERAA¡§I￠Rⓒ­A¡§I¡§¡I " xfId="2488"/>
    <cellStyle name="AeE¡ER¡§I_INQUIRY ￠RE?￠RIi￠R¡×u¡ERAA¡§I￠Rⓒ­A¡§I¡§¡I " xfId="2489"/>
    <cellStyle name="AeE￠R¨I [0]_¡§uc¡§oA " xfId="2490"/>
    <cellStyle name="AeE￠R¨I_¡§uc¡§oA " xfId="2491"/>
    <cellStyle name="Æu¼ " xfId="2492"/>
    <cellStyle name="ALIGNMENT" xfId="2493"/>
    <cellStyle name="AÞ¸¶ [0]_  A¾  CO  " xfId="2494"/>
    <cellStyle name="ÄÞ¸¶ [0]_»óºÎ¼ö·®Áý°è " xfId="2495"/>
    <cellStyle name="AÞ¸¶ [0]_¼oAI¼º " xfId="2496"/>
    <cellStyle name="ÄÞ¸¶ [0]_¹æÀ½º® " xfId="2497"/>
    <cellStyle name="AÞ¸¶ [0]_A¾CO½A¼³ " xfId="2498"/>
    <cellStyle name="ÄÞ¸¶ [0]_Á¾ÇÕ½Å¼³ " xfId="2499"/>
    <cellStyle name="AÞ¸¶ [0]_A¾COA¶°AºÐ " xfId="2500"/>
    <cellStyle name="ÄÞ¸¶ [0]_Á¾ÇÕÃ¶°ÅºÐ " xfId="2501"/>
    <cellStyle name="AÞ¸¶ [0]_AN°y(1.25) " xfId="2502"/>
    <cellStyle name="ÄÞ¸¶ [0]_INQUIRY ¿µ¾÷ÃßÁø " xfId="2503"/>
    <cellStyle name="AÞ¸¶ [0]_INQUIRY ¿μ¾÷AßAø " xfId="2504"/>
    <cellStyle name="AÞ¸¶_  A¾  CO  " xfId="2505"/>
    <cellStyle name="ÄÞ¸¶_»óºÎ¼ö·®Áý°è " xfId="2506"/>
    <cellStyle name="AÞ¸¶_¼oAI¼º " xfId="2507"/>
    <cellStyle name="ÄÞ¸¶_¹æÀ½º® " xfId="2508"/>
    <cellStyle name="AÞ¸¶_A¾CO½A¼³ " xfId="2509"/>
    <cellStyle name="ÄÞ¸¶_Á¾ÇÕ½Å¼³ " xfId="2510"/>
    <cellStyle name="AÞ¸¶_A¾COA¶°AºÐ " xfId="2511"/>
    <cellStyle name="ÄÞ¸¶_Á¾ÇÕÃ¶°ÅºÐ " xfId="2512"/>
    <cellStyle name="AÞ¸¶_AN°y(1.25) " xfId="2513"/>
    <cellStyle name="ÄÞ¸¶_INQUIRY ¿µ¾÷ÃßÁø " xfId="2514"/>
    <cellStyle name="AÞ¸¶_INQUIRY ¿μ¾÷AßAø " xfId="2515"/>
    <cellStyle name="Au¸r " xfId="2516"/>
    <cellStyle name="C¡ERIA￠R¡×¡§¡I_¡ERic￠R¡×u¡ERA￠R¡×￠Rⓒ­I￠R¡×￠Rⓒ­¡ER¡§￠R AN¡ER¡§￠Re " xfId="2517"/>
    <cellStyle name="C¡ÍA¨ª_  FAB AIA¢´  " xfId="2518"/>
    <cellStyle name="C¡IA¨ª_ 1-3 " xfId="2519"/>
    <cellStyle name="C¡ÍA¨ª_¡Æ©øAI OXIDE " xfId="2520"/>
    <cellStyle name="C¡IA¨ª_¡Æu￠￢RBS('98) " xfId="2521"/>
    <cellStyle name="C¡ÍA¨ª_¡íoE©÷¡¾a¡¤IAo " xfId="2522"/>
    <cellStyle name="C¡IA¨ª_¡ioEⓒ÷¡¾a¡¤IAo " xfId="2523"/>
    <cellStyle name="C¡ÍA¨ª_03 " xfId="2524"/>
    <cellStyle name="C¡IA¨ª_12￠?u " xfId="2525"/>
    <cellStyle name="C¡ÍA¨ª_12AO " xfId="2526"/>
    <cellStyle name="C¡IA¨ª_Ac¡Æi¡Æu￠￢R " xfId="2527"/>
    <cellStyle name="C¡ÍA¨ª_C¡ÍAo " xfId="2528"/>
    <cellStyle name="C¡IA¨ª_CD-ROM " xfId="2529"/>
    <cellStyle name="C¡ÍA¨ª_Sheet1_4PART " xfId="2530"/>
    <cellStyle name="C￠RIA¡§¨￡_  FAB AIA¡E￠￥  " xfId="2531"/>
    <cellStyle name="C￥AØ_  A¾  CO  " xfId="2532"/>
    <cellStyle name="Ç¥ÁØ_¿µ¾÷ÇöÈ² " xfId="2533"/>
    <cellStyle name="C￥AØ_¿μ¾÷CoE² " xfId="2534"/>
    <cellStyle name="Ç¥ÁØ_»ç¾÷ºÎº° ÃÑ°è " xfId="2535"/>
    <cellStyle name="C￥AØ_≫c¾÷ºIº° AN°e " xfId="2536"/>
    <cellStyle name="Ç¥ÁØ_°øÅë°¡¼³°ø»ç" xfId="2537"/>
    <cellStyle name="C￥AØ_¼oAI¼º " xfId="2538"/>
    <cellStyle name="Ç¥ÁØ_5-1±¤°í " xfId="2539"/>
    <cellStyle name="C￥AØ_5-1±¤°i _도급,실행(02.2.16)" xfId="2540"/>
    <cellStyle name="Ç¥ÁØ_Á¾ÇÕ½Å¼³ " xfId="2541"/>
    <cellStyle name="C￥AØ_A¾COA¶°AºÐ " xfId="2542"/>
    <cellStyle name="Ç¥ÁØ_Á¾ÇÕÃ¶°ÅºÐ " xfId="2543"/>
    <cellStyle name="C￥AØ_AN°y(1.25) " xfId="2544"/>
    <cellStyle name="Ç¥ÁØ_Áý°èÇ¥(2¿ù) " xfId="2545"/>
    <cellStyle name="C￥AØ_SOON1 " xfId="2546"/>
    <cellStyle name="Calc Currency (0)" xfId="2547"/>
    <cellStyle name="category" xfId="2548"/>
    <cellStyle name="columns_array" xfId="2549"/>
    <cellStyle name="Comma" xfId="2550"/>
    <cellStyle name="Comma [0]" xfId="2551"/>
    <cellStyle name="comma zerodec" xfId="2552"/>
    <cellStyle name="Comma_ " xfId="2553"/>
    <cellStyle name="Comma0" xfId="2554"/>
    <cellStyle name="Copied" xfId="2555"/>
    <cellStyle name="Curren?_x0012_퐀_x0017_?" xfId="2556"/>
    <cellStyle name="Currency" xfId="2557"/>
    <cellStyle name="Currency [0]" xfId="2558"/>
    <cellStyle name="currency-$_표지 " xfId="2559"/>
    <cellStyle name="Currency_ " xfId="2560"/>
    <cellStyle name="Currency0" xfId="2561"/>
    <cellStyle name="Currency1" xfId="2562"/>
    <cellStyle name="Date" xfId="2563"/>
    <cellStyle name="Dollar (zero dec)" xfId="2564"/>
    <cellStyle name="Entered" xfId="2565"/>
    <cellStyle name="Euro" xfId="2566"/>
    <cellStyle name="F2" xfId="2567"/>
    <cellStyle name="F3" xfId="2568"/>
    <cellStyle name="F4" xfId="2569"/>
    <cellStyle name="F5" xfId="2570"/>
    <cellStyle name="F6" xfId="2571"/>
    <cellStyle name="F7" xfId="2572"/>
    <cellStyle name="F8" xfId="2573"/>
    <cellStyle name="Fixed" xfId="2574"/>
    <cellStyle name="Followed Hyperlink" xfId="2575"/>
    <cellStyle name="G" xfId="2576"/>
    <cellStyle name="Grey" xfId="2577"/>
    <cellStyle name="HEADER" xfId="2578"/>
    <cellStyle name="Header1" xfId="2579"/>
    <cellStyle name="Header2" xfId="2580"/>
    <cellStyle name="Heading 1" xfId="2581"/>
    <cellStyle name="Heading 2" xfId="2582"/>
    <cellStyle name="Heading1" xfId="2583"/>
    <cellStyle name="Heading2" xfId="2584"/>
    <cellStyle name="Hyperlink" xfId="2585"/>
    <cellStyle name="Input [yellow]" xfId="2586"/>
    <cellStyle name="Milliers [0]_Arabian Spec" xfId="2587"/>
    <cellStyle name="Milliers_Arabian Spec" xfId="2588"/>
    <cellStyle name="Model" xfId="2589"/>
    <cellStyle name="Mon?aire [0]_Arabian Spec" xfId="2590"/>
    <cellStyle name="Mon?aire_Arabian Spec" xfId="2591"/>
    <cellStyle name="MS Proofing Tools" xfId="2592"/>
    <cellStyle name="no dec" xfId="2593"/>
    <cellStyle name="Normal - Style1" xfId="2594"/>
    <cellStyle name="Normal - Style2" xfId="2595"/>
    <cellStyle name="Normal - Style3" xfId="2596"/>
    <cellStyle name="Normal - Style4" xfId="2597"/>
    <cellStyle name="Normal - Style5" xfId="2598"/>
    <cellStyle name="Normal - Style6" xfId="2599"/>
    <cellStyle name="Normal - Style7" xfId="2600"/>
    <cellStyle name="Normal - Style8" xfId="2601"/>
    <cellStyle name="Normal - 유형1" xfId="2602"/>
    <cellStyle name="Normal_ " xfId="2603"/>
    <cellStyle name="Œ…?æ맖?e [0.00]_laroux" xfId="2604"/>
    <cellStyle name="Œ…?æ맖?e_laroux" xfId="2605"/>
    <cellStyle name="Percent" xfId="2606"/>
    <cellStyle name="Percent [2]" xfId="2607"/>
    <cellStyle name="Percent_건축-개산견적자료" xfId="2608"/>
    <cellStyle name="RevList" xfId="2609"/>
    <cellStyle name="subhead" xfId="2610"/>
    <cellStyle name="Subtotal" xfId="2611"/>
    <cellStyle name="title [1]" xfId="2612"/>
    <cellStyle name="title [2]" xfId="2613"/>
    <cellStyle name="Total" xfId="2614"/>
    <cellStyle name="UM" xfId="2615"/>
    <cellStyle name="W?rung_laroux" xfId="2616"/>
    <cellStyle name="견적" xfId="2617"/>
    <cellStyle name="고정소숫점" xfId="2618"/>
    <cellStyle name="고정출력1" xfId="2619"/>
    <cellStyle name="고정출력2" xfId="2620"/>
    <cellStyle name="괘선" xfId="2621"/>
    <cellStyle name="咬訌裝?INCOM1" xfId="2622"/>
    <cellStyle name="咬訌裝?INCOM10" xfId="2623"/>
    <cellStyle name="咬訌裝?INCOM2" xfId="2624"/>
    <cellStyle name="咬訌裝?INCOM3" xfId="2625"/>
    <cellStyle name="咬訌裝?INCOM4" xfId="2626"/>
    <cellStyle name="咬訌裝?INCOM5" xfId="2627"/>
    <cellStyle name="咬訌裝?INCOM6" xfId="2628"/>
    <cellStyle name="咬訌裝?INCOM7" xfId="2629"/>
    <cellStyle name="咬訌裝?INCOM8" xfId="2630"/>
    <cellStyle name="咬訌裝?INCOM9" xfId="2631"/>
    <cellStyle name="咬訌裝?PRIB11" xfId="2632"/>
    <cellStyle name="글꼴" xfId="2633"/>
    <cellStyle name="금액" xfId="2634"/>
    <cellStyle name="기계" xfId="2635"/>
    <cellStyle name="날짜" xfId="2636"/>
    <cellStyle name="내역" xfId="2637"/>
    <cellStyle name="내역서" xfId="2638"/>
    <cellStyle name="단위" xfId="2639"/>
    <cellStyle name="달러" xfId="2640"/>
    <cellStyle name="뒤에 오는 하이퍼링크" xfId="2641"/>
    <cellStyle name="똿뗦먛귟 [0.00]_laroux" xfId="2642"/>
    <cellStyle name="똿뗦먛귟_laroux" xfId="2643"/>
    <cellStyle name="믅됞 [0.00]_laroux" xfId="2644"/>
    <cellStyle name="믅됞_laroux" xfId="2645"/>
    <cellStyle name="백 " xfId="2646"/>
    <cellStyle name="백분율 [0]" xfId="2647"/>
    <cellStyle name="백분율 [2]" xfId="2648"/>
    <cellStyle name="백분율 2" xfId="2649"/>
    <cellStyle name="백분율 4" xfId="2650"/>
    <cellStyle name="뷭?_BOOKSHIP" xfId="2651"/>
    <cellStyle name="수량" xfId="2652"/>
    <cellStyle name="숫자" xfId="2653"/>
    <cellStyle name="숫자(R)" xfId="2654"/>
    <cellStyle name="쉼표 [0]" xfId="2655" builtinId="6"/>
    <cellStyle name="쉼표 [0] 10" xfId="2656"/>
    <cellStyle name="쉼표 [0] 2" xfId="2657"/>
    <cellStyle name="쉼표 [0] 3" xfId="2706"/>
    <cellStyle name="쉼표 [0] 3 2" xfId="2658"/>
    <cellStyle name="스타일 1" xfId="2659"/>
    <cellStyle name="안건회계법인" xfId="2660"/>
    <cellStyle name="자리수" xfId="2661"/>
    <cellStyle name="자리수0" xfId="2662"/>
    <cellStyle name="제목 1(左)" xfId="2663"/>
    <cellStyle name="제목 1(中)" xfId="2664"/>
    <cellStyle name="제목[1 줄]" xfId="2665"/>
    <cellStyle name="제목[2줄 아래]" xfId="2666"/>
    <cellStyle name="제목[2줄 위]" xfId="2667"/>
    <cellStyle name="제목1" xfId="2668"/>
    <cellStyle name="지정되지 않음" xfId="2669"/>
    <cellStyle name="코드" xfId="2670"/>
    <cellStyle name="콤냡?&lt;_x000f_$??: `1_1 " xfId="2671"/>
    <cellStyle name="콤마" xfId="2672"/>
    <cellStyle name="콤마 [0]_  종  합  " xfId="2673"/>
    <cellStyle name="콤마 [2]" xfId="2674"/>
    <cellStyle name="콤마[ ]" xfId="2675"/>
    <cellStyle name="콤마[*]" xfId="2676"/>
    <cellStyle name="콤마[.]" xfId="2677"/>
    <cellStyle name="콤마[0]" xfId="2678"/>
    <cellStyle name="콤마_  종  합  " xfId="2679"/>
    <cellStyle name="콤마宛 " xfId="2680"/>
    <cellStyle name="콤마桓?琉?업종별 " xfId="2681"/>
    <cellStyle name="콤마쇔[0]_대총괄표 " xfId="2682"/>
    <cellStyle name="퍼센트" xfId="2683"/>
    <cellStyle name="표머릿글(上)" xfId="2684"/>
    <cellStyle name="표머릿글(中)" xfId="2685"/>
    <cellStyle name="표머릿글(下)" xfId="2686"/>
    <cellStyle name="표준" xfId="0" builtinId="0"/>
    <cellStyle name="표준 12 4" xfId="2704"/>
    <cellStyle name="표준 2" xfId="2687"/>
    <cellStyle name="표준 2 19" xfId="2705"/>
    <cellStyle name="표준 2 2 2" xfId="2707"/>
    <cellStyle name="표준 2 4" xfId="2688"/>
    <cellStyle name="표준 2 5" xfId="2689"/>
    <cellStyle name="표준 3" xfId="2690"/>
    <cellStyle name="표준 4" xfId="2691"/>
    <cellStyle name="표준 5" xfId="2692"/>
    <cellStyle name="표준 6" xfId="2693"/>
    <cellStyle name="표준 7" xfId="2708"/>
    <cellStyle name="標準_Akia(F）-8" xfId="2694"/>
    <cellStyle name="표준_Ilis" xfId="2695"/>
    <cellStyle name="표준_Yes-t" xfId="2696"/>
    <cellStyle name="표준_비산 지하차도 예산서" xfId="2697"/>
    <cellStyle name="표준_일위대가" xfId="2698"/>
    <cellStyle name="표준_전기내역서(한탄강)" xfId="2699"/>
    <cellStyle name="합계" xfId="2700"/>
    <cellStyle name="합산" xfId="2701"/>
    <cellStyle name="화폐기호" xfId="2702"/>
    <cellStyle name="화폐기호0" xfId="270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63" Type="http://schemas.openxmlformats.org/officeDocument/2006/relationships/externalLink" Target="externalLinks/externalLink44.xml"/><Relationship Id="rId68" Type="http://schemas.openxmlformats.org/officeDocument/2006/relationships/externalLink" Target="externalLinks/externalLink49.xml"/><Relationship Id="rId84" Type="http://schemas.openxmlformats.org/officeDocument/2006/relationships/externalLink" Target="externalLinks/externalLink65.xml"/><Relationship Id="rId89" Type="http://schemas.openxmlformats.org/officeDocument/2006/relationships/externalLink" Target="externalLinks/externalLink70.xml"/><Relationship Id="rId7" Type="http://schemas.openxmlformats.org/officeDocument/2006/relationships/worksheet" Target="worksheets/sheet7.xml"/><Relationship Id="rId71" Type="http://schemas.openxmlformats.org/officeDocument/2006/relationships/externalLink" Target="externalLinks/externalLink52.xml"/><Relationship Id="rId92" Type="http://schemas.openxmlformats.org/officeDocument/2006/relationships/externalLink" Target="externalLinks/externalLink7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07"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externalLink" Target="externalLinks/externalLink34.xml"/><Relationship Id="rId58" Type="http://schemas.openxmlformats.org/officeDocument/2006/relationships/externalLink" Target="externalLinks/externalLink39.xml"/><Relationship Id="rId66" Type="http://schemas.openxmlformats.org/officeDocument/2006/relationships/externalLink" Target="externalLinks/externalLink47.xml"/><Relationship Id="rId74" Type="http://schemas.openxmlformats.org/officeDocument/2006/relationships/externalLink" Target="externalLinks/externalLink55.xml"/><Relationship Id="rId79" Type="http://schemas.openxmlformats.org/officeDocument/2006/relationships/externalLink" Target="externalLinks/externalLink60.xml"/><Relationship Id="rId87" Type="http://schemas.openxmlformats.org/officeDocument/2006/relationships/externalLink" Target="externalLinks/externalLink68.xml"/><Relationship Id="rId102" Type="http://schemas.openxmlformats.org/officeDocument/2006/relationships/externalLink" Target="externalLinks/externalLink83.xml"/><Relationship Id="rId5" Type="http://schemas.openxmlformats.org/officeDocument/2006/relationships/worksheet" Target="worksheets/sheet5.xml"/><Relationship Id="rId61" Type="http://schemas.openxmlformats.org/officeDocument/2006/relationships/externalLink" Target="externalLinks/externalLink42.xml"/><Relationship Id="rId82" Type="http://schemas.openxmlformats.org/officeDocument/2006/relationships/externalLink" Target="externalLinks/externalLink63.xml"/><Relationship Id="rId90" Type="http://schemas.openxmlformats.org/officeDocument/2006/relationships/externalLink" Target="externalLinks/externalLink71.xml"/><Relationship Id="rId95" Type="http://schemas.openxmlformats.org/officeDocument/2006/relationships/externalLink" Target="externalLinks/externalLink7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externalLink" Target="externalLinks/externalLink37.xml"/><Relationship Id="rId64" Type="http://schemas.openxmlformats.org/officeDocument/2006/relationships/externalLink" Target="externalLinks/externalLink45.xml"/><Relationship Id="rId69" Type="http://schemas.openxmlformats.org/officeDocument/2006/relationships/externalLink" Target="externalLinks/externalLink50.xml"/><Relationship Id="rId77" Type="http://schemas.openxmlformats.org/officeDocument/2006/relationships/externalLink" Target="externalLinks/externalLink58.xml"/><Relationship Id="rId100" Type="http://schemas.openxmlformats.org/officeDocument/2006/relationships/externalLink" Target="externalLinks/externalLink81.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2.xml"/><Relationship Id="rId72" Type="http://schemas.openxmlformats.org/officeDocument/2006/relationships/externalLink" Target="externalLinks/externalLink53.xml"/><Relationship Id="rId80" Type="http://schemas.openxmlformats.org/officeDocument/2006/relationships/externalLink" Target="externalLinks/externalLink61.xml"/><Relationship Id="rId85" Type="http://schemas.openxmlformats.org/officeDocument/2006/relationships/externalLink" Target="externalLinks/externalLink66.xml"/><Relationship Id="rId93" Type="http://schemas.openxmlformats.org/officeDocument/2006/relationships/externalLink" Target="externalLinks/externalLink74.xml"/><Relationship Id="rId98" Type="http://schemas.openxmlformats.org/officeDocument/2006/relationships/externalLink" Target="externalLinks/externalLink7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59" Type="http://schemas.openxmlformats.org/officeDocument/2006/relationships/externalLink" Target="externalLinks/externalLink40.xml"/><Relationship Id="rId67" Type="http://schemas.openxmlformats.org/officeDocument/2006/relationships/externalLink" Target="externalLinks/externalLink48.xml"/><Relationship Id="rId103" Type="http://schemas.openxmlformats.org/officeDocument/2006/relationships/externalLink" Target="externalLinks/externalLink84.xml"/><Relationship Id="rId108" Type="http://schemas.openxmlformats.org/officeDocument/2006/relationships/calcChain" Target="calcChain.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externalLink" Target="externalLinks/externalLink35.xml"/><Relationship Id="rId62" Type="http://schemas.openxmlformats.org/officeDocument/2006/relationships/externalLink" Target="externalLinks/externalLink43.xml"/><Relationship Id="rId70" Type="http://schemas.openxmlformats.org/officeDocument/2006/relationships/externalLink" Target="externalLinks/externalLink51.xml"/><Relationship Id="rId75" Type="http://schemas.openxmlformats.org/officeDocument/2006/relationships/externalLink" Target="externalLinks/externalLink56.xml"/><Relationship Id="rId83" Type="http://schemas.openxmlformats.org/officeDocument/2006/relationships/externalLink" Target="externalLinks/externalLink64.xml"/><Relationship Id="rId88" Type="http://schemas.openxmlformats.org/officeDocument/2006/relationships/externalLink" Target="externalLinks/externalLink69.xml"/><Relationship Id="rId91" Type="http://schemas.openxmlformats.org/officeDocument/2006/relationships/externalLink" Target="externalLinks/externalLink72.xml"/><Relationship Id="rId96" Type="http://schemas.openxmlformats.org/officeDocument/2006/relationships/externalLink" Target="externalLinks/externalLink7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externalLink" Target="externalLinks/externalLink38.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externalLink" Target="externalLinks/externalLink41.xml"/><Relationship Id="rId65" Type="http://schemas.openxmlformats.org/officeDocument/2006/relationships/externalLink" Target="externalLinks/externalLink46.xml"/><Relationship Id="rId73" Type="http://schemas.openxmlformats.org/officeDocument/2006/relationships/externalLink" Target="externalLinks/externalLink54.xml"/><Relationship Id="rId78" Type="http://schemas.openxmlformats.org/officeDocument/2006/relationships/externalLink" Target="externalLinks/externalLink59.xml"/><Relationship Id="rId81" Type="http://schemas.openxmlformats.org/officeDocument/2006/relationships/externalLink" Target="externalLinks/externalLink62.xml"/><Relationship Id="rId86" Type="http://schemas.openxmlformats.org/officeDocument/2006/relationships/externalLink" Target="externalLinks/externalLink67.xml"/><Relationship Id="rId94" Type="http://schemas.openxmlformats.org/officeDocument/2006/relationships/externalLink" Target="externalLinks/externalLink75.xml"/><Relationship Id="rId99" Type="http://schemas.openxmlformats.org/officeDocument/2006/relationships/externalLink" Target="externalLinks/externalLink80.xml"/><Relationship Id="rId101" Type="http://schemas.openxmlformats.org/officeDocument/2006/relationships/externalLink" Target="externalLinks/externalLink8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0.xml"/><Relationship Id="rId34" Type="http://schemas.openxmlformats.org/officeDocument/2006/relationships/externalLink" Target="externalLinks/externalLink15.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6" Type="http://schemas.openxmlformats.org/officeDocument/2006/relationships/externalLink" Target="externalLinks/externalLink57.xml"/><Relationship Id="rId97" Type="http://schemas.openxmlformats.org/officeDocument/2006/relationships/externalLink" Target="externalLinks/externalLink78.xml"/><Relationship Id="rId104" Type="http://schemas.openxmlformats.org/officeDocument/2006/relationships/externalLink" Target="externalLinks/externalLink8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1100692</xdr:colOff>
      <xdr:row>19</xdr:row>
      <xdr:rowOff>134351</xdr:rowOff>
    </xdr:from>
    <xdr:to>
      <xdr:col>4</xdr:col>
      <xdr:colOff>506134</xdr:colOff>
      <xdr:row>22</xdr:row>
      <xdr:rowOff>321944</xdr:rowOff>
    </xdr:to>
    <xdr:pic>
      <xdr:nvPicPr>
        <xdr:cNvPr id="3" name="그림 2">
          <a:extLst>
            <a:ext uri="{FF2B5EF4-FFF2-40B4-BE49-F238E27FC236}">
              <a16:creationId xmlns:a16="http://schemas.microsoft.com/office/drawing/2014/main" id="{37746A33-F6D4-4D83-9B75-0FEEA50713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9496" y="4606960"/>
          <a:ext cx="937725" cy="808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391584</xdr:colOff>
      <xdr:row>15</xdr:row>
      <xdr:rowOff>254000</xdr:rowOff>
    </xdr:from>
    <xdr:to>
      <xdr:col>4</xdr:col>
      <xdr:colOff>105833</xdr:colOff>
      <xdr:row>15</xdr:row>
      <xdr:rowOff>264584</xdr:rowOff>
    </xdr:to>
    <xdr:cxnSp macro="">
      <xdr:nvCxnSpPr>
        <xdr:cNvPr id="2" name="직선 연결선 1">
          <a:extLst>
            <a:ext uri="{FF2B5EF4-FFF2-40B4-BE49-F238E27FC236}">
              <a16:creationId xmlns:a16="http://schemas.microsoft.com/office/drawing/2014/main" id="{BF4E8295-3030-4CB3-A632-F43F2B5305BC}"/>
            </a:ext>
          </a:extLst>
        </xdr:cNvPr>
        <xdr:cNvCxnSpPr/>
      </xdr:nvCxnSpPr>
      <xdr:spPr>
        <a:xfrm flipV="1">
          <a:off x="814917" y="4423833"/>
          <a:ext cx="1735666" cy="105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3</xdr:row>
      <xdr:rowOff>9525</xdr:rowOff>
    </xdr:from>
    <xdr:to>
      <xdr:col>3</xdr:col>
      <xdr:colOff>238125</xdr:colOff>
      <xdr:row>3</xdr:row>
      <xdr:rowOff>257175</xdr:rowOff>
    </xdr:to>
    <xdr:sp macro="" textlink="">
      <xdr:nvSpPr>
        <xdr:cNvPr id="4" name="Text Box 545">
          <a:extLst>
            <a:ext uri="{FF2B5EF4-FFF2-40B4-BE49-F238E27FC236}">
              <a16:creationId xmlns:a16="http://schemas.microsoft.com/office/drawing/2014/main" id="{B1B153CF-BCCB-41F6-913E-9662841364F7}"/>
            </a:ext>
          </a:extLst>
        </xdr:cNvPr>
        <xdr:cNvSpPr txBox="1">
          <a:spLocks noChangeArrowheads="1"/>
        </xdr:cNvSpPr>
      </xdr:nvSpPr>
      <xdr:spPr bwMode="auto">
        <a:xfrm>
          <a:off x="1419225" y="876300"/>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1</xdr:col>
      <xdr:colOff>422275</xdr:colOff>
      <xdr:row>3</xdr:row>
      <xdr:rowOff>266700</xdr:rowOff>
    </xdr:from>
    <xdr:to>
      <xdr:col>4</xdr:col>
      <xdr:colOff>94975</xdr:colOff>
      <xdr:row>3</xdr:row>
      <xdr:rowOff>268288</xdr:rowOff>
    </xdr:to>
    <xdr:cxnSp macro="">
      <xdr:nvCxnSpPr>
        <xdr:cNvPr id="5" name="직선 연결선 4">
          <a:extLst>
            <a:ext uri="{FF2B5EF4-FFF2-40B4-BE49-F238E27FC236}">
              <a16:creationId xmlns:a16="http://schemas.microsoft.com/office/drawing/2014/main" id="{BD7BF697-AF65-48A3-ABBA-C251B385763B}"/>
            </a:ext>
          </a:extLst>
        </xdr:cNvPr>
        <xdr:cNvCxnSpPr/>
      </xdr:nvCxnSpPr>
      <xdr:spPr>
        <a:xfrm>
          <a:off x="845608" y="1134533"/>
          <a:ext cx="1694117"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904875</xdr:colOff>
      <xdr:row>3</xdr:row>
      <xdr:rowOff>191294</xdr:rowOff>
    </xdr:from>
    <xdr:to>
      <xdr:col>3</xdr:col>
      <xdr:colOff>905669</xdr:colOff>
      <xdr:row>4</xdr:row>
      <xdr:rowOff>171450</xdr:rowOff>
    </xdr:to>
    <xdr:cxnSp macro="">
      <xdr:nvCxnSpPr>
        <xdr:cNvPr id="6" name="직선 연결선 5">
          <a:extLst>
            <a:ext uri="{FF2B5EF4-FFF2-40B4-BE49-F238E27FC236}">
              <a16:creationId xmlns:a16="http://schemas.microsoft.com/office/drawing/2014/main" id="{29E07E9D-E7E0-4DD9-817F-018FA34F190A}"/>
            </a:ext>
          </a:extLst>
        </xdr:cNvPr>
        <xdr:cNvCxnSpPr/>
      </xdr:nvCxnSpPr>
      <xdr:spPr>
        <a:xfrm rot="5400000">
          <a:off x="2310606" y="118586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xdr:row>
      <xdr:rowOff>172244</xdr:rowOff>
    </xdr:from>
    <xdr:to>
      <xdr:col>2</xdr:col>
      <xdr:colOff>10319</xdr:colOff>
      <xdr:row>4</xdr:row>
      <xdr:rowOff>152400</xdr:rowOff>
    </xdr:to>
    <xdr:cxnSp macro="">
      <xdr:nvCxnSpPr>
        <xdr:cNvPr id="7" name="직선 연결선 6">
          <a:extLst>
            <a:ext uri="{FF2B5EF4-FFF2-40B4-BE49-F238E27FC236}">
              <a16:creationId xmlns:a16="http://schemas.microsoft.com/office/drawing/2014/main" id="{44E25B26-394C-43C2-97BD-EE2BE31CC731}"/>
            </a:ext>
          </a:extLst>
        </xdr:cNvPr>
        <xdr:cNvCxnSpPr/>
      </xdr:nvCxnSpPr>
      <xdr:spPr>
        <a:xfrm rot="5400000">
          <a:off x="796131" y="116681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7</xdr:row>
      <xdr:rowOff>171450</xdr:rowOff>
    </xdr:from>
    <xdr:to>
      <xdr:col>4</xdr:col>
      <xdr:colOff>0</xdr:colOff>
      <xdr:row>14</xdr:row>
      <xdr:rowOff>0</xdr:rowOff>
    </xdr:to>
    <xdr:sp macro="" textlink="">
      <xdr:nvSpPr>
        <xdr:cNvPr id="8" name="직사각형 7">
          <a:extLst>
            <a:ext uri="{FF2B5EF4-FFF2-40B4-BE49-F238E27FC236}">
              <a16:creationId xmlns:a16="http://schemas.microsoft.com/office/drawing/2014/main" id="{D0BBF30A-1B2C-4E92-A576-B7A27933E9F5}"/>
            </a:ext>
          </a:extLst>
        </xdr:cNvPr>
        <xdr:cNvSpPr/>
      </xdr:nvSpPr>
      <xdr:spPr>
        <a:xfrm>
          <a:off x="914400" y="2143125"/>
          <a:ext cx="1524000" cy="176212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ko-KR" altLang="en-US"/>
        </a:p>
      </xdr:txBody>
    </xdr:sp>
    <xdr:clientData/>
  </xdr:twoCellAnchor>
  <xdr:twoCellAnchor>
    <xdr:from>
      <xdr:col>1</xdr:col>
      <xdr:colOff>487626</xdr:colOff>
      <xdr:row>6</xdr:row>
      <xdr:rowOff>30691</xdr:rowOff>
    </xdr:from>
    <xdr:to>
      <xdr:col>2</xdr:col>
      <xdr:colOff>0</xdr:colOff>
      <xdr:row>14</xdr:row>
      <xdr:rowOff>0</xdr:rowOff>
    </xdr:to>
    <xdr:cxnSp macro="">
      <xdr:nvCxnSpPr>
        <xdr:cNvPr id="10" name="직선 연결선 9">
          <a:extLst>
            <a:ext uri="{FF2B5EF4-FFF2-40B4-BE49-F238E27FC236}">
              <a16:creationId xmlns:a16="http://schemas.microsoft.com/office/drawing/2014/main" id="{176B9E5E-D32B-4915-B977-A7492FF58294}"/>
            </a:ext>
          </a:extLst>
        </xdr:cNvPr>
        <xdr:cNvCxnSpPr/>
      </xdr:nvCxnSpPr>
      <xdr:spPr>
        <a:xfrm>
          <a:off x="910959" y="1724024"/>
          <a:ext cx="9791" cy="2170643"/>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67470</xdr:rowOff>
    </xdr:from>
    <xdr:to>
      <xdr:col>4</xdr:col>
      <xdr:colOff>794</xdr:colOff>
      <xdr:row>16</xdr:row>
      <xdr:rowOff>47626</xdr:rowOff>
    </xdr:to>
    <xdr:cxnSp macro="">
      <xdr:nvCxnSpPr>
        <xdr:cNvPr id="13" name="직선 연결선 12">
          <a:extLst>
            <a:ext uri="{FF2B5EF4-FFF2-40B4-BE49-F238E27FC236}">
              <a16:creationId xmlns:a16="http://schemas.microsoft.com/office/drawing/2014/main" id="{09CA1A8D-70B1-4778-8A27-6613C32ACED9}"/>
            </a:ext>
          </a:extLst>
        </xdr:cNvPr>
        <xdr:cNvCxnSpPr/>
      </xdr:nvCxnSpPr>
      <xdr:spPr>
        <a:xfrm rot="5400000">
          <a:off x="2310606" y="4376739"/>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15</xdr:row>
      <xdr:rowOff>57151</xdr:rowOff>
    </xdr:from>
    <xdr:to>
      <xdr:col>2</xdr:col>
      <xdr:colOff>794</xdr:colOff>
      <xdr:row>16</xdr:row>
      <xdr:rowOff>37307</xdr:rowOff>
    </xdr:to>
    <xdr:cxnSp macro="">
      <xdr:nvCxnSpPr>
        <xdr:cNvPr id="14" name="직선 연결선 13">
          <a:extLst>
            <a:ext uri="{FF2B5EF4-FFF2-40B4-BE49-F238E27FC236}">
              <a16:creationId xmlns:a16="http://schemas.microsoft.com/office/drawing/2014/main" id="{AA6285C5-9D60-4343-AF74-AA19A51A479E}"/>
            </a:ext>
          </a:extLst>
        </xdr:cNvPr>
        <xdr:cNvCxnSpPr/>
      </xdr:nvCxnSpPr>
      <xdr:spPr>
        <a:xfrm rot="5400000">
          <a:off x="786606" y="4366420"/>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14</xdr:row>
      <xdr:rowOff>219075</xdr:rowOff>
    </xdr:from>
    <xdr:to>
      <xdr:col>3</xdr:col>
      <xdr:colOff>228600</xdr:colOff>
      <xdr:row>15</xdr:row>
      <xdr:rowOff>190500</xdr:rowOff>
    </xdr:to>
    <xdr:sp macro="" textlink="">
      <xdr:nvSpPr>
        <xdr:cNvPr id="15" name="Text Box 545">
          <a:extLst>
            <a:ext uri="{FF2B5EF4-FFF2-40B4-BE49-F238E27FC236}">
              <a16:creationId xmlns:a16="http://schemas.microsoft.com/office/drawing/2014/main" id="{54A17AEE-2AAF-4F1E-8824-5C38F9E7D329}"/>
            </a:ext>
          </a:extLst>
        </xdr:cNvPr>
        <xdr:cNvSpPr txBox="1">
          <a:spLocks noChangeArrowheads="1"/>
        </xdr:cNvSpPr>
      </xdr:nvSpPr>
      <xdr:spPr bwMode="auto">
        <a:xfrm>
          <a:off x="1409700" y="4124325"/>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4</xdr:col>
      <xdr:colOff>676275</xdr:colOff>
      <xdr:row>14</xdr:row>
      <xdr:rowOff>0</xdr:rowOff>
    </xdr:from>
    <xdr:to>
      <xdr:col>6</xdr:col>
      <xdr:colOff>88275</xdr:colOff>
      <xdr:row>14</xdr:row>
      <xdr:rowOff>1588</xdr:rowOff>
    </xdr:to>
    <xdr:cxnSp macro="">
      <xdr:nvCxnSpPr>
        <xdr:cNvPr id="16" name="직선 연결선 15">
          <a:extLst>
            <a:ext uri="{FF2B5EF4-FFF2-40B4-BE49-F238E27FC236}">
              <a16:creationId xmlns:a16="http://schemas.microsoft.com/office/drawing/2014/main" id="{5E58EC7E-55F9-4338-9F3E-E3FD306D36A6}"/>
            </a:ext>
          </a:extLst>
        </xdr:cNvPr>
        <xdr:cNvCxnSpPr/>
      </xdr:nvCxnSpPr>
      <xdr:spPr>
        <a:xfrm>
          <a:off x="2933700" y="3905250"/>
          <a:ext cx="8502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685800</xdr:colOff>
      <xdr:row>6</xdr:row>
      <xdr:rowOff>0</xdr:rowOff>
    </xdr:from>
    <xdr:to>
      <xdr:col>6</xdr:col>
      <xdr:colOff>97800</xdr:colOff>
      <xdr:row>6</xdr:row>
      <xdr:rowOff>1588</xdr:rowOff>
    </xdr:to>
    <xdr:cxnSp macro="">
      <xdr:nvCxnSpPr>
        <xdr:cNvPr id="17" name="직선 연결선 16">
          <a:extLst>
            <a:ext uri="{FF2B5EF4-FFF2-40B4-BE49-F238E27FC236}">
              <a16:creationId xmlns:a16="http://schemas.microsoft.com/office/drawing/2014/main" id="{4233F3CC-2CAB-40FD-889C-B7943EB46AE6}"/>
            </a:ext>
          </a:extLst>
        </xdr:cNvPr>
        <xdr:cNvCxnSpPr/>
      </xdr:nvCxnSpPr>
      <xdr:spPr>
        <a:xfrm>
          <a:off x="2933700" y="1695450"/>
          <a:ext cx="8598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666750</xdr:colOff>
      <xdr:row>7</xdr:row>
      <xdr:rowOff>171450</xdr:rowOff>
    </xdr:from>
    <xdr:to>
      <xdr:col>5</xdr:col>
      <xdr:colOff>444750</xdr:colOff>
      <xdr:row>7</xdr:row>
      <xdr:rowOff>173038</xdr:rowOff>
    </xdr:to>
    <xdr:cxnSp macro="">
      <xdr:nvCxnSpPr>
        <xdr:cNvPr id="18" name="직선 연결선 17">
          <a:extLst>
            <a:ext uri="{FF2B5EF4-FFF2-40B4-BE49-F238E27FC236}">
              <a16:creationId xmlns:a16="http://schemas.microsoft.com/office/drawing/2014/main" id="{B7F02A71-AE7F-4247-9B19-22DC9537EE76}"/>
            </a:ext>
          </a:extLst>
        </xdr:cNvPr>
        <xdr:cNvCxnSpPr/>
      </xdr:nvCxnSpPr>
      <xdr:spPr>
        <a:xfrm>
          <a:off x="2933700" y="2143125"/>
          <a:ext cx="44475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5</xdr:row>
      <xdr:rowOff>180975</xdr:rowOff>
    </xdr:from>
    <xdr:to>
      <xdr:col>6</xdr:col>
      <xdr:colOff>10319</xdr:colOff>
      <xdr:row>14</xdr:row>
      <xdr:rowOff>178950</xdr:rowOff>
    </xdr:to>
    <xdr:cxnSp macro="">
      <xdr:nvCxnSpPr>
        <xdr:cNvPr id="19" name="직선 연결선 18">
          <a:extLst>
            <a:ext uri="{FF2B5EF4-FFF2-40B4-BE49-F238E27FC236}">
              <a16:creationId xmlns:a16="http://schemas.microsoft.com/office/drawing/2014/main" id="{815EC597-FF51-4A9B-B9DC-0766E5896393}"/>
            </a:ext>
          </a:extLst>
        </xdr:cNvPr>
        <xdr:cNvCxnSpPr/>
      </xdr:nvCxnSpPr>
      <xdr:spPr>
        <a:xfrm rot="5400000">
          <a:off x="2463622" y="2841803"/>
          <a:ext cx="2484000"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628650</xdr:colOff>
      <xdr:row>6</xdr:row>
      <xdr:rowOff>133350</xdr:rowOff>
    </xdr:from>
    <xdr:to>
      <xdr:col>5</xdr:col>
      <xdr:colOff>371476</xdr:colOff>
      <xdr:row>7</xdr:row>
      <xdr:rowOff>85725</xdr:rowOff>
    </xdr:to>
    <xdr:sp macro="" textlink="">
      <xdr:nvSpPr>
        <xdr:cNvPr id="20" name="Text Box 545">
          <a:extLst>
            <a:ext uri="{FF2B5EF4-FFF2-40B4-BE49-F238E27FC236}">
              <a16:creationId xmlns:a16="http://schemas.microsoft.com/office/drawing/2014/main" id="{9EEE7962-9B4C-41BF-83B2-4AE40B9499FC}"/>
            </a:ext>
          </a:extLst>
        </xdr:cNvPr>
        <xdr:cNvSpPr txBox="1">
          <a:spLocks noChangeArrowheads="1"/>
        </xdr:cNvSpPr>
      </xdr:nvSpPr>
      <xdr:spPr bwMode="auto">
        <a:xfrm>
          <a:off x="2933700" y="1828800"/>
          <a:ext cx="371476" cy="22860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300</a:t>
          </a:r>
        </a:p>
      </xdr:txBody>
    </xdr:sp>
    <xdr:clientData/>
  </xdr:twoCellAnchor>
  <xdr:twoCellAnchor>
    <xdr:from>
      <xdr:col>5</xdr:col>
      <xdr:colOff>322792</xdr:colOff>
      <xdr:row>9</xdr:row>
      <xdr:rowOff>105834</xdr:rowOff>
    </xdr:from>
    <xdr:to>
      <xdr:col>6</xdr:col>
      <xdr:colOff>65618</xdr:colOff>
      <xdr:row>10</xdr:row>
      <xdr:rowOff>58208</xdr:rowOff>
    </xdr:to>
    <xdr:sp macro="" textlink="">
      <xdr:nvSpPr>
        <xdr:cNvPr id="21" name="Text Box 545">
          <a:extLst>
            <a:ext uri="{FF2B5EF4-FFF2-40B4-BE49-F238E27FC236}">
              <a16:creationId xmlns:a16="http://schemas.microsoft.com/office/drawing/2014/main" id="{7C036429-DED6-4E5B-97F0-DE3C0675DEB5}"/>
            </a:ext>
          </a:extLst>
        </xdr:cNvPr>
        <xdr:cNvSpPr txBox="1">
          <a:spLocks noChangeArrowheads="1"/>
        </xdr:cNvSpPr>
      </xdr:nvSpPr>
      <xdr:spPr bwMode="auto">
        <a:xfrm>
          <a:off x="3256492" y="2629959"/>
          <a:ext cx="504826" cy="228599"/>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1,100</a:t>
          </a:r>
        </a:p>
      </xdr:txBody>
    </xdr:sp>
    <xdr:clientData/>
  </xdr:twoCellAnchor>
  <xdr:twoCellAnchor>
    <xdr:from>
      <xdr:col>4</xdr:col>
      <xdr:colOff>619125</xdr:colOff>
      <xdr:row>10</xdr:row>
      <xdr:rowOff>28575</xdr:rowOff>
    </xdr:from>
    <xdr:to>
      <xdr:col>5</xdr:col>
      <xdr:colOff>361951</xdr:colOff>
      <xdr:row>10</xdr:row>
      <xdr:rowOff>257175</xdr:rowOff>
    </xdr:to>
    <xdr:sp macro="" textlink="">
      <xdr:nvSpPr>
        <xdr:cNvPr id="22" name="Text Box 545">
          <a:extLst>
            <a:ext uri="{FF2B5EF4-FFF2-40B4-BE49-F238E27FC236}">
              <a16:creationId xmlns:a16="http://schemas.microsoft.com/office/drawing/2014/main" id="{0BAB648C-9737-4A38-858A-103F7CB78594}"/>
            </a:ext>
          </a:extLst>
        </xdr:cNvPr>
        <xdr:cNvSpPr txBox="1">
          <a:spLocks noChangeArrowheads="1"/>
        </xdr:cNvSpPr>
      </xdr:nvSpPr>
      <xdr:spPr bwMode="auto">
        <a:xfrm>
          <a:off x="2933700" y="2828925"/>
          <a:ext cx="361951" cy="22860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800</a:t>
          </a:r>
        </a:p>
      </xdr:txBody>
    </xdr:sp>
    <xdr:clientData/>
  </xdr:twoCellAnchor>
  <xdr:twoCellAnchor>
    <xdr:from>
      <xdr:col>4</xdr:col>
      <xdr:colOff>66675</xdr:colOff>
      <xdr:row>5</xdr:row>
      <xdr:rowOff>19050</xdr:rowOff>
    </xdr:from>
    <xdr:to>
      <xdr:col>4</xdr:col>
      <xdr:colOff>438151</xdr:colOff>
      <xdr:row>5</xdr:row>
      <xdr:rowOff>247650</xdr:rowOff>
    </xdr:to>
    <xdr:sp macro="" textlink="">
      <xdr:nvSpPr>
        <xdr:cNvPr id="23" name="Text Box 545">
          <a:extLst>
            <a:ext uri="{FF2B5EF4-FFF2-40B4-BE49-F238E27FC236}">
              <a16:creationId xmlns:a16="http://schemas.microsoft.com/office/drawing/2014/main" id="{3B8922F4-2F36-4B5C-93E5-3481BC273B88}"/>
            </a:ext>
          </a:extLst>
        </xdr:cNvPr>
        <xdr:cNvSpPr txBox="1">
          <a:spLocks noChangeArrowheads="1"/>
        </xdr:cNvSpPr>
      </xdr:nvSpPr>
      <xdr:spPr bwMode="auto">
        <a:xfrm>
          <a:off x="2505075" y="1438275"/>
          <a:ext cx="371476" cy="22860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1" i="0" strike="noStrike">
              <a:solidFill>
                <a:srgbClr val="000000"/>
              </a:solidFill>
              <a:latin typeface="굴림체"/>
              <a:ea typeface="굴림체"/>
            </a:rPr>
            <a:t>토사</a:t>
          </a:r>
          <a:endParaRPr lang="en-US" altLang="ko-KR" sz="1000" b="1" i="0" strike="noStrike">
            <a:solidFill>
              <a:srgbClr val="000000"/>
            </a:solidFill>
            <a:latin typeface="굴림체"/>
            <a:ea typeface="굴림체"/>
          </a:endParaRPr>
        </a:p>
      </xdr:txBody>
    </xdr:sp>
    <xdr:clientData/>
  </xdr:twoCellAnchor>
  <xdr:twoCellAnchor>
    <xdr:from>
      <xdr:col>2</xdr:col>
      <xdr:colOff>200025</xdr:colOff>
      <xdr:row>10</xdr:row>
      <xdr:rowOff>66674</xdr:rowOff>
    </xdr:from>
    <xdr:to>
      <xdr:col>3</xdr:col>
      <xdr:colOff>514351</xdr:colOff>
      <xdr:row>11</xdr:row>
      <xdr:rowOff>85724</xdr:rowOff>
    </xdr:to>
    <xdr:sp macro="" textlink="">
      <xdr:nvSpPr>
        <xdr:cNvPr id="24" name="Text Box 545">
          <a:extLst>
            <a:ext uri="{FF2B5EF4-FFF2-40B4-BE49-F238E27FC236}">
              <a16:creationId xmlns:a16="http://schemas.microsoft.com/office/drawing/2014/main" id="{8A706087-C737-4AD8-94AE-9D2B49A99841}"/>
            </a:ext>
          </a:extLst>
        </xdr:cNvPr>
        <xdr:cNvSpPr txBox="1">
          <a:spLocks noChangeArrowheads="1"/>
        </xdr:cNvSpPr>
      </xdr:nvSpPr>
      <xdr:spPr bwMode="auto">
        <a:xfrm>
          <a:off x="1114425" y="2867024"/>
          <a:ext cx="1076326" cy="295275"/>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콘크리트 기초</a:t>
          </a:r>
          <a:endParaRPr lang="en-US" altLang="ko-KR" sz="1000" b="0" i="0" strike="noStrike">
            <a:solidFill>
              <a:srgbClr val="000000"/>
            </a:solidFill>
            <a:latin typeface="굴림체"/>
            <a:ea typeface="굴림체"/>
          </a:endParaRPr>
        </a:p>
      </xdr:txBody>
    </xdr:sp>
    <xdr:clientData/>
  </xdr:twoCellAnchor>
  <xdr:twoCellAnchor>
    <xdr:from>
      <xdr:col>5</xdr:col>
      <xdr:colOff>409575</xdr:colOff>
      <xdr:row>5</xdr:row>
      <xdr:rowOff>180975</xdr:rowOff>
    </xdr:from>
    <xdr:to>
      <xdr:col>5</xdr:col>
      <xdr:colOff>410369</xdr:colOff>
      <xdr:row>14</xdr:row>
      <xdr:rowOff>178950</xdr:rowOff>
    </xdr:to>
    <xdr:cxnSp macro="">
      <xdr:nvCxnSpPr>
        <xdr:cNvPr id="25" name="직선 연결선 24">
          <a:extLst>
            <a:ext uri="{FF2B5EF4-FFF2-40B4-BE49-F238E27FC236}">
              <a16:creationId xmlns:a16="http://schemas.microsoft.com/office/drawing/2014/main" id="{B31626D7-5323-4A31-9AD1-04E795BAE9B2}"/>
            </a:ext>
          </a:extLst>
        </xdr:cNvPr>
        <xdr:cNvCxnSpPr/>
      </xdr:nvCxnSpPr>
      <xdr:spPr>
        <a:xfrm rot="5400000">
          <a:off x="2101672" y="2841803"/>
          <a:ext cx="2484000"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409573</xdr:colOff>
      <xdr:row>37</xdr:row>
      <xdr:rowOff>247650</xdr:rowOff>
    </xdr:from>
    <xdr:to>
      <xdr:col>4</xdr:col>
      <xdr:colOff>118273</xdr:colOff>
      <xdr:row>37</xdr:row>
      <xdr:rowOff>249238</xdr:rowOff>
    </xdr:to>
    <xdr:cxnSp macro="">
      <xdr:nvCxnSpPr>
        <xdr:cNvPr id="26" name="직선 연결선 25">
          <a:extLst>
            <a:ext uri="{FF2B5EF4-FFF2-40B4-BE49-F238E27FC236}">
              <a16:creationId xmlns:a16="http://schemas.microsoft.com/office/drawing/2014/main" id="{BDD83180-728F-45DF-8654-731200BCE094}"/>
            </a:ext>
          </a:extLst>
        </xdr:cNvPr>
        <xdr:cNvCxnSpPr/>
      </xdr:nvCxnSpPr>
      <xdr:spPr>
        <a:xfrm>
          <a:off x="828673" y="10582275"/>
          <a:ext cx="1728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2598</xdr:colOff>
      <xdr:row>27</xdr:row>
      <xdr:rowOff>0</xdr:rowOff>
    </xdr:from>
    <xdr:to>
      <xdr:col>4</xdr:col>
      <xdr:colOff>745548</xdr:colOff>
      <xdr:row>27</xdr:row>
      <xdr:rowOff>1588</xdr:rowOff>
    </xdr:to>
    <xdr:cxnSp macro="">
      <xdr:nvCxnSpPr>
        <xdr:cNvPr id="27" name="직선 연결선 26">
          <a:extLst>
            <a:ext uri="{FF2B5EF4-FFF2-40B4-BE49-F238E27FC236}">
              <a16:creationId xmlns:a16="http://schemas.microsoft.com/office/drawing/2014/main" id="{55594549-3673-44CB-8980-FB9787B25ECA}"/>
            </a:ext>
          </a:extLst>
        </xdr:cNvPr>
        <xdr:cNvCxnSpPr/>
      </xdr:nvCxnSpPr>
      <xdr:spPr>
        <a:xfrm>
          <a:off x="2440998" y="7572375"/>
          <a:ext cx="49530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24</xdr:row>
      <xdr:rowOff>9525</xdr:rowOff>
    </xdr:from>
    <xdr:to>
      <xdr:col>3</xdr:col>
      <xdr:colOff>238125</xdr:colOff>
      <xdr:row>24</xdr:row>
      <xdr:rowOff>257175</xdr:rowOff>
    </xdr:to>
    <xdr:sp macro="" textlink="">
      <xdr:nvSpPr>
        <xdr:cNvPr id="28" name="Text Box 545">
          <a:extLst>
            <a:ext uri="{FF2B5EF4-FFF2-40B4-BE49-F238E27FC236}">
              <a16:creationId xmlns:a16="http://schemas.microsoft.com/office/drawing/2014/main" id="{FF6C6465-8941-4F97-8050-E50DB7C96F52}"/>
            </a:ext>
          </a:extLst>
        </xdr:cNvPr>
        <xdr:cNvSpPr txBox="1">
          <a:spLocks noChangeArrowheads="1"/>
        </xdr:cNvSpPr>
      </xdr:nvSpPr>
      <xdr:spPr bwMode="auto">
        <a:xfrm>
          <a:off x="1419225" y="6753225"/>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1</xdr:col>
      <xdr:colOff>390525</xdr:colOff>
      <xdr:row>24</xdr:row>
      <xdr:rowOff>266700</xdr:rowOff>
    </xdr:from>
    <xdr:to>
      <xdr:col>4</xdr:col>
      <xdr:colOff>63225</xdr:colOff>
      <xdr:row>24</xdr:row>
      <xdr:rowOff>268288</xdr:rowOff>
    </xdr:to>
    <xdr:cxnSp macro="">
      <xdr:nvCxnSpPr>
        <xdr:cNvPr id="29" name="직선 연결선 28">
          <a:extLst>
            <a:ext uri="{FF2B5EF4-FFF2-40B4-BE49-F238E27FC236}">
              <a16:creationId xmlns:a16="http://schemas.microsoft.com/office/drawing/2014/main" id="{4EC230D5-5F76-421F-A2ED-92FC2E0A5847}"/>
            </a:ext>
          </a:extLst>
        </xdr:cNvPr>
        <xdr:cNvCxnSpPr/>
      </xdr:nvCxnSpPr>
      <xdr:spPr>
        <a:xfrm>
          <a:off x="809625" y="7010400"/>
          <a:ext cx="1692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904875</xdr:colOff>
      <xdr:row>24</xdr:row>
      <xdr:rowOff>191294</xdr:rowOff>
    </xdr:from>
    <xdr:to>
      <xdr:col>3</xdr:col>
      <xdr:colOff>905669</xdr:colOff>
      <xdr:row>25</xdr:row>
      <xdr:rowOff>171450</xdr:rowOff>
    </xdr:to>
    <xdr:cxnSp macro="">
      <xdr:nvCxnSpPr>
        <xdr:cNvPr id="30" name="직선 연결선 29">
          <a:extLst>
            <a:ext uri="{FF2B5EF4-FFF2-40B4-BE49-F238E27FC236}">
              <a16:creationId xmlns:a16="http://schemas.microsoft.com/office/drawing/2014/main" id="{AF717387-EED0-41FB-B204-E4870C70B775}"/>
            </a:ext>
          </a:extLst>
        </xdr:cNvPr>
        <xdr:cNvCxnSpPr/>
      </xdr:nvCxnSpPr>
      <xdr:spPr>
        <a:xfrm rot="5400000">
          <a:off x="2310606" y="7062788"/>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24</xdr:row>
      <xdr:rowOff>172244</xdr:rowOff>
    </xdr:from>
    <xdr:to>
      <xdr:col>2</xdr:col>
      <xdr:colOff>10319</xdr:colOff>
      <xdr:row>25</xdr:row>
      <xdr:rowOff>152400</xdr:rowOff>
    </xdr:to>
    <xdr:cxnSp macro="">
      <xdr:nvCxnSpPr>
        <xdr:cNvPr id="31" name="직선 연결선 30">
          <a:extLst>
            <a:ext uri="{FF2B5EF4-FFF2-40B4-BE49-F238E27FC236}">
              <a16:creationId xmlns:a16="http://schemas.microsoft.com/office/drawing/2014/main" id="{4A2F1B39-5D4F-4F19-858D-2E3CD2412006}"/>
            </a:ext>
          </a:extLst>
        </xdr:cNvPr>
        <xdr:cNvCxnSpPr/>
      </xdr:nvCxnSpPr>
      <xdr:spPr>
        <a:xfrm rot="5400000">
          <a:off x="796131" y="7043738"/>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7327</xdr:colOff>
      <xdr:row>29</xdr:row>
      <xdr:rowOff>164123</xdr:rowOff>
    </xdr:from>
    <xdr:to>
      <xdr:col>4</xdr:col>
      <xdr:colOff>7327</xdr:colOff>
      <xdr:row>35</xdr:row>
      <xdr:rowOff>271096</xdr:rowOff>
    </xdr:to>
    <xdr:sp macro="" textlink="">
      <xdr:nvSpPr>
        <xdr:cNvPr id="32" name="직사각형 31">
          <a:extLst>
            <a:ext uri="{FF2B5EF4-FFF2-40B4-BE49-F238E27FC236}">
              <a16:creationId xmlns:a16="http://schemas.microsoft.com/office/drawing/2014/main" id="{BC1E0A30-A855-4FB1-BDED-9294A1788825}"/>
            </a:ext>
          </a:extLst>
        </xdr:cNvPr>
        <xdr:cNvSpPr/>
      </xdr:nvSpPr>
      <xdr:spPr>
        <a:xfrm>
          <a:off x="921727" y="8288948"/>
          <a:ext cx="1524000" cy="1764323"/>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ko-KR" altLang="en-US"/>
        </a:p>
      </xdr:txBody>
    </xdr:sp>
    <xdr:clientData/>
  </xdr:twoCellAnchor>
  <xdr:twoCellAnchor>
    <xdr:from>
      <xdr:col>1</xdr:col>
      <xdr:colOff>19050</xdr:colOff>
      <xdr:row>26</xdr:row>
      <xdr:rowOff>304800</xdr:rowOff>
    </xdr:from>
    <xdr:to>
      <xdr:col>2</xdr:col>
      <xdr:colOff>0</xdr:colOff>
      <xdr:row>26</xdr:row>
      <xdr:rowOff>306388</xdr:rowOff>
    </xdr:to>
    <xdr:cxnSp macro="">
      <xdr:nvCxnSpPr>
        <xdr:cNvPr id="33" name="직선 연결선 32">
          <a:extLst>
            <a:ext uri="{FF2B5EF4-FFF2-40B4-BE49-F238E27FC236}">
              <a16:creationId xmlns:a16="http://schemas.microsoft.com/office/drawing/2014/main" id="{1F215D72-A35C-4777-8A86-3D020C4EDD3B}"/>
            </a:ext>
          </a:extLst>
        </xdr:cNvPr>
        <xdr:cNvCxnSpPr/>
      </xdr:nvCxnSpPr>
      <xdr:spPr>
        <a:xfrm>
          <a:off x="438150" y="7572375"/>
          <a:ext cx="47625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761998</xdr:colOff>
      <xdr:row>27</xdr:row>
      <xdr:rowOff>9527</xdr:rowOff>
    </xdr:from>
    <xdr:to>
      <xdr:col>4</xdr:col>
      <xdr:colOff>792</xdr:colOff>
      <xdr:row>29</xdr:row>
      <xdr:rowOff>208681</xdr:rowOff>
    </xdr:to>
    <xdr:cxnSp macro="">
      <xdr:nvCxnSpPr>
        <xdr:cNvPr id="34" name="직선 연결선 33">
          <a:extLst>
            <a:ext uri="{FF2B5EF4-FFF2-40B4-BE49-F238E27FC236}">
              <a16:creationId xmlns:a16="http://schemas.microsoft.com/office/drawing/2014/main" id="{B331177B-B187-4158-8A80-72DCDD0FFE10}"/>
            </a:ext>
          </a:extLst>
        </xdr:cNvPr>
        <xdr:cNvCxnSpPr/>
      </xdr:nvCxnSpPr>
      <xdr:spPr>
        <a:xfrm rot="5400000">
          <a:off x="2062993" y="7957307"/>
          <a:ext cx="751604" cy="794"/>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26</xdr:row>
      <xdr:rowOff>276225</xdr:rowOff>
    </xdr:from>
    <xdr:to>
      <xdr:col>2</xdr:col>
      <xdr:colOff>794</xdr:colOff>
      <xdr:row>29</xdr:row>
      <xdr:rowOff>196956</xdr:rowOff>
    </xdr:to>
    <xdr:cxnSp macro="">
      <xdr:nvCxnSpPr>
        <xdr:cNvPr id="35" name="직선 연결선 34">
          <a:extLst>
            <a:ext uri="{FF2B5EF4-FFF2-40B4-BE49-F238E27FC236}">
              <a16:creationId xmlns:a16="http://schemas.microsoft.com/office/drawing/2014/main" id="{C1642DFF-39E7-45CB-B26A-65C6CB9BABFF}"/>
            </a:ext>
          </a:extLst>
        </xdr:cNvPr>
        <xdr:cNvCxnSpPr/>
      </xdr:nvCxnSpPr>
      <xdr:spPr>
        <a:xfrm rot="5400000">
          <a:off x="540094" y="7946681"/>
          <a:ext cx="749406" cy="79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495300</xdr:colOff>
      <xdr:row>27</xdr:row>
      <xdr:rowOff>2117</xdr:rowOff>
    </xdr:from>
    <xdr:to>
      <xdr:col>4</xdr:col>
      <xdr:colOff>9525</xdr:colOff>
      <xdr:row>27</xdr:row>
      <xdr:rowOff>3705</xdr:rowOff>
    </xdr:to>
    <xdr:cxnSp macro="">
      <xdr:nvCxnSpPr>
        <xdr:cNvPr id="36" name="직선 연결선 35">
          <a:extLst>
            <a:ext uri="{FF2B5EF4-FFF2-40B4-BE49-F238E27FC236}">
              <a16:creationId xmlns:a16="http://schemas.microsoft.com/office/drawing/2014/main" id="{73AA29FC-DDC8-4BC7-86FF-2896150357AB}"/>
            </a:ext>
          </a:extLst>
        </xdr:cNvPr>
        <xdr:cNvCxnSpPr/>
      </xdr:nvCxnSpPr>
      <xdr:spPr>
        <a:xfrm>
          <a:off x="914400" y="7574492"/>
          <a:ext cx="1533525" cy="1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37</xdr:row>
      <xdr:rowOff>67470</xdr:rowOff>
    </xdr:from>
    <xdr:to>
      <xdr:col>4</xdr:col>
      <xdr:colOff>794</xdr:colOff>
      <xdr:row>38</xdr:row>
      <xdr:rowOff>47626</xdr:rowOff>
    </xdr:to>
    <xdr:cxnSp macro="">
      <xdr:nvCxnSpPr>
        <xdr:cNvPr id="37" name="직선 연결선 36">
          <a:extLst>
            <a:ext uri="{FF2B5EF4-FFF2-40B4-BE49-F238E27FC236}">
              <a16:creationId xmlns:a16="http://schemas.microsoft.com/office/drawing/2014/main" id="{6B4D4895-6151-4302-8339-C915E53EB46A}"/>
            </a:ext>
          </a:extLst>
        </xdr:cNvPr>
        <xdr:cNvCxnSpPr/>
      </xdr:nvCxnSpPr>
      <xdr:spPr>
        <a:xfrm rot="5400000">
          <a:off x="2310606" y="10529889"/>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37</xdr:row>
      <xdr:rowOff>57151</xdr:rowOff>
    </xdr:from>
    <xdr:to>
      <xdr:col>2</xdr:col>
      <xdr:colOff>794</xdr:colOff>
      <xdr:row>38</xdr:row>
      <xdr:rowOff>37307</xdr:rowOff>
    </xdr:to>
    <xdr:cxnSp macro="">
      <xdr:nvCxnSpPr>
        <xdr:cNvPr id="38" name="직선 연결선 37">
          <a:extLst>
            <a:ext uri="{FF2B5EF4-FFF2-40B4-BE49-F238E27FC236}">
              <a16:creationId xmlns:a16="http://schemas.microsoft.com/office/drawing/2014/main" id="{4F1DB199-EE4C-4DE5-9AF4-8808FBEDBB32}"/>
            </a:ext>
          </a:extLst>
        </xdr:cNvPr>
        <xdr:cNvCxnSpPr/>
      </xdr:nvCxnSpPr>
      <xdr:spPr>
        <a:xfrm rot="5400000">
          <a:off x="786606" y="10519570"/>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36</xdr:row>
      <xdr:rowOff>243417</xdr:rowOff>
    </xdr:from>
    <xdr:to>
      <xdr:col>3</xdr:col>
      <xdr:colOff>228600</xdr:colOff>
      <xdr:row>37</xdr:row>
      <xdr:rowOff>190500</xdr:rowOff>
    </xdr:to>
    <xdr:sp macro="" textlink="">
      <xdr:nvSpPr>
        <xdr:cNvPr id="39" name="Text Box 545">
          <a:extLst>
            <a:ext uri="{FF2B5EF4-FFF2-40B4-BE49-F238E27FC236}">
              <a16:creationId xmlns:a16="http://schemas.microsoft.com/office/drawing/2014/main" id="{C8E80642-AF43-450F-B9CB-2B124D993ACE}"/>
            </a:ext>
          </a:extLst>
        </xdr:cNvPr>
        <xdr:cNvSpPr txBox="1">
          <a:spLocks noChangeArrowheads="1"/>
        </xdr:cNvSpPr>
      </xdr:nvSpPr>
      <xdr:spPr bwMode="auto">
        <a:xfrm>
          <a:off x="1409700" y="10301817"/>
          <a:ext cx="495300" cy="223308"/>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4</xdr:col>
      <xdr:colOff>495300</xdr:colOff>
      <xdr:row>36</xdr:row>
      <xdr:rowOff>10583</xdr:rowOff>
    </xdr:from>
    <xdr:to>
      <xdr:col>6</xdr:col>
      <xdr:colOff>88275</xdr:colOff>
      <xdr:row>36</xdr:row>
      <xdr:rowOff>12171</xdr:rowOff>
    </xdr:to>
    <xdr:cxnSp macro="">
      <xdr:nvCxnSpPr>
        <xdr:cNvPr id="40" name="직선 연결선 39">
          <a:extLst>
            <a:ext uri="{FF2B5EF4-FFF2-40B4-BE49-F238E27FC236}">
              <a16:creationId xmlns:a16="http://schemas.microsoft.com/office/drawing/2014/main" id="{E5FE2EBE-282D-409D-8293-5703EEF26E8F}"/>
            </a:ext>
          </a:extLst>
        </xdr:cNvPr>
        <xdr:cNvCxnSpPr/>
      </xdr:nvCxnSpPr>
      <xdr:spPr>
        <a:xfrm>
          <a:off x="2933700" y="10068983"/>
          <a:ext cx="8502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685800</xdr:colOff>
      <xdr:row>27</xdr:row>
      <xdr:rowOff>0</xdr:rowOff>
    </xdr:from>
    <xdr:to>
      <xdr:col>6</xdr:col>
      <xdr:colOff>97800</xdr:colOff>
      <xdr:row>27</xdr:row>
      <xdr:rowOff>1588</xdr:rowOff>
    </xdr:to>
    <xdr:cxnSp macro="">
      <xdr:nvCxnSpPr>
        <xdr:cNvPr id="41" name="직선 연결선 40">
          <a:extLst>
            <a:ext uri="{FF2B5EF4-FFF2-40B4-BE49-F238E27FC236}">
              <a16:creationId xmlns:a16="http://schemas.microsoft.com/office/drawing/2014/main" id="{B299165E-1560-42BC-B277-D849DE0C43CD}"/>
            </a:ext>
          </a:extLst>
        </xdr:cNvPr>
        <xdr:cNvCxnSpPr/>
      </xdr:nvCxnSpPr>
      <xdr:spPr>
        <a:xfrm>
          <a:off x="2933700" y="7572375"/>
          <a:ext cx="8598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28</xdr:row>
      <xdr:rowOff>105508</xdr:rowOff>
    </xdr:from>
    <xdr:to>
      <xdr:col>5</xdr:col>
      <xdr:colOff>466731</xdr:colOff>
      <xdr:row>28</xdr:row>
      <xdr:rowOff>107096</xdr:rowOff>
    </xdr:to>
    <xdr:cxnSp macro="">
      <xdr:nvCxnSpPr>
        <xdr:cNvPr id="42" name="직선 연결선 41">
          <a:extLst>
            <a:ext uri="{FF2B5EF4-FFF2-40B4-BE49-F238E27FC236}">
              <a16:creationId xmlns:a16="http://schemas.microsoft.com/office/drawing/2014/main" id="{BF3B8F7F-D9DC-4815-BBF3-7DFDB30E2EC9}"/>
            </a:ext>
          </a:extLst>
        </xdr:cNvPr>
        <xdr:cNvCxnSpPr/>
      </xdr:nvCxnSpPr>
      <xdr:spPr>
        <a:xfrm>
          <a:off x="2952750" y="7954108"/>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10319</xdr:colOff>
      <xdr:row>26</xdr:row>
      <xdr:rowOff>180975</xdr:rowOff>
    </xdr:from>
    <xdr:to>
      <xdr:col>6</xdr:col>
      <xdr:colOff>10319</xdr:colOff>
      <xdr:row>36</xdr:row>
      <xdr:rowOff>105836</xdr:rowOff>
    </xdr:to>
    <xdr:cxnSp macro="">
      <xdr:nvCxnSpPr>
        <xdr:cNvPr id="43" name="직선 연결선 42">
          <a:extLst>
            <a:ext uri="{FF2B5EF4-FFF2-40B4-BE49-F238E27FC236}">
              <a16:creationId xmlns:a16="http://schemas.microsoft.com/office/drawing/2014/main" id="{9BBA4777-367C-416D-BA48-A3AA9E34E09B}"/>
            </a:ext>
          </a:extLst>
        </xdr:cNvPr>
        <xdr:cNvCxnSpPr/>
      </xdr:nvCxnSpPr>
      <xdr:spPr>
        <a:xfrm>
          <a:off x="3706019" y="7477125"/>
          <a:ext cx="0" cy="268711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26377</xdr:colOff>
      <xdr:row>27</xdr:row>
      <xdr:rowOff>212480</xdr:rowOff>
    </xdr:from>
    <xdr:to>
      <xdr:col>5</xdr:col>
      <xdr:colOff>400784</xdr:colOff>
      <xdr:row>28</xdr:row>
      <xdr:rowOff>80595</xdr:rowOff>
    </xdr:to>
    <xdr:sp macro="" textlink="">
      <xdr:nvSpPr>
        <xdr:cNvPr id="44" name="Text Box 545">
          <a:extLst>
            <a:ext uri="{FF2B5EF4-FFF2-40B4-BE49-F238E27FC236}">
              <a16:creationId xmlns:a16="http://schemas.microsoft.com/office/drawing/2014/main" id="{A561B7E7-8C62-499F-A1D3-0B31A0D27FB8}"/>
            </a:ext>
          </a:extLst>
        </xdr:cNvPr>
        <xdr:cNvSpPr txBox="1">
          <a:spLocks noChangeArrowheads="1"/>
        </xdr:cNvSpPr>
      </xdr:nvSpPr>
      <xdr:spPr bwMode="auto">
        <a:xfrm>
          <a:off x="2960077" y="7784855"/>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40</a:t>
          </a:r>
        </a:p>
      </xdr:txBody>
    </xdr:sp>
    <xdr:clientData/>
  </xdr:twoCellAnchor>
  <xdr:twoCellAnchor>
    <xdr:from>
      <xdr:col>5</xdr:col>
      <xdr:colOff>312209</xdr:colOff>
      <xdr:row>31</xdr:row>
      <xdr:rowOff>52916</xdr:rowOff>
    </xdr:from>
    <xdr:to>
      <xdr:col>6</xdr:col>
      <xdr:colOff>55035</xdr:colOff>
      <xdr:row>32</xdr:row>
      <xdr:rowOff>5292</xdr:rowOff>
    </xdr:to>
    <xdr:sp macro="" textlink="">
      <xdr:nvSpPr>
        <xdr:cNvPr id="45" name="Text Box 545">
          <a:extLst>
            <a:ext uri="{FF2B5EF4-FFF2-40B4-BE49-F238E27FC236}">
              <a16:creationId xmlns:a16="http://schemas.microsoft.com/office/drawing/2014/main" id="{38574CD7-6B66-4C98-B4AB-D7C2D3F4C1CC}"/>
            </a:ext>
          </a:extLst>
        </xdr:cNvPr>
        <xdr:cNvSpPr txBox="1">
          <a:spLocks noChangeArrowheads="1"/>
        </xdr:cNvSpPr>
      </xdr:nvSpPr>
      <xdr:spPr bwMode="auto">
        <a:xfrm>
          <a:off x="3245909" y="8730191"/>
          <a:ext cx="504826" cy="228601"/>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1,100</a:t>
          </a:r>
        </a:p>
      </xdr:txBody>
    </xdr:sp>
    <xdr:clientData/>
  </xdr:twoCellAnchor>
  <xdr:twoCellAnchor>
    <xdr:from>
      <xdr:col>5</xdr:col>
      <xdr:colOff>19050</xdr:colOff>
      <xdr:row>32</xdr:row>
      <xdr:rowOff>144993</xdr:rowOff>
    </xdr:from>
    <xdr:to>
      <xdr:col>5</xdr:col>
      <xdr:colOff>383118</xdr:colOff>
      <xdr:row>33</xdr:row>
      <xdr:rowOff>98426</xdr:rowOff>
    </xdr:to>
    <xdr:sp macro="" textlink="">
      <xdr:nvSpPr>
        <xdr:cNvPr id="46" name="Text Box 545">
          <a:extLst>
            <a:ext uri="{FF2B5EF4-FFF2-40B4-BE49-F238E27FC236}">
              <a16:creationId xmlns:a16="http://schemas.microsoft.com/office/drawing/2014/main" id="{D134834C-CC38-4082-BFF3-95C10474E606}"/>
            </a:ext>
          </a:extLst>
        </xdr:cNvPr>
        <xdr:cNvSpPr txBox="1">
          <a:spLocks noChangeArrowheads="1"/>
        </xdr:cNvSpPr>
      </xdr:nvSpPr>
      <xdr:spPr bwMode="auto">
        <a:xfrm>
          <a:off x="2952750" y="9098493"/>
          <a:ext cx="364068" cy="22965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800</a:t>
          </a:r>
        </a:p>
      </xdr:txBody>
    </xdr:sp>
    <xdr:clientData/>
  </xdr:twoCellAnchor>
  <xdr:twoCellAnchor>
    <xdr:from>
      <xdr:col>4</xdr:col>
      <xdr:colOff>66675</xdr:colOff>
      <xdr:row>26</xdr:row>
      <xdr:rowOff>19050</xdr:rowOff>
    </xdr:from>
    <xdr:to>
      <xdr:col>5</xdr:col>
      <xdr:colOff>254000</xdr:colOff>
      <xdr:row>26</xdr:row>
      <xdr:rowOff>232833</xdr:rowOff>
    </xdr:to>
    <xdr:sp macro="" textlink="">
      <xdr:nvSpPr>
        <xdr:cNvPr id="47" name="Text Box 545">
          <a:extLst>
            <a:ext uri="{FF2B5EF4-FFF2-40B4-BE49-F238E27FC236}">
              <a16:creationId xmlns:a16="http://schemas.microsoft.com/office/drawing/2014/main" id="{B2C2FA4B-9B94-45B6-9376-3E2A7F37D0A1}"/>
            </a:ext>
          </a:extLst>
        </xdr:cNvPr>
        <xdr:cNvSpPr txBox="1">
          <a:spLocks noChangeArrowheads="1"/>
        </xdr:cNvSpPr>
      </xdr:nvSpPr>
      <xdr:spPr bwMode="auto">
        <a:xfrm>
          <a:off x="2505075" y="7315200"/>
          <a:ext cx="682625" cy="213783"/>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1" i="0" strike="noStrike">
              <a:solidFill>
                <a:srgbClr val="000000"/>
              </a:solidFill>
              <a:latin typeface="굴림체"/>
              <a:ea typeface="굴림체"/>
            </a:rPr>
            <a:t>보도블럭</a:t>
          </a:r>
          <a:endParaRPr lang="en-US" altLang="ko-KR" sz="1000" b="1" i="0" strike="noStrike">
            <a:solidFill>
              <a:srgbClr val="000000"/>
            </a:solidFill>
            <a:latin typeface="굴림체"/>
            <a:ea typeface="굴림체"/>
          </a:endParaRPr>
        </a:p>
      </xdr:txBody>
    </xdr:sp>
    <xdr:clientData/>
  </xdr:twoCellAnchor>
  <xdr:twoCellAnchor>
    <xdr:from>
      <xdr:col>2</xdr:col>
      <xdr:colOff>222005</xdr:colOff>
      <xdr:row>32</xdr:row>
      <xdr:rowOff>198559</xdr:rowOff>
    </xdr:from>
    <xdr:to>
      <xdr:col>3</xdr:col>
      <xdr:colOff>536331</xdr:colOff>
      <xdr:row>33</xdr:row>
      <xdr:rowOff>217609</xdr:rowOff>
    </xdr:to>
    <xdr:sp macro="" textlink="">
      <xdr:nvSpPr>
        <xdr:cNvPr id="48" name="Text Box 545">
          <a:extLst>
            <a:ext uri="{FF2B5EF4-FFF2-40B4-BE49-F238E27FC236}">
              <a16:creationId xmlns:a16="http://schemas.microsoft.com/office/drawing/2014/main" id="{3FD2370D-4B87-4D7E-A9E7-2A05978A4E9F}"/>
            </a:ext>
          </a:extLst>
        </xdr:cNvPr>
        <xdr:cNvSpPr txBox="1">
          <a:spLocks noChangeArrowheads="1"/>
        </xdr:cNvSpPr>
      </xdr:nvSpPr>
      <xdr:spPr bwMode="auto">
        <a:xfrm>
          <a:off x="1136405" y="9152059"/>
          <a:ext cx="1076326" cy="295275"/>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콘크리트 기초</a:t>
          </a:r>
          <a:endParaRPr lang="en-US" altLang="ko-KR" sz="1000" b="0" i="0" strike="noStrike">
            <a:solidFill>
              <a:srgbClr val="000000"/>
            </a:solidFill>
            <a:latin typeface="굴림체"/>
            <a:ea typeface="굴림체"/>
          </a:endParaRPr>
        </a:p>
      </xdr:txBody>
    </xdr:sp>
    <xdr:clientData/>
  </xdr:twoCellAnchor>
  <xdr:twoCellAnchor>
    <xdr:from>
      <xdr:col>5</xdr:col>
      <xdr:colOff>410369</xdr:colOff>
      <xdr:row>26</xdr:row>
      <xdr:rowOff>212726</xdr:rowOff>
    </xdr:from>
    <xdr:to>
      <xdr:col>5</xdr:col>
      <xdr:colOff>410369</xdr:colOff>
      <xdr:row>36</xdr:row>
      <xdr:rowOff>105836</xdr:rowOff>
    </xdr:to>
    <xdr:cxnSp macro="">
      <xdr:nvCxnSpPr>
        <xdr:cNvPr id="49" name="직선 연결선 48">
          <a:extLst>
            <a:ext uri="{FF2B5EF4-FFF2-40B4-BE49-F238E27FC236}">
              <a16:creationId xmlns:a16="http://schemas.microsoft.com/office/drawing/2014/main" id="{A929D56A-8F0F-4F6E-AD7F-AC1925F7F1F0}"/>
            </a:ext>
          </a:extLst>
        </xdr:cNvPr>
        <xdr:cNvCxnSpPr/>
      </xdr:nvCxnSpPr>
      <xdr:spPr>
        <a:xfrm>
          <a:off x="3344069" y="7508876"/>
          <a:ext cx="0" cy="2655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14654</xdr:colOff>
      <xdr:row>27</xdr:row>
      <xdr:rowOff>197827</xdr:rowOff>
    </xdr:from>
    <xdr:to>
      <xdr:col>5</xdr:col>
      <xdr:colOff>462335</xdr:colOff>
      <xdr:row>27</xdr:row>
      <xdr:rowOff>199415</xdr:rowOff>
    </xdr:to>
    <xdr:cxnSp macro="">
      <xdr:nvCxnSpPr>
        <xdr:cNvPr id="50" name="직선 연결선 49">
          <a:extLst>
            <a:ext uri="{FF2B5EF4-FFF2-40B4-BE49-F238E27FC236}">
              <a16:creationId xmlns:a16="http://schemas.microsoft.com/office/drawing/2014/main" id="{730D9CC6-0962-4473-98DB-6174A15851F8}"/>
            </a:ext>
          </a:extLst>
        </xdr:cNvPr>
        <xdr:cNvCxnSpPr/>
      </xdr:nvCxnSpPr>
      <xdr:spPr>
        <a:xfrm>
          <a:off x="2948354" y="7770202"/>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29307</xdr:colOff>
      <xdr:row>27</xdr:row>
      <xdr:rowOff>21980</xdr:rowOff>
    </xdr:from>
    <xdr:to>
      <xdr:col>5</xdr:col>
      <xdr:colOff>403714</xdr:colOff>
      <xdr:row>27</xdr:row>
      <xdr:rowOff>168518</xdr:rowOff>
    </xdr:to>
    <xdr:sp macro="" textlink="">
      <xdr:nvSpPr>
        <xdr:cNvPr id="51" name="Text Box 545">
          <a:extLst>
            <a:ext uri="{FF2B5EF4-FFF2-40B4-BE49-F238E27FC236}">
              <a16:creationId xmlns:a16="http://schemas.microsoft.com/office/drawing/2014/main" id="{FE023920-B7DE-4497-B6C8-76C293DBB258}"/>
            </a:ext>
          </a:extLst>
        </xdr:cNvPr>
        <xdr:cNvSpPr txBox="1">
          <a:spLocks noChangeArrowheads="1"/>
        </xdr:cNvSpPr>
      </xdr:nvSpPr>
      <xdr:spPr bwMode="auto">
        <a:xfrm>
          <a:off x="2963007" y="7594355"/>
          <a:ext cx="374407" cy="14653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60</a:t>
          </a:r>
        </a:p>
      </xdr:txBody>
    </xdr:sp>
    <xdr:clientData/>
  </xdr:twoCellAnchor>
  <xdr:twoCellAnchor>
    <xdr:from>
      <xdr:col>5</xdr:col>
      <xdr:colOff>21981</xdr:colOff>
      <xdr:row>29</xdr:row>
      <xdr:rowOff>161193</xdr:rowOff>
    </xdr:from>
    <xdr:to>
      <xdr:col>5</xdr:col>
      <xdr:colOff>469662</xdr:colOff>
      <xdr:row>29</xdr:row>
      <xdr:rowOff>162781</xdr:rowOff>
    </xdr:to>
    <xdr:cxnSp macro="">
      <xdr:nvCxnSpPr>
        <xdr:cNvPr id="52" name="직선 연결선 51">
          <a:extLst>
            <a:ext uri="{FF2B5EF4-FFF2-40B4-BE49-F238E27FC236}">
              <a16:creationId xmlns:a16="http://schemas.microsoft.com/office/drawing/2014/main" id="{A944460C-A341-412D-AC1A-0B1D7179D059}"/>
            </a:ext>
          </a:extLst>
        </xdr:cNvPr>
        <xdr:cNvCxnSpPr/>
      </xdr:nvCxnSpPr>
      <xdr:spPr>
        <a:xfrm>
          <a:off x="2955681" y="8286018"/>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21980</xdr:colOff>
      <xdr:row>28</xdr:row>
      <xdr:rowOff>212482</xdr:rowOff>
    </xdr:from>
    <xdr:to>
      <xdr:col>5</xdr:col>
      <xdr:colOff>396387</xdr:colOff>
      <xdr:row>29</xdr:row>
      <xdr:rowOff>80597</xdr:rowOff>
    </xdr:to>
    <xdr:sp macro="" textlink="">
      <xdr:nvSpPr>
        <xdr:cNvPr id="53" name="Text Box 545">
          <a:extLst>
            <a:ext uri="{FF2B5EF4-FFF2-40B4-BE49-F238E27FC236}">
              <a16:creationId xmlns:a16="http://schemas.microsoft.com/office/drawing/2014/main" id="{2AF2B424-0AD7-4CAA-A52F-04FC50AA9BD5}"/>
            </a:ext>
          </a:extLst>
        </xdr:cNvPr>
        <xdr:cNvSpPr txBox="1">
          <a:spLocks noChangeArrowheads="1"/>
        </xdr:cNvSpPr>
      </xdr:nvSpPr>
      <xdr:spPr bwMode="auto">
        <a:xfrm>
          <a:off x="2955680" y="8061082"/>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200</a:t>
          </a:r>
        </a:p>
      </xdr:txBody>
    </xdr:sp>
    <xdr:clientData/>
  </xdr:twoCellAnchor>
  <xdr:twoCellAnchor>
    <xdr:from>
      <xdr:col>4</xdr:col>
      <xdr:colOff>43962</xdr:colOff>
      <xdr:row>27</xdr:row>
      <xdr:rowOff>36634</xdr:rowOff>
    </xdr:from>
    <xdr:to>
      <xdr:col>5</xdr:col>
      <xdr:colOff>21980</xdr:colOff>
      <xdr:row>27</xdr:row>
      <xdr:rowOff>227135</xdr:rowOff>
    </xdr:to>
    <xdr:sp macro="" textlink="">
      <xdr:nvSpPr>
        <xdr:cNvPr id="54" name="Rectangle 1137" descr="40%">
          <a:extLst>
            <a:ext uri="{FF2B5EF4-FFF2-40B4-BE49-F238E27FC236}">
              <a16:creationId xmlns:a16="http://schemas.microsoft.com/office/drawing/2014/main" id="{4F815050-AD03-4CEA-9C09-3C310D615049}"/>
            </a:ext>
          </a:extLst>
        </xdr:cNvPr>
        <xdr:cNvSpPr>
          <a:spLocks noChangeArrowheads="1"/>
        </xdr:cNvSpPr>
      </xdr:nvSpPr>
      <xdr:spPr bwMode="auto">
        <a:xfrm>
          <a:off x="2482362" y="7609009"/>
          <a:ext cx="473318"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1</xdr:colOff>
      <xdr:row>27</xdr:row>
      <xdr:rowOff>21982</xdr:rowOff>
    </xdr:from>
    <xdr:to>
      <xdr:col>1</xdr:col>
      <xdr:colOff>476250</xdr:colOff>
      <xdr:row>27</xdr:row>
      <xdr:rowOff>212483</xdr:rowOff>
    </xdr:to>
    <xdr:sp macro="" textlink="">
      <xdr:nvSpPr>
        <xdr:cNvPr id="55" name="Rectangle 1137" descr="40%">
          <a:extLst>
            <a:ext uri="{FF2B5EF4-FFF2-40B4-BE49-F238E27FC236}">
              <a16:creationId xmlns:a16="http://schemas.microsoft.com/office/drawing/2014/main" id="{86F571A1-EEA4-48D0-969D-7B8DD0865EC9}"/>
            </a:ext>
          </a:extLst>
        </xdr:cNvPr>
        <xdr:cNvSpPr>
          <a:spLocks noChangeArrowheads="1"/>
        </xdr:cNvSpPr>
      </xdr:nvSpPr>
      <xdr:spPr bwMode="auto">
        <a:xfrm>
          <a:off x="419101" y="7594357"/>
          <a:ext cx="476249"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14655</xdr:colOff>
      <xdr:row>27</xdr:row>
      <xdr:rowOff>7326</xdr:rowOff>
    </xdr:from>
    <xdr:to>
      <xdr:col>4</xdr:col>
      <xdr:colOff>0</xdr:colOff>
      <xdr:row>27</xdr:row>
      <xdr:rowOff>197827</xdr:rowOff>
    </xdr:to>
    <xdr:sp macro="" textlink="">
      <xdr:nvSpPr>
        <xdr:cNvPr id="56" name="Rectangle 1137" descr="40%">
          <a:extLst>
            <a:ext uri="{FF2B5EF4-FFF2-40B4-BE49-F238E27FC236}">
              <a16:creationId xmlns:a16="http://schemas.microsoft.com/office/drawing/2014/main" id="{C9A1DD1B-D3DD-4158-89F1-042192D65E19}"/>
            </a:ext>
          </a:extLst>
        </xdr:cNvPr>
        <xdr:cNvSpPr>
          <a:spLocks noChangeArrowheads="1"/>
        </xdr:cNvSpPr>
      </xdr:nvSpPr>
      <xdr:spPr bwMode="auto">
        <a:xfrm>
          <a:off x="929055" y="7579701"/>
          <a:ext cx="1509345"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19050</xdr:colOff>
      <xdr:row>27</xdr:row>
      <xdr:rowOff>209550</xdr:rowOff>
    </xdr:from>
    <xdr:to>
      <xdr:col>3</xdr:col>
      <xdr:colOff>762000</xdr:colOff>
      <xdr:row>28</xdr:row>
      <xdr:rowOff>76200</xdr:rowOff>
    </xdr:to>
    <xdr:sp macro="" textlink="">
      <xdr:nvSpPr>
        <xdr:cNvPr id="57" name="Rectangle 1137" descr="40%">
          <a:extLst>
            <a:ext uri="{FF2B5EF4-FFF2-40B4-BE49-F238E27FC236}">
              <a16:creationId xmlns:a16="http://schemas.microsoft.com/office/drawing/2014/main" id="{21AAB75F-6FCA-4EB3-96BE-94F9CA28BDFA}"/>
            </a:ext>
          </a:extLst>
        </xdr:cNvPr>
        <xdr:cNvSpPr>
          <a:spLocks noChangeArrowheads="1"/>
        </xdr:cNvSpPr>
      </xdr:nvSpPr>
      <xdr:spPr bwMode="auto">
        <a:xfrm>
          <a:off x="933450" y="7781925"/>
          <a:ext cx="1504950" cy="142875"/>
        </a:xfrm>
        <a:prstGeom prst="rect">
          <a:avLst/>
        </a:prstGeom>
        <a:blipFill dpi="0" rotWithShape="1">
          <a:blip xmlns:r="http://schemas.openxmlformats.org/officeDocument/2006/relationships" r:embed="rId1" cstate="print"/>
          <a:srcRect/>
          <a:tile tx="0" ty="0" sx="100000" sy="100000" flip="none" algn="tl"/>
        </a:blipFill>
        <a:ln w="19050">
          <a:noFill/>
          <a:miter lim="800000"/>
          <a:headEnd/>
          <a:tailEnd/>
        </a:ln>
      </xdr:spPr>
    </xdr:sp>
    <xdr:clientData/>
  </xdr:twoCellAnchor>
  <xdr:twoCellAnchor>
    <xdr:from>
      <xdr:col>1</xdr:col>
      <xdr:colOff>36634</xdr:colOff>
      <xdr:row>27</xdr:row>
      <xdr:rowOff>234463</xdr:rowOff>
    </xdr:from>
    <xdr:to>
      <xdr:col>1</xdr:col>
      <xdr:colOff>483576</xdr:colOff>
      <xdr:row>28</xdr:row>
      <xdr:rowOff>131886</xdr:rowOff>
    </xdr:to>
    <xdr:sp macro="" textlink="">
      <xdr:nvSpPr>
        <xdr:cNvPr id="58" name="Text Box 545">
          <a:extLst>
            <a:ext uri="{FF2B5EF4-FFF2-40B4-BE49-F238E27FC236}">
              <a16:creationId xmlns:a16="http://schemas.microsoft.com/office/drawing/2014/main" id="{FA6E15A7-0F24-4CC6-8F1B-0034EBFCD009}"/>
            </a:ext>
          </a:extLst>
        </xdr:cNvPr>
        <xdr:cNvSpPr txBox="1">
          <a:spLocks noChangeArrowheads="1"/>
        </xdr:cNvSpPr>
      </xdr:nvSpPr>
      <xdr:spPr bwMode="auto">
        <a:xfrm>
          <a:off x="455734" y="7806838"/>
          <a:ext cx="446942" cy="17364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모래</a:t>
          </a:r>
          <a:endParaRPr lang="en-US" altLang="ko-KR" sz="1000" b="0" i="0" strike="noStrike">
            <a:solidFill>
              <a:srgbClr val="000000"/>
            </a:solidFill>
            <a:latin typeface="굴림체"/>
            <a:ea typeface="굴림체"/>
          </a:endParaRPr>
        </a:p>
      </xdr:txBody>
    </xdr:sp>
    <xdr:clientData/>
  </xdr:twoCellAnchor>
  <xdr:twoCellAnchor>
    <xdr:from>
      <xdr:col>1</xdr:col>
      <xdr:colOff>409573</xdr:colOff>
      <xdr:row>100</xdr:row>
      <xdr:rowOff>247650</xdr:rowOff>
    </xdr:from>
    <xdr:to>
      <xdr:col>4</xdr:col>
      <xdr:colOff>118273</xdr:colOff>
      <xdr:row>100</xdr:row>
      <xdr:rowOff>249238</xdr:rowOff>
    </xdr:to>
    <xdr:cxnSp macro="">
      <xdr:nvCxnSpPr>
        <xdr:cNvPr id="59" name="직선 연결선 58">
          <a:extLst>
            <a:ext uri="{FF2B5EF4-FFF2-40B4-BE49-F238E27FC236}">
              <a16:creationId xmlns:a16="http://schemas.microsoft.com/office/drawing/2014/main" id="{0B807F70-ED30-4DFB-8A86-C7849D75C7E4}"/>
            </a:ext>
          </a:extLst>
        </xdr:cNvPr>
        <xdr:cNvCxnSpPr/>
      </xdr:nvCxnSpPr>
      <xdr:spPr>
        <a:xfrm>
          <a:off x="828673" y="28213050"/>
          <a:ext cx="1728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2598</xdr:colOff>
      <xdr:row>90</xdr:row>
      <xdr:rowOff>0</xdr:rowOff>
    </xdr:from>
    <xdr:to>
      <xdr:col>4</xdr:col>
      <xdr:colOff>745548</xdr:colOff>
      <xdr:row>90</xdr:row>
      <xdr:rowOff>1588</xdr:rowOff>
    </xdr:to>
    <xdr:cxnSp macro="">
      <xdr:nvCxnSpPr>
        <xdr:cNvPr id="60" name="직선 연결선 59">
          <a:extLst>
            <a:ext uri="{FF2B5EF4-FFF2-40B4-BE49-F238E27FC236}">
              <a16:creationId xmlns:a16="http://schemas.microsoft.com/office/drawing/2014/main" id="{EB8D7983-E10F-4B3B-8349-62DC3B91A39C}"/>
            </a:ext>
          </a:extLst>
        </xdr:cNvPr>
        <xdr:cNvCxnSpPr/>
      </xdr:nvCxnSpPr>
      <xdr:spPr>
        <a:xfrm>
          <a:off x="2440998" y="25203150"/>
          <a:ext cx="49530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87</xdr:row>
      <xdr:rowOff>9525</xdr:rowOff>
    </xdr:from>
    <xdr:to>
      <xdr:col>3</xdr:col>
      <xdr:colOff>238125</xdr:colOff>
      <xdr:row>87</xdr:row>
      <xdr:rowOff>257175</xdr:rowOff>
    </xdr:to>
    <xdr:sp macro="" textlink="">
      <xdr:nvSpPr>
        <xdr:cNvPr id="61" name="Text Box 545">
          <a:extLst>
            <a:ext uri="{FF2B5EF4-FFF2-40B4-BE49-F238E27FC236}">
              <a16:creationId xmlns:a16="http://schemas.microsoft.com/office/drawing/2014/main" id="{8185D177-096E-4E22-B9A1-1D4C17E284BA}"/>
            </a:ext>
          </a:extLst>
        </xdr:cNvPr>
        <xdr:cNvSpPr txBox="1">
          <a:spLocks noChangeArrowheads="1"/>
        </xdr:cNvSpPr>
      </xdr:nvSpPr>
      <xdr:spPr bwMode="auto">
        <a:xfrm>
          <a:off x="1419225" y="24384000"/>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1</xdr:col>
      <xdr:colOff>390525</xdr:colOff>
      <xdr:row>87</xdr:row>
      <xdr:rowOff>266700</xdr:rowOff>
    </xdr:from>
    <xdr:to>
      <xdr:col>4</xdr:col>
      <xdr:colOff>63225</xdr:colOff>
      <xdr:row>87</xdr:row>
      <xdr:rowOff>268288</xdr:rowOff>
    </xdr:to>
    <xdr:cxnSp macro="">
      <xdr:nvCxnSpPr>
        <xdr:cNvPr id="62" name="직선 연결선 61">
          <a:extLst>
            <a:ext uri="{FF2B5EF4-FFF2-40B4-BE49-F238E27FC236}">
              <a16:creationId xmlns:a16="http://schemas.microsoft.com/office/drawing/2014/main" id="{F4B09455-1DA8-43DB-B0FB-EE3FE739B2E5}"/>
            </a:ext>
          </a:extLst>
        </xdr:cNvPr>
        <xdr:cNvCxnSpPr/>
      </xdr:nvCxnSpPr>
      <xdr:spPr>
        <a:xfrm>
          <a:off x="809625" y="24641175"/>
          <a:ext cx="1692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904875</xdr:colOff>
      <xdr:row>87</xdr:row>
      <xdr:rowOff>191294</xdr:rowOff>
    </xdr:from>
    <xdr:to>
      <xdr:col>3</xdr:col>
      <xdr:colOff>905669</xdr:colOff>
      <xdr:row>88</xdr:row>
      <xdr:rowOff>171450</xdr:rowOff>
    </xdr:to>
    <xdr:cxnSp macro="">
      <xdr:nvCxnSpPr>
        <xdr:cNvPr id="63" name="직선 연결선 62">
          <a:extLst>
            <a:ext uri="{FF2B5EF4-FFF2-40B4-BE49-F238E27FC236}">
              <a16:creationId xmlns:a16="http://schemas.microsoft.com/office/drawing/2014/main" id="{8C4D404B-6EC1-4520-8A8B-AF9E6104541F}"/>
            </a:ext>
          </a:extLst>
        </xdr:cNvPr>
        <xdr:cNvCxnSpPr/>
      </xdr:nvCxnSpPr>
      <xdr:spPr>
        <a:xfrm rot="5400000">
          <a:off x="2310606" y="2469356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87</xdr:row>
      <xdr:rowOff>172244</xdr:rowOff>
    </xdr:from>
    <xdr:to>
      <xdr:col>2</xdr:col>
      <xdr:colOff>10319</xdr:colOff>
      <xdr:row>88</xdr:row>
      <xdr:rowOff>152400</xdr:rowOff>
    </xdr:to>
    <xdr:cxnSp macro="">
      <xdr:nvCxnSpPr>
        <xdr:cNvPr id="64" name="직선 연결선 63">
          <a:extLst>
            <a:ext uri="{FF2B5EF4-FFF2-40B4-BE49-F238E27FC236}">
              <a16:creationId xmlns:a16="http://schemas.microsoft.com/office/drawing/2014/main" id="{B4C49523-30D2-41B5-87C9-D4034F155AB0}"/>
            </a:ext>
          </a:extLst>
        </xdr:cNvPr>
        <xdr:cNvCxnSpPr/>
      </xdr:nvCxnSpPr>
      <xdr:spPr>
        <a:xfrm rot="5400000">
          <a:off x="796131" y="2467451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7327</xdr:colOff>
      <xdr:row>92</xdr:row>
      <xdr:rowOff>164123</xdr:rowOff>
    </xdr:from>
    <xdr:to>
      <xdr:col>4</xdr:col>
      <xdr:colOff>7327</xdr:colOff>
      <xdr:row>98</xdr:row>
      <xdr:rowOff>271096</xdr:rowOff>
    </xdr:to>
    <xdr:sp macro="" textlink="">
      <xdr:nvSpPr>
        <xdr:cNvPr id="65" name="직사각형 64">
          <a:extLst>
            <a:ext uri="{FF2B5EF4-FFF2-40B4-BE49-F238E27FC236}">
              <a16:creationId xmlns:a16="http://schemas.microsoft.com/office/drawing/2014/main" id="{092E2D91-ADEC-435E-AD02-97422880402A}"/>
            </a:ext>
          </a:extLst>
        </xdr:cNvPr>
        <xdr:cNvSpPr/>
      </xdr:nvSpPr>
      <xdr:spPr>
        <a:xfrm>
          <a:off x="921727" y="25919723"/>
          <a:ext cx="1524000" cy="1764323"/>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ko-KR" altLang="en-US"/>
        </a:p>
      </xdr:txBody>
    </xdr:sp>
    <xdr:clientData/>
  </xdr:twoCellAnchor>
  <xdr:twoCellAnchor>
    <xdr:from>
      <xdr:col>1</xdr:col>
      <xdr:colOff>19050</xdr:colOff>
      <xdr:row>89</xdr:row>
      <xdr:rowOff>304800</xdr:rowOff>
    </xdr:from>
    <xdr:to>
      <xdr:col>2</xdr:col>
      <xdr:colOff>0</xdr:colOff>
      <xdr:row>89</xdr:row>
      <xdr:rowOff>306388</xdr:rowOff>
    </xdr:to>
    <xdr:cxnSp macro="">
      <xdr:nvCxnSpPr>
        <xdr:cNvPr id="66" name="직선 연결선 65">
          <a:extLst>
            <a:ext uri="{FF2B5EF4-FFF2-40B4-BE49-F238E27FC236}">
              <a16:creationId xmlns:a16="http://schemas.microsoft.com/office/drawing/2014/main" id="{63E25E35-766B-4E8E-8E41-8CBB8EDFA566}"/>
            </a:ext>
          </a:extLst>
        </xdr:cNvPr>
        <xdr:cNvCxnSpPr/>
      </xdr:nvCxnSpPr>
      <xdr:spPr>
        <a:xfrm>
          <a:off x="438150" y="25203150"/>
          <a:ext cx="47625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761998</xdr:colOff>
      <xdr:row>90</xdr:row>
      <xdr:rowOff>9527</xdr:rowOff>
    </xdr:from>
    <xdr:to>
      <xdr:col>4</xdr:col>
      <xdr:colOff>792</xdr:colOff>
      <xdr:row>92</xdr:row>
      <xdr:rowOff>208681</xdr:rowOff>
    </xdr:to>
    <xdr:cxnSp macro="">
      <xdr:nvCxnSpPr>
        <xdr:cNvPr id="67" name="직선 연결선 66">
          <a:extLst>
            <a:ext uri="{FF2B5EF4-FFF2-40B4-BE49-F238E27FC236}">
              <a16:creationId xmlns:a16="http://schemas.microsoft.com/office/drawing/2014/main" id="{4E6D0195-114F-41AE-8A7E-1D500C6CC21D}"/>
            </a:ext>
          </a:extLst>
        </xdr:cNvPr>
        <xdr:cNvCxnSpPr/>
      </xdr:nvCxnSpPr>
      <xdr:spPr>
        <a:xfrm rot="5400000">
          <a:off x="2062993" y="25588082"/>
          <a:ext cx="751604" cy="794"/>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89</xdr:row>
      <xdr:rowOff>276225</xdr:rowOff>
    </xdr:from>
    <xdr:to>
      <xdr:col>2</xdr:col>
      <xdr:colOff>794</xdr:colOff>
      <xdr:row>92</xdr:row>
      <xdr:rowOff>196956</xdr:rowOff>
    </xdr:to>
    <xdr:cxnSp macro="">
      <xdr:nvCxnSpPr>
        <xdr:cNvPr id="68" name="직선 연결선 67">
          <a:extLst>
            <a:ext uri="{FF2B5EF4-FFF2-40B4-BE49-F238E27FC236}">
              <a16:creationId xmlns:a16="http://schemas.microsoft.com/office/drawing/2014/main" id="{8C879B5F-54FF-495B-ACA3-2967BD8B0C81}"/>
            </a:ext>
          </a:extLst>
        </xdr:cNvPr>
        <xdr:cNvCxnSpPr/>
      </xdr:nvCxnSpPr>
      <xdr:spPr>
        <a:xfrm rot="5400000">
          <a:off x="540094" y="25577456"/>
          <a:ext cx="749406" cy="79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495300</xdr:colOff>
      <xdr:row>90</xdr:row>
      <xdr:rowOff>2117</xdr:rowOff>
    </xdr:from>
    <xdr:to>
      <xdr:col>4</xdr:col>
      <xdr:colOff>9525</xdr:colOff>
      <xdr:row>90</xdr:row>
      <xdr:rowOff>3705</xdr:rowOff>
    </xdr:to>
    <xdr:cxnSp macro="">
      <xdr:nvCxnSpPr>
        <xdr:cNvPr id="69" name="직선 연결선 68">
          <a:extLst>
            <a:ext uri="{FF2B5EF4-FFF2-40B4-BE49-F238E27FC236}">
              <a16:creationId xmlns:a16="http://schemas.microsoft.com/office/drawing/2014/main" id="{7B079179-7736-4332-B765-86A091BAADA6}"/>
            </a:ext>
          </a:extLst>
        </xdr:cNvPr>
        <xdr:cNvCxnSpPr/>
      </xdr:nvCxnSpPr>
      <xdr:spPr>
        <a:xfrm>
          <a:off x="914400" y="25205267"/>
          <a:ext cx="1533525" cy="1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100</xdr:row>
      <xdr:rowOff>67470</xdr:rowOff>
    </xdr:from>
    <xdr:to>
      <xdr:col>4</xdr:col>
      <xdr:colOff>794</xdr:colOff>
      <xdr:row>101</xdr:row>
      <xdr:rowOff>47626</xdr:rowOff>
    </xdr:to>
    <xdr:cxnSp macro="">
      <xdr:nvCxnSpPr>
        <xdr:cNvPr id="70" name="직선 연결선 69">
          <a:extLst>
            <a:ext uri="{FF2B5EF4-FFF2-40B4-BE49-F238E27FC236}">
              <a16:creationId xmlns:a16="http://schemas.microsoft.com/office/drawing/2014/main" id="{C12243BD-6A2D-4931-9C10-107527829997}"/>
            </a:ext>
          </a:extLst>
        </xdr:cNvPr>
        <xdr:cNvCxnSpPr/>
      </xdr:nvCxnSpPr>
      <xdr:spPr>
        <a:xfrm rot="5400000">
          <a:off x="2310606" y="28160664"/>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100</xdr:row>
      <xdr:rowOff>57151</xdr:rowOff>
    </xdr:from>
    <xdr:to>
      <xdr:col>2</xdr:col>
      <xdr:colOff>794</xdr:colOff>
      <xdr:row>101</xdr:row>
      <xdr:rowOff>37307</xdr:rowOff>
    </xdr:to>
    <xdr:cxnSp macro="">
      <xdr:nvCxnSpPr>
        <xdr:cNvPr id="71" name="직선 연결선 70">
          <a:extLst>
            <a:ext uri="{FF2B5EF4-FFF2-40B4-BE49-F238E27FC236}">
              <a16:creationId xmlns:a16="http://schemas.microsoft.com/office/drawing/2014/main" id="{250169E3-2BDF-4D7A-95D0-A525135F8981}"/>
            </a:ext>
          </a:extLst>
        </xdr:cNvPr>
        <xdr:cNvCxnSpPr/>
      </xdr:nvCxnSpPr>
      <xdr:spPr>
        <a:xfrm rot="5400000">
          <a:off x="786606" y="28150345"/>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99</xdr:row>
      <xdr:rowOff>180975</xdr:rowOff>
    </xdr:from>
    <xdr:to>
      <xdr:col>3</xdr:col>
      <xdr:colOff>228600</xdr:colOff>
      <xdr:row>100</xdr:row>
      <xdr:rowOff>190500</xdr:rowOff>
    </xdr:to>
    <xdr:sp macro="" textlink="">
      <xdr:nvSpPr>
        <xdr:cNvPr id="72" name="Text Box 545">
          <a:extLst>
            <a:ext uri="{FF2B5EF4-FFF2-40B4-BE49-F238E27FC236}">
              <a16:creationId xmlns:a16="http://schemas.microsoft.com/office/drawing/2014/main" id="{1CD993C3-0966-43A8-84ED-43DBF3CC825C}"/>
            </a:ext>
          </a:extLst>
        </xdr:cNvPr>
        <xdr:cNvSpPr txBox="1">
          <a:spLocks noChangeArrowheads="1"/>
        </xdr:cNvSpPr>
      </xdr:nvSpPr>
      <xdr:spPr bwMode="auto">
        <a:xfrm>
          <a:off x="1409700" y="27870150"/>
          <a:ext cx="495300" cy="2857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4</xdr:col>
      <xdr:colOff>495300</xdr:colOff>
      <xdr:row>99</xdr:row>
      <xdr:rowOff>0</xdr:rowOff>
    </xdr:from>
    <xdr:to>
      <xdr:col>6</xdr:col>
      <xdr:colOff>88275</xdr:colOff>
      <xdr:row>99</xdr:row>
      <xdr:rowOff>1588</xdr:rowOff>
    </xdr:to>
    <xdr:cxnSp macro="">
      <xdr:nvCxnSpPr>
        <xdr:cNvPr id="73" name="직선 연결선 72">
          <a:extLst>
            <a:ext uri="{FF2B5EF4-FFF2-40B4-BE49-F238E27FC236}">
              <a16:creationId xmlns:a16="http://schemas.microsoft.com/office/drawing/2014/main" id="{4DBBE501-9AF2-4F9F-92D6-375F05184AF3}"/>
            </a:ext>
          </a:extLst>
        </xdr:cNvPr>
        <xdr:cNvCxnSpPr/>
      </xdr:nvCxnSpPr>
      <xdr:spPr>
        <a:xfrm>
          <a:off x="2933700" y="27689175"/>
          <a:ext cx="8502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685800</xdr:colOff>
      <xdr:row>90</xdr:row>
      <xdr:rowOff>0</xdr:rowOff>
    </xdr:from>
    <xdr:to>
      <xdr:col>6</xdr:col>
      <xdr:colOff>97800</xdr:colOff>
      <xdr:row>90</xdr:row>
      <xdr:rowOff>1588</xdr:rowOff>
    </xdr:to>
    <xdr:cxnSp macro="">
      <xdr:nvCxnSpPr>
        <xdr:cNvPr id="74" name="직선 연결선 73">
          <a:extLst>
            <a:ext uri="{FF2B5EF4-FFF2-40B4-BE49-F238E27FC236}">
              <a16:creationId xmlns:a16="http://schemas.microsoft.com/office/drawing/2014/main" id="{C680BE70-F1B4-4987-BD6D-A729B5D71455}"/>
            </a:ext>
          </a:extLst>
        </xdr:cNvPr>
        <xdr:cNvCxnSpPr/>
      </xdr:nvCxnSpPr>
      <xdr:spPr>
        <a:xfrm>
          <a:off x="2933700" y="25203150"/>
          <a:ext cx="8598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91</xdr:row>
      <xdr:rowOff>105508</xdr:rowOff>
    </xdr:from>
    <xdr:to>
      <xdr:col>5</xdr:col>
      <xdr:colOff>466731</xdr:colOff>
      <xdr:row>91</xdr:row>
      <xdr:rowOff>107096</xdr:rowOff>
    </xdr:to>
    <xdr:cxnSp macro="">
      <xdr:nvCxnSpPr>
        <xdr:cNvPr id="75" name="직선 연결선 74">
          <a:extLst>
            <a:ext uri="{FF2B5EF4-FFF2-40B4-BE49-F238E27FC236}">
              <a16:creationId xmlns:a16="http://schemas.microsoft.com/office/drawing/2014/main" id="{4BE8CB16-F13E-499D-9979-CECF326F177B}"/>
            </a:ext>
          </a:extLst>
        </xdr:cNvPr>
        <xdr:cNvCxnSpPr/>
      </xdr:nvCxnSpPr>
      <xdr:spPr>
        <a:xfrm>
          <a:off x="2952750" y="25584883"/>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10319</xdr:colOff>
      <xdr:row>89</xdr:row>
      <xdr:rowOff>180975</xdr:rowOff>
    </xdr:from>
    <xdr:to>
      <xdr:col>6</xdr:col>
      <xdr:colOff>10319</xdr:colOff>
      <xdr:row>99</xdr:row>
      <xdr:rowOff>127003</xdr:rowOff>
    </xdr:to>
    <xdr:cxnSp macro="">
      <xdr:nvCxnSpPr>
        <xdr:cNvPr id="76" name="직선 연결선 75">
          <a:extLst>
            <a:ext uri="{FF2B5EF4-FFF2-40B4-BE49-F238E27FC236}">
              <a16:creationId xmlns:a16="http://schemas.microsoft.com/office/drawing/2014/main" id="{511306E1-9ADE-45E4-8EF5-20BAB862450D}"/>
            </a:ext>
          </a:extLst>
        </xdr:cNvPr>
        <xdr:cNvCxnSpPr/>
      </xdr:nvCxnSpPr>
      <xdr:spPr>
        <a:xfrm>
          <a:off x="3706019" y="25107900"/>
          <a:ext cx="0" cy="27082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26377</xdr:colOff>
      <xdr:row>90</xdr:row>
      <xdr:rowOff>212480</xdr:rowOff>
    </xdr:from>
    <xdr:to>
      <xdr:col>5</xdr:col>
      <xdr:colOff>400784</xdr:colOff>
      <xdr:row>91</xdr:row>
      <xdr:rowOff>80595</xdr:rowOff>
    </xdr:to>
    <xdr:sp macro="" textlink="">
      <xdr:nvSpPr>
        <xdr:cNvPr id="77" name="Text Box 545">
          <a:extLst>
            <a:ext uri="{FF2B5EF4-FFF2-40B4-BE49-F238E27FC236}">
              <a16:creationId xmlns:a16="http://schemas.microsoft.com/office/drawing/2014/main" id="{A45415D2-0A00-4132-B007-9BA91F03B2A4}"/>
            </a:ext>
          </a:extLst>
        </xdr:cNvPr>
        <xdr:cNvSpPr txBox="1">
          <a:spLocks noChangeArrowheads="1"/>
        </xdr:cNvSpPr>
      </xdr:nvSpPr>
      <xdr:spPr bwMode="auto">
        <a:xfrm>
          <a:off x="2960077" y="25415630"/>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150</a:t>
          </a:r>
        </a:p>
      </xdr:txBody>
    </xdr:sp>
    <xdr:clientData/>
  </xdr:twoCellAnchor>
  <xdr:twoCellAnchor>
    <xdr:from>
      <xdr:col>5</xdr:col>
      <xdr:colOff>312208</xdr:colOff>
      <xdr:row>94</xdr:row>
      <xdr:rowOff>21167</xdr:rowOff>
    </xdr:from>
    <xdr:to>
      <xdr:col>6</xdr:col>
      <xdr:colOff>55034</xdr:colOff>
      <xdr:row>94</xdr:row>
      <xdr:rowOff>248709</xdr:rowOff>
    </xdr:to>
    <xdr:sp macro="" textlink="">
      <xdr:nvSpPr>
        <xdr:cNvPr id="78" name="Text Box 545">
          <a:extLst>
            <a:ext uri="{FF2B5EF4-FFF2-40B4-BE49-F238E27FC236}">
              <a16:creationId xmlns:a16="http://schemas.microsoft.com/office/drawing/2014/main" id="{B32B966C-0654-48D7-8053-AFE42753E2B6}"/>
            </a:ext>
          </a:extLst>
        </xdr:cNvPr>
        <xdr:cNvSpPr txBox="1">
          <a:spLocks noChangeArrowheads="1"/>
        </xdr:cNvSpPr>
      </xdr:nvSpPr>
      <xdr:spPr bwMode="auto">
        <a:xfrm>
          <a:off x="3245908" y="26329217"/>
          <a:ext cx="504826" cy="227542"/>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1,100</a:t>
          </a:r>
        </a:p>
      </xdr:txBody>
    </xdr:sp>
    <xdr:clientData/>
  </xdr:twoCellAnchor>
  <xdr:twoCellAnchor>
    <xdr:from>
      <xdr:col>5</xdr:col>
      <xdr:colOff>10583</xdr:colOff>
      <xdr:row>95</xdr:row>
      <xdr:rowOff>210608</xdr:rowOff>
    </xdr:from>
    <xdr:to>
      <xdr:col>5</xdr:col>
      <xdr:colOff>372534</xdr:colOff>
      <xdr:row>96</xdr:row>
      <xdr:rowOff>164041</xdr:rowOff>
    </xdr:to>
    <xdr:sp macro="" textlink="">
      <xdr:nvSpPr>
        <xdr:cNvPr id="79" name="Text Box 545">
          <a:extLst>
            <a:ext uri="{FF2B5EF4-FFF2-40B4-BE49-F238E27FC236}">
              <a16:creationId xmlns:a16="http://schemas.microsoft.com/office/drawing/2014/main" id="{BCD04836-EDE7-4CE5-813E-EB076A379BD1}"/>
            </a:ext>
          </a:extLst>
        </xdr:cNvPr>
        <xdr:cNvSpPr txBox="1">
          <a:spLocks noChangeArrowheads="1"/>
        </xdr:cNvSpPr>
      </xdr:nvSpPr>
      <xdr:spPr bwMode="auto">
        <a:xfrm>
          <a:off x="2944283" y="26794883"/>
          <a:ext cx="361951" cy="22965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800</a:t>
          </a:r>
        </a:p>
      </xdr:txBody>
    </xdr:sp>
    <xdr:clientData/>
  </xdr:twoCellAnchor>
  <xdr:twoCellAnchor>
    <xdr:from>
      <xdr:col>4</xdr:col>
      <xdr:colOff>66675</xdr:colOff>
      <xdr:row>89</xdr:row>
      <xdr:rowOff>19050</xdr:rowOff>
    </xdr:from>
    <xdr:to>
      <xdr:col>5</xdr:col>
      <xdr:colOff>254000</xdr:colOff>
      <xdr:row>89</xdr:row>
      <xdr:rowOff>232833</xdr:rowOff>
    </xdr:to>
    <xdr:sp macro="" textlink="">
      <xdr:nvSpPr>
        <xdr:cNvPr id="80" name="Text Box 545">
          <a:extLst>
            <a:ext uri="{FF2B5EF4-FFF2-40B4-BE49-F238E27FC236}">
              <a16:creationId xmlns:a16="http://schemas.microsoft.com/office/drawing/2014/main" id="{99E52FF6-A30C-44F2-B703-550D59F21CB8}"/>
            </a:ext>
          </a:extLst>
        </xdr:cNvPr>
        <xdr:cNvSpPr txBox="1">
          <a:spLocks noChangeArrowheads="1"/>
        </xdr:cNvSpPr>
      </xdr:nvSpPr>
      <xdr:spPr bwMode="auto">
        <a:xfrm>
          <a:off x="2505075" y="24945975"/>
          <a:ext cx="682625" cy="213783"/>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1" i="0" strike="noStrike">
              <a:solidFill>
                <a:srgbClr val="000000"/>
              </a:solidFill>
              <a:latin typeface="굴림체"/>
              <a:ea typeface="굴림체"/>
            </a:rPr>
            <a:t>아스콘</a:t>
          </a:r>
          <a:endParaRPr lang="en-US" altLang="ko-KR" sz="1000" b="1" i="0" strike="noStrike">
            <a:solidFill>
              <a:srgbClr val="000000"/>
            </a:solidFill>
            <a:latin typeface="굴림체"/>
            <a:ea typeface="굴림체"/>
          </a:endParaRPr>
        </a:p>
      </xdr:txBody>
    </xdr:sp>
    <xdr:clientData/>
  </xdr:twoCellAnchor>
  <xdr:twoCellAnchor>
    <xdr:from>
      <xdr:col>2</xdr:col>
      <xdr:colOff>222005</xdr:colOff>
      <xdr:row>95</xdr:row>
      <xdr:rowOff>198559</xdr:rowOff>
    </xdr:from>
    <xdr:to>
      <xdr:col>3</xdr:col>
      <xdr:colOff>536331</xdr:colOff>
      <xdr:row>96</xdr:row>
      <xdr:rowOff>217609</xdr:rowOff>
    </xdr:to>
    <xdr:sp macro="" textlink="">
      <xdr:nvSpPr>
        <xdr:cNvPr id="81" name="Text Box 545">
          <a:extLst>
            <a:ext uri="{FF2B5EF4-FFF2-40B4-BE49-F238E27FC236}">
              <a16:creationId xmlns:a16="http://schemas.microsoft.com/office/drawing/2014/main" id="{DC04E086-6FEB-4963-8BE0-361B0F78C9FC}"/>
            </a:ext>
          </a:extLst>
        </xdr:cNvPr>
        <xdr:cNvSpPr txBox="1">
          <a:spLocks noChangeArrowheads="1"/>
        </xdr:cNvSpPr>
      </xdr:nvSpPr>
      <xdr:spPr bwMode="auto">
        <a:xfrm>
          <a:off x="1136405" y="26782834"/>
          <a:ext cx="1076326" cy="295275"/>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콘크리트 기초</a:t>
          </a:r>
          <a:endParaRPr lang="en-US" altLang="ko-KR" sz="1000" b="0" i="0" strike="noStrike">
            <a:solidFill>
              <a:srgbClr val="000000"/>
            </a:solidFill>
            <a:latin typeface="굴림체"/>
            <a:ea typeface="굴림체"/>
          </a:endParaRPr>
        </a:p>
      </xdr:txBody>
    </xdr:sp>
    <xdr:clientData/>
  </xdr:twoCellAnchor>
  <xdr:twoCellAnchor>
    <xdr:from>
      <xdr:col>5</xdr:col>
      <xdr:colOff>410369</xdr:colOff>
      <xdr:row>89</xdr:row>
      <xdr:rowOff>180975</xdr:rowOff>
    </xdr:from>
    <xdr:to>
      <xdr:col>5</xdr:col>
      <xdr:colOff>412750</xdr:colOff>
      <xdr:row>99</xdr:row>
      <xdr:rowOff>116419</xdr:rowOff>
    </xdr:to>
    <xdr:cxnSp macro="">
      <xdr:nvCxnSpPr>
        <xdr:cNvPr id="82" name="직선 연결선 81">
          <a:extLst>
            <a:ext uri="{FF2B5EF4-FFF2-40B4-BE49-F238E27FC236}">
              <a16:creationId xmlns:a16="http://schemas.microsoft.com/office/drawing/2014/main" id="{2B3576BD-C820-4BCD-955B-4413A0B38A51}"/>
            </a:ext>
          </a:extLst>
        </xdr:cNvPr>
        <xdr:cNvCxnSpPr/>
      </xdr:nvCxnSpPr>
      <xdr:spPr>
        <a:xfrm>
          <a:off x="3344069" y="25107900"/>
          <a:ext cx="2381" cy="26976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14654</xdr:colOff>
      <xdr:row>90</xdr:row>
      <xdr:rowOff>134327</xdr:rowOff>
    </xdr:from>
    <xdr:to>
      <xdr:col>5</xdr:col>
      <xdr:colOff>462335</xdr:colOff>
      <xdr:row>90</xdr:row>
      <xdr:rowOff>135915</xdr:rowOff>
    </xdr:to>
    <xdr:cxnSp macro="">
      <xdr:nvCxnSpPr>
        <xdr:cNvPr id="83" name="직선 연결선 82">
          <a:extLst>
            <a:ext uri="{FF2B5EF4-FFF2-40B4-BE49-F238E27FC236}">
              <a16:creationId xmlns:a16="http://schemas.microsoft.com/office/drawing/2014/main" id="{296A4B16-FEF0-4873-A49C-05A70D029C79}"/>
            </a:ext>
          </a:extLst>
        </xdr:cNvPr>
        <xdr:cNvCxnSpPr/>
      </xdr:nvCxnSpPr>
      <xdr:spPr>
        <a:xfrm>
          <a:off x="2948354" y="25337477"/>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29307</xdr:colOff>
      <xdr:row>90</xdr:row>
      <xdr:rowOff>11397</xdr:rowOff>
    </xdr:from>
    <xdr:to>
      <xdr:col>5</xdr:col>
      <xdr:colOff>403714</xdr:colOff>
      <xdr:row>90</xdr:row>
      <xdr:rowOff>157935</xdr:rowOff>
    </xdr:to>
    <xdr:sp macro="" textlink="">
      <xdr:nvSpPr>
        <xdr:cNvPr id="84" name="Text Box 545">
          <a:extLst>
            <a:ext uri="{FF2B5EF4-FFF2-40B4-BE49-F238E27FC236}">
              <a16:creationId xmlns:a16="http://schemas.microsoft.com/office/drawing/2014/main" id="{601C5092-05C2-4DCD-845C-CEADAB7D150A}"/>
            </a:ext>
          </a:extLst>
        </xdr:cNvPr>
        <xdr:cNvSpPr txBox="1">
          <a:spLocks noChangeArrowheads="1"/>
        </xdr:cNvSpPr>
      </xdr:nvSpPr>
      <xdr:spPr bwMode="auto">
        <a:xfrm>
          <a:off x="2963007" y="25214547"/>
          <a:ext cx="374407" cy="14653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50</a:t>
          </a:r>
        </a:p>
      </xdr:txBody>
    </xdr:sp>
    <xdr:clientData/>
  </xdr:twoCellAnchor>
  <xdr:twoCellAnchor>
    <xdr:from>
      <xdr:col>5</xdr:col>
      <xdr:colOff>21981</xdr:colOff>
      <xdr:row>92</xdr:row>
      <xdr:rowOff>161193</xdr:rowOff>
    </xdr:from>
    <xdr:to>
      <xdr:col>5</xdr:col>
      <xdr:colOff>469662</xdr:colOff>
      <xdr:row>92</xdr:row>
      <xdr:rowOff>162781</xdr:rowOff>
    </xdr:to>
    <xdr:cxnSp macro="">
      <xdr:nvCxnSpPr>
        <xdr:cNvPr id="85" name="직선 연결선 84">
          <a:extLst>
            <a:ext uri="{FF2B5EF4-FFF2-40B4-BE49-F238E27FC236}">
              <a16:creationId xmlns:a16="http://schemas.microsoft.com/office/drawing/2014/main" id="{C8014141-48B5-4D19-AD2C-16A03CDA58FD}"/>
            </a:ext>
          </a:extLst>
        </xdr:cNvPr>
        <xdr:cNvCxnSpPr/>
      </xdr:nvCxnSpPr>
      <xdr:spPr>
        <a:xfrm>
          <a:off x="2955681" y="25916793"/>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21980</xdr:colOff>
      <xdr:row>91</xdr:row>
      <xdr:rowOff>212482</xdr:rowOff>
    </xdr:from>
    <xdr:to>
      <xdr:col>5</xdr:col>
      <xdr:colOff>396387</xdr:colOff>
      <xdr:row>92</xdr:row>
      <xdr:rowOff>80597</xdr:rowOff>
    </xdr:to>
    <xdr:sp macro="" textlink="">
      <xdr:nvSpPr>
        <xdr:cNvPr id="86" name="Text Box 545">
          <a:extLst>
            <a:ext uri="{FF2B5EF4-FFF2-40B4-BE49-F238E27FC236}">
              <a16:creationId xmlns:a16="http://schemas.microsoft.com/office/drawing/2014/main" id="{BE673C7B-9A5D-48E6-8DF3-C3BF1F815747}"/>
            </a:ext>
          </a:extLst>
        </xdr:cNvPr>
        <xdr:cNvSpPr txBox="1">
          <a:spLocks noChangeArrowheads="1"/>
        </xdr:cNvSpPr>
      </xdr:nvSpPr>
      <xdr:spPr bwMode="auto">
        <a:xfrm>
          <a:off x="2955680" y="25691857"/>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100</a:t>
          </a:r>
        </a:p>
      </xdr:txBody>
    </xdr:sp>
    <xdr:clientData/>
  </xdr:twoCellAnchor>
  <xdr:twoCellAnchor>
    <xdr:from>
      <xdr:col>2</xdr:col>
      <xdr:colOff>29309</xdr:colOff>
      <xdr:row>90</xdr:row>
      <xdr:rowOff>36634</xdr:rowOff>
    </xdr:from>
    <xdr:to>
      <xdr:col>4</xdr:col>
      <xdr:colOff>14654</xdr:colOff>
      <xdr:row>90</xdr:row>
      <xdr:rowOff>116417</xdr:rowOff>
    </xdr:to>
    <xdr:sp macro="" textlink="">
      <xdr:nvSpPr>
        <xdr:cNvPr id="87" name="Rectangle 1137" descr="40%">
          <a:extLst>
            <a:ext uri="{FF2B5EF4-FFF2-40B4-BE49-F238E27FC236}">
              <a16:creationId xmlns:a16="http://schemas.microsoft.com/office/drawing/2014/main" id="{D6323BB3-11E9-45EF-AB2C-F67549591CB4}"/>
            </a:ext>
          </a:extLst>
        </xdr:cNvPr>
        <xdr:cNvSpPr>
          <a:spLocks noChangeArrowheads="1"/>
        </xdr:cNvSpPr>
      </xdr:nvSpPr>
      <xdr:spPr bwMode="auto">
        <a:xfrm>
          <a:off x="943709" y="25239784"/>
          <a:ext cx="1509345" cy="79783"/>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19050</xdr:colOff>
      <xdr:row>90</xdr:row>
      <xdr:rowOff>114300</xdr:rowOff>
    </xdr:from>
    <xdr:to>
      <xdr:col>4</xdr:col>
      <xdr:colOff>0</xdr:colOff>
      <xdr:row>91</xdr:row>
      <xdr:rowOff>76200</xdr:rowOff>
    </xdr:to>
    <xdr:sp macro="" textlink="">
      <xdr:nvSpPr>
        <xdr:cNvPr id="88" name="Rectangle 1137" descr="40%">
          <a:extLst>
            <a:ext uri="{FF2B5EF4-FFF2-40B4-BE49-F238E27FC236}">
              <a16:creationId xmlns:a16="http://schemas.microsoft.com/office/drawing/2014/main" id="{E1883896-485C-48BF-9F24-1AEA63D66544}"/>
            </a:ext>
          </a:extLst>
        </xdr:cNvPr>
        <xdr:cNvSpPr>
          <a:spLocks noChangeArrowheads="1"/>
        </xdr:cNvSpPr>
      </xdr:nvSpPr>
      <xdr:spPr bwMode="auto">
        <a:xfrm>
          <a:off x="933450" y="25317450"/>
          <a:ext cx="1504950" cy="238125"/>
        </a:xfrm>
        <a:prstGeom prst="rect">
          <a:avLst/>
        </a:prstGeom>
        <a:blipFill dpi="0" rotWithShape="1">
          <a:blip xmlns:r="http://schemas.openxmlformats.org/officeDocument/2006/relationships" r:embed="rId1" cstate="print"/>
          <a:srcRect/>
          <a:tile tx="0" ty="0" sx="100000" sy="100000" flip="none" algn="tl"/>
        </a:blipFill>
        <a:ln w="19050">
          <a:noFill/>
          <a:miter lim="800000"/>
          <a:headEnd/>
          <a:tailEnd/>
        </a:ln>
      </xdr:spPr>
    </xdr:sp>
    <xdr:clientData/>
  </xdr:twoCellAnchor>
  <xdr:twoCellAnchor>
    <xdr:from>
      <xdr:col>1</xdr:col>
      <xdr:colOff>36634</xdr:colOff>
      <xdr:row>90</xdr:row>
      <xdr:rowOff>234463</xdr:rowOff>
    </xdr:from>
    <xdr:to>
      <xdr:col>1</xdr:col>
      <xdr:colOff>483576</xdr:colOff>
      <xdr:row>91</xdr:row>
      <xdr:rowOff>131886</xdr:rowOff>
    </xdr:to>
    <xdr:sp macro="" textlink="">
      <xdr:nvSpPr>
        <xdr:cNvPr id="89" name="Text Box 545">
          <a:extLst>
            <a:ext uri="{FF2B5EF4-FFF2-40B4-BE49-F238E27FC236}">
              <a16:creationId xmlns:a16="http://schemas.microsoft.com/office/drawing/2014/main" id="{DBA84D6B-2CD0-414B-A5EC-3BDCBC14ED23}"/>
            </a:ext>
          </a:extLst>
        </xdr:cNvPr>
        <xdr:cNvSpPr txBox="1">
          <a:spLocks noChangeArrowheads="1"/>
        </xdr:cNvSpPr>
      </xdr:nvSpPr>
      <xdr:spPr bwMode="auto">
        <a:xfrm>
          <a:off x="455734" y="25437613"/>
          <a:ext cx="446942" cy="17364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기층</a:t>
          </a:r>
          <a:endParaRPr lang="en-US" altLang="ko-KR" sz="1000" b="0" i="0" strike="noStrike">
            <a:solidFill>
              <a:srgbClr val="000000"/>
            </a:solidFill>
            <a:latin typeface="굴림체"/>
            <a:ea typeface="굴림체"/>
          </a:endParaRPr>
        </a:p>
      </xdr:txBody>
    </xdr:sp>
    <xdr:clientData/>
  </xdr:twoCellAnchor>
  <xdr:twoCellAnchor>
    <xdr:from>
      <xdr:col>0</xdr:col>
      <xdr:colOff>10585</xdr:colOff>
      <xdr:row>90</xdr:row>
      <xdr:rowOff>10585</xdr:rowOff>
    </xdr:from>
    <xdr:to>
      <xdr:col>1</xdr:col>
      <xdr:colOff>34194</xdr:colOff>
      <xdr:row>90</xdr:row>
      <xdr:rowOff>183175</xdr:rowOff>
    </xdr:to>
    <xdr:sp macro="" textlink="">
      <xdr:nvSpPr>
        <xdr:cNvPr id="90" name="Text Box 545">
          <a:extLst>
            <a:ext uri="{FF2B5EF4-FFF2-40B4-BE49-F238E27FC236}">
              <a16:creationId xmlns:a16="http://schemas.microsoft.com/office/drawing/2014/main" id="{72BEDBD5-7777-4725-B741-7D53510DF5AC}"/>
            </a:ext>
          </a:extLst>
        </xdr:cNvPr>
        <xdr:cNvSpPr txBox="1">
          <a:spLocks noChangeArrowheads="1"/>
        </xdr:cNvSpPr>
      </xdr:nvSpPr>
      <xdr:spPr bwMode="auto">
        <a:xfrm>
          <a:off x="10585" y="25213735"/>
          <a:ext cx="442709" cy="17259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표층</a:t>
          </a:r>
          <a:endParaRPr lang="en-US" altLang="ko-KR" sz="1000" b="0" i="0" strike="noStrike">
            <a:solidFill>
              <a:srgbClr val="000000"/>
            </a:solidFill>
            <a:latin typeface="굴림체"/>
            <a:ea typeface="굴림체"/>
          </a:endParaRPr>
        </a:p>
      </xdr:txBody>
    </xdr:sp>
    <xdr:clientData/>
  </xdr:twoCellAnchor>
  <xdr:twoCellAnchor>
    <xdr:from>
      <xdr:col>4</xdr:col>
      <xdr:colOff>42334</xdr:colOff>
      <xdr:row>90</xdr:row>
      <xdr:rowOff>21167</xdr:rowOff>
    </xdr:from>
    <xdr:to>
      <xdr:col>5</xdr:col>
      <xdr:colOff>20352</xdr:colOff>
      <xdr:row>90</xdr:row>
      <xdr:rowOff>137583</xdr:rowOff>
    </xdr:to>
    <xdr:sp macro="" textlink="">
      <xdr:nvSpPr>
        <xdr:cNvPr id="91" name="Rectangle 1137" descr="40%">
          <a:extLst>
            <a:ext uri="{FF2B5EF4-FFF2-40B4-BE49-F238E27FC236}">
              <a16:creationId xmlns:a16="http://schemas.microsoft.com/office/drawing/2014/main" id="{8120E2A0-063B-4AE4-B255-ED1AD48AA3DF}"/>
            </a:ext>
          </a:extLst>
        </xdr:cNvPr>
        <xdr:cNvSpPr>
          <a:spLocks noChangeArrowheads="1"/>
        </xdr:cNvSpPr>
      </xdr:nvSpPr>
      <xdr:spPr bwMode="auto">
        <a:xfrm>
          <a:off x="2480734" y="25224317"/>
          <a:ext cx="473318" cy="116416"/>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13025</xdr:colOff>
      <xdr:row>90</xdr:row>
      <xdr:rowOff>25237</xdr:rowOff>
    </xdr:from>
    <xdr:to>
      <xdr:col>1</xdr:col>
      <xdr:colOff>489274</xdr:colOff>
      <xdr:row>90</xdr:row>
      <xdr:rowOff>141653</xdr:rowOff>
    </xdr:to>
    <xdr:sp macro="" textlink="">
      <xdr:nvSpPr>
        <xdr:cNvPr id="92" name="Rectangle 1137" descr="40%">
          <a:extLst>
            <a:ext uri="{FF2B5EF4-FFF2-40B4-BE49-F238E27FC236}">
              <a16:creationId xmlns:a16="http://schemas.microsoft.com/office/drawing/2014/main" id="{E8B350D8-E034-44E7-8141-7007704085A8}"/>
            </a:ext>
          </a:extLst>
        </xdr:cNvPr>
        <xdr:cNvSpPr>
          <a:spLocks noChangeArrowheads="1"/>
        </xdr:cNvSpPr>
      </xdr:nvSpPr>
      <xdr:spPr bwMode="auto">
        <a:xfrm>
          <a:off x="432125" y="25228387"/>
          <a:ext cx="476249" cy="116416"/>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409573</xdr:colOff>
      <xdr:row>58</xdr:row>
      <xdr:rowOff>247650</xdr:rowOff>
    </xdr:from>
    <xdr:to>
      <xdr:col>4</xdr:col>
      <xdr:colOff>118273</xdr:colOff>
      <xdr:row>58</xdr:row>
      <xdr:rowOff>249238</xdr:rowOff>
    </xdr:to>
    <xdr:cxnSp macro="">
      <xdr:nvCxnSpPr>
        <xdr:cNvPr id="93" name="직선 연결선 92">
          <a:extLst>
            <a:ext uri="{FF2B5EF4-FFF2-40B4-BE49-F238E27FC236}">
              <a16:creationId xmlns:a16="http://schemas.microsoft.com/office/drawing/2014/main" id="{729FB76E-77AA-4B4B-816F-55DB1D35F3A4}"/>
            </a:ext>
          </a:extLst>
        </xdr:cNvPr>
        <xdr:cNvCxnSpPr/>
      </xdr:nvCxnSpPr>
      <xdr:spPr>
        <a:xfrm>
          <a:off x="828673" y="16459200"/>
          <a:ext cx="1728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2598</xdr:colOff>
      <xdr:row>48</xdr:row>
      <xdr:rowOff>0</xdr:rowOff>
    </xdr:from>
    <xdr:to>
      <xdr:col>4</xdr:col>
      <xdr:colOff>745548</xdr:colOff>
      <xdr:row>48</xdr:row>
      <xdr:rowOff>1588</xdr:rowOff>
    </xdr:to>
    <xdr:cxnSp macro="">
      <xdr:nvCxnSpPr>
        <xdr:cNvPr id="94" name="직선 연결선 93">
          <a:extLst>
            <a:ext uri="{FF2B5EF4-FFF2-40B4-BE49-F238E27FC236}">
              <a16:creationId xmlns:a16="http://schemas.microsoft.com/office/drawing/2014/main" id="{1D172DF3-A8A4-4C6D-AA63-90984F3BABB9}"/>
            </a:ext>
          </a:extLst>
        </xdr:cNvPr>
        <xdr:cNvCxnSpPr/>
      </xdr:nvCxnSpPr>
      <xdr:spPr>
        <a:xfrm>
          <a:off x="2440998" y="13449300"/>
          <a:ext cx="49530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45</xdr:row>
      <xdr:rowOff>9525</xdr:rowOff>
    </xdr:from>
    <xdr:to>
      <xdr:col>3</xdr:col>
      <xdr:colOff>238125</xdr:colOff>
      <xdr:row>45</xdr:row>
      <xdr:rowOff>257175</xdr:rowOff>
    </xdr:to>
    <xdr:sp macro="" textlink="">
      <xdr:nvSpPr>
        <xdr:cNvPr id="95" name="Text Box 545">
          <a:extLst>
            <a:ext uri="{FF2B5EF4-FFF2-40B4-BE49-F238E27FC236}">
              <a16:creationId xmlns:a16="http://schemas.microsoft.com/office/drawing/2014/main" id="{E6FC3618-4A61-4271-B48C-845C4FC3284C}"/>
            </a:ext>
          </a:extLst>
        </xdr:cNvPr>
        <xdr:cNvSpPr txBox="1">
          <a:spLocks noChangeArrowheads="1"/>
        </xdr:cNvSpPr>
      </xdr:nvSpPr>
      <xdr:spPr bwMode="auto">
        <a:xfrm>
          <a:off x="1419225" y="12630150"/>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1</xdr:col>
      <xdr:colOff>390525</xdr:colOff>
      <xdr:row>45</xdr:row>
      <xdr:rowOff>266700</xdr:rowOff>
    </xdr:from>
    <xdr:to>
      <xdr:col>4</xdr:col>
      <xdr:colOff>63225</xdr:colOff>
      <xdr:row>45</xdr:row>
      <xdr:rowOff>268288</xdr:rowOff>
    </xdr:to>
    <xdr:cxnSp macro="">
      <xdr:nvCxnSpPr>
        <xdr:cNvPr id="96" name="직선 연결선 95">
          <a:extLst>
            <a:ext uri="{FF2B5EF4-FFF2-40B4-BE49-F238E27FC236}">
              <a16:creationId xmlns:a16="http://schemas.microsoft.com/office/drawing/2014/main" id="{CC8CB032-89C8-4979-993F-E31C84FFE7C4}"/>
            </a:ext>
          </a:extLst>
        </xdr:cNvPr>
        <xdr:cNvCxnSpPr/>
      </xdr:nvCxnSpPr>
      <xdr:spPr>
        <a:xfrm>
          <a:off x="809625" y="12887325"/>
          <a:ext cx="1692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904875</xdr:colOff>
      <xdr:row>45</xdr:row>
      <xdr:rowOff>191294</xdr:rowOff>
    </xdr:from>
    <xdr:to>
      <xdr:col>3</xdr:col>
      <xdr:colOff>905669</xdr:colOff>
      <xdr:row>46</xdr:row>
      <xdr:rowOff>171450</xdr:rowOff>
    </xdr:to>
    <xdr:cxnSp macro="">
      <xdr:nvCxnSpPr>
        <xdr:cNvPr id="97" name="직선 연결선 96">
          <a:extLst>
            <a:ext uri="{FF2B5EF4-FFF2-40B4-BE49-F238E27FC236}">
              <a16:creationId xmlns:a16="http://schemas.microsoft.com/office/drawing/2014/main" id="{027F40A1-5064-4B51-A969-CA7070E353FD}"/>
            </a:ext>
          </a:extLst>
        </xdr:cNvPr>
        <xdr:cNvCxnSpPr/>
      </xdr:nvCxnSpPr>
      <xdr:spPr>
        <a:xfrm rot="5400000">
          <a:off x="2310606" y="1293971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45</xdr:row>
      <xdr:rowOff>172244</xdr:rowOff>
    </xdr:from>
    <xdr:to>
      <xdr:col>2</xdr:col>
      <xdr:colOff>10319</xdr:colOff>
      <xdr:row>46</xdr:row>
      <xdr:rowOff>152400</xdr:rowOff>
    </xdr:to>
    <xdr:cxnSp macro="">
      <xdr:nvCxnSpPr>
        <xdr:cNvPr id="98" name="직선 연결선 97">
          <a:extLst>
            <a:ext uri="{FF2B5EF4-FFF2-40B4-BE49-F238E27FC236}">
              <a16:creationId xmlns:a16="http://schemas.microsoft.com/office/drawing/2014/main" id="{83F9384E-8965-48E4-9D6A-087ED550368D}"/>
            </a:ext>
          </a:extLst>
        </xdr:cNvPr>
        <xdr:cNvCxnSpPr/>
      </xdr:nvCxnSpPr>
      <xdr:spPr>
        <a:xfrm rot="5400000">
          <a:off x="796131" y="12920663"/>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7327</xdr:colOff>
      <xdr:row>50</xdr:row>
      <xdr:rowOff>164123</xdr:rowOff>
    </xdr:from>
    <xdr:to>
      <xdr:col>4</xdr:col>
      <xdr:colOff>7327</xdr:colOff>
      <xdr:row>56</xdr:row>
      <xdr:rowOff>271096</xdr:rowOff>
    </xdr:to>
    <xdr:sp macro="" textlink="">
      <xdr:nvSpPr>
        <xdr:cNvPr id="99" name="직사각형 98">
          <a:extLst>
            <a:ext uri="{FF2B5EF4-FFF2-40B4-BE49-F238E27FC236}">
              <a16:creationId xmlns:a16="http://schemas.microsoft.com/office/drawing/2014/main" id="{9FD17BDB-0929-456E-865C-80613512DBCF}"/>
            </a:ext>
          </a:extLst>
        </xdr:cNvPr>
        <xdr:cNvSpPr/>
      </xdr:nvSpPr>
      <xdr:spPr>
        <a:xfrm>
          <a:off x="921727" y="14165873"/>
          <a:ext cx="1524000" cy="1764323"/>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ko-KR" altLang="en-US"/>
        </a:p>
      </xdr:txBody>
    </xdr:sp>
    <xdr:clientData/>
  </xdr:twoCellAnchor>
  <xdr:twoCellAnchor>
    <xdr:from>
      <xdr:col>1</xdr:col>
      <xdr:colOff>19050</xdr:colOff>
      <xdr:row>47</xdr:row>
      <xdr:rowOff>304800</xdr:rowOff>
    </xdr:from>
    <xdr:to>
      <xdr:col>2</xdr:col>
      <xdr:colOff>0</xdr:colOff>
      <xdr:row>47</xdr:row>
      <xdr:rowOff>306388</xdr:rowOff>
    </xdr:to>
    <xdr:cxnSp macro="">
      <xdr:nvCxnSpPr>
        <xdr:cNvPr id="100" name="직선 연결선 99">
          <a:extLst>
            <a:ext uri="{FF2B5EF4-FFF2-40B4-BE49-F238E27FC236}">
              <a16:creationId xmlns:a16="http://schemas.microsoft.com/office/drawing/2014/main" id="{FC2E3671-A511-4E79-A4C0-E92B353355BD}"/>
            </a:ext>
          </a:extLst>
        </xdr:cNvPr>
        <xdr:cNvCxnSpPr/>
      </xdr:nvCxnSpPr>
      <xdr:spPr>
        <a:xfrm>
          <a:off x="438150" y="13449300"/>
          <a:ext cx="47625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761998</xdr:colOff>
      <xdr:row>48</xdr:row>
      <xdr:rowOff>9527</xdr:rowOff>
    </xdr:from>
    <xdr:to>
      <xdr:col>4</xdr:col>
      <xdr:colOff>792</xdr:colOff>
      <xdr:row>50</xdr:row>
      <xdr:rowOff>208681</xdr:rowOff>
    </xdr:to>
    <xdr:cxnSp macro="">
      <xdr:nvCxnSpPr>
        <xdr:cNvPr id="101" name="직선 연결선 100">
          <a:extLst>
            <a:ext uri="{FF2B5EF4-FFF2-40B4-BE49-F238E27FC236}">
              <a16:creationId xmlns:a16="http://schemas.microsoft.com/office/drawing/2014/main" id="{60875D82-D29C-425B-B889-F0390130A630}"/>
            </a:ext>
          </a:extLst>
        </xdr:cNvPr>
        <xdr:cNvCxnSpPr/>
      </xdr:nvCxnSpPr>
      <xdr:spPr>
        <a:xfrm rot="5400000">
          <a:off x="2062993" y="13834232"/>
          <a:ext cx="751604" cy="794"/>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47</xdr:row>
      <xdr:rowOff>276225</xdr:rowOff>
    </xdr:from>
    <xdr:to>
      <xdr:col>2</xdr:col>
      <xdr:colOff>794</xdr:colOff>
      <xdr:row>50</xdr:row>
      <xdr:rowOff>196956</xdr:rowOff>
    </xdr:to>
    <xdr:cxnSp macro="">
      <xdr:nvCxnSpPr>
        <xdr:cNvPr id="102" name="직선 연결선 101">
          <a:extLst>
            <a:ext uri="{FF2B5EF4-FFF2-40B4-BE49-F238E27FC236}">
              <a16:creationId xmlns:a16="http://schemas.microsoft.com/office/drawing/2014/main" id="{2E547900-DD5A-422B-9B0E-EB3655C52963}"/>
            </a:ext>
          </a:extLst>
        </xdr:cNvPr>
        <xdr:cNvCxnSpPr/>
      </xdr:nvCxnSpPr>
      <xdr:spPr>
        <a:xfrm rot="5400000">
          <a:off x="540094" y="13823606"/>
          <a:ext cx="749406" cy="79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495300</xdr:colOff>
      <xdr:row>48</xdr:row>
      <xdr:rowOff>2117</xdr:rowOff>
    </xdr:from>
    <xdr:to>
      <xdr:col>4</xdr:col>
      <xdr:colOff>9525</xdr:colOff>
      <xdr:row>48</xdr:row>
      <xdr:rowOff>3705</xdr:rowOff>
    </xdr:to>
    <xdr:cxnSp macro="">
      <xdr:nvCxnSpPr>
        <xdr:cNvPr id="103" name="직선 연결선 102">
          <a:extLst>
            <a:ext uri="{FF2B5EF4-FFF2-40B4-BE49-F238E27FC236}">
              <a16:creationId xmlns:a16="http://schemas.microsoft.com/office/drawing/2014/main" id="{3E4ED1B2-8BC8-45EE-B637-168FA11DFF41}"/>
            </a:ext>
          </a:extLst>
        </xdr:cNvPr>
        <xdr:cNvCxnSpPr/>
      </xdr:nvCxnSpPr>
      <xdr:spPr>
        <a:xfrm>
          <a:off x="914400" y="13451417"/>
          <a:ext cx="1533525" cy="1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58</xdr:row>
      <xdr:rowOff>67470</xdr:rowOff>
    </xdr:from>
    <xdr:to>
      <xdr:col>4</xdr:col>
      <xdr:colOff>794</xdr:colOff>
      <xdr:row>59</xdr:row>
      <xdr:rowOff>47626</xdr:rowOff>
    </xdr:to>
    <xdr:cxnSp macro="">
      <xdr:nvCxnSpPr>
        <xdr:cNvPr id="104" name="직선 연결선 103">
          <a:extLst>
            <a:ext uri="{FF2B5EF4-FFF2-40B4-BE49-F238E27FC236}">
              <a16:creationId xmlns:a16="http://schemas.microsoft.com/office/drawing/2014/main" id="{10B4DDF2-5AD5-4771-A795-94B8BDB96B95}"/>
            </a:ext>
          </a:extLst>
        </xdr:cNvPr>
        <xdr:cNvCxnSpPr/>
      </xdr:nvCxnSpPr>
      <xdr:spPr>
        <a:xfrm rot="5400000">
          <a:off x="2310606" y="16406814"/>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58</xdr:row>
      <xdr:rowOff>57151</xdr:rowOff>
    </xdr:from>
    <xdr:to>
      <xdr:col>2</xdr:col>
      <xdr:colOff>794</xdr:colOff>
      <xdr:row>59</xdr:row>
      <xdr:rowOff>37307</xdr:rowOff>
    </xdr:to>
    <xdr:cxnSp macro="">
      <xdr:nvCxnSpPr>
        <xdr:cNvPr id="105" name="직선 연결선 104">
          <a:extLst>
            <a:ext uri="{FF2B5EF4-FFF2-40B4-BE49-F238E27FC236}">
              <a16:creationId xmlns:a16="http://schemas.microsoft.com/office/drawing/2014/main" id="{59F1E10D-8CF4-42E5-BAFD-C347357AECB4}"/>
            </a:ext>
          </a:extLst>
        </xdr:cNvPr>
        <xdr:cNvCxnSpPr/>
      </xdr:nvCxnSpPr>
      <xdr:spPr>
        <a:xfrm rot="5400000">
          <a:off x="786606" y="16396495"/>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57</xdr:row>
      <xdr:rowOff>180975</xdr:rowOff>
    </xdr:from>
    <xdr:to>
      <xdr:col>3</xdr:col>
      <xdr:colOff>228600</xdr:colOff>
      <xdr:row>58</xdr:row>
      <xdr:rowOff>190500</xdr:rowOff>
    </xdr:to>
    <xdr:sp macro="" textlink="">
      <xdr:nvSpPr>
        <xdr:cNvPr id="106" name="Text Box 545">
          <a:extLst>
            <a:ext uri="{FF2B5EF4-FFF2-40B4-BE49-F238E27FC236}">
              <a16:creationId xmlns:a16="http://schemas.microsoft.com/office/drawing/2014/main" id="{296DDFE3-66C4-49F4-B8AE-AA67A90AA6A6}"/>
            </a:ext>
          </a:extLst>
        </xdr:cNvPr>
        <xdr:cNvSpPr txBox="1">
          <a:spLocks noChangeArrowheads="1"/>
        </xdr:cNvSpPr>
      </xdr:nvSpPr>
      <xdr:spPr bwMode="auto">
        <a:xfrm>
          <a:off x="1409700" y="16116300"/>
          <a:ext cx="495300" cy="2857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4</xdr:col>
      <xdr:colOff>495300</xdr:colOff>
      <xdr:row>57</xdr:row>
      <xdr:rowOff>0</xdr:rowOff>
    </xdr:from>
    <xdr:to>
      <xdr:col>6</xdr:col>
      <xdr:colOff>88275</xdr:colOff>
      <xdr:row>57</xdr:row>
      <xdr:rowOff>1588</xdr:rowOff>
    </xdr:to>
    <xdr:cxnSp macro="">
      <xdr:nvCxnSpPr>
        <xdr:cNvPr id="107" name="직선 연결선 106">
          <a:extLst>
            <a:ext uri="{FF2B5EF4-FFF2-40B4-BE49-F238E27FC236}">
              <a16:creationId xmlns:a16="http://schemas.microsoft.com/office/drawing/2014/main" id="{0F221A0A-F371-44B0-AB41-9D439F2F0302}"/>
            </a:ext>
          </a:extLst>
        </xdr:cNvPr>
        <xdr:cNvCxnSpPr/>
      </xdr:nvCxnSpPr>
      <xdr:spPr>
        <a:xfrm>
          <a:off x="2933700" y="15935325"/>
          <a:ext cx="8502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685800</xdr:colOff>
      <xdr:row>48</xdr:row>
      <xdr:rowOff>0</xdr:rowOff>
    </xdr:from>
    <xdr:to>
      <xdr:col>6</xdr:col>
      <xdr:colOff>97800</xdr:colOff>
      <xdr:row>48</xdr:row>
      <xdr:rowOff>1588</xdr:rowOff>
    </xdr:to>
    <xdr:cxnSp macro="">
      <xdr:nvCxnSpPr>
        <xdr:cNvPr id="108" name="직선 연결선 107">
          <a:extLst>
            <a:ext uri="{FF2B5EF4-FFF2-40B4-BE49-F238E27FC236}">
              <a16:creationId xmlns:a16="http://schemas.microsoft.com/office/drawing/2014/main" id="{63DA6E69-AA5D-4D9B-ADB5-D87D6DB011CF}"/>
            </a:ext>
          </a:extLst>
        </xdr:cNvPr>
        <xdr:cNvCxnSpPr/>
      </xdr:nvCxnSpPr>
      <xdr:spPr>
        <a:xfrm>
          <a:off x="2933700" y="13449300"/>
          <a:ext cx="8598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49</xdr:row>
      <xdr:rowOff>105508</xdr:rowOff>
    </xdr:from>
    <xdr:to>
      <xdr:col>5</xdr:col>
      <xdr:colOff>466731</xdr:colOff>
      <xdr:row>49</xdr:row>
      <xdr:rowOff>107096</xdr:rowOff>
    </xdr:to>
    <xdr:cxnSp macro="">
      <xdr:nvCxnSpPr>
        <xdr:cNvPr id="109" name="직선 연결선 108">
          <a:extLst>
            <a:ext uri="{FF2B5EF4-FFF2-40B4-BE49-F238E27FC236}">
              <a16:creationId xmlns:a16="http://schemas.microsoft.com/office/drawing/2014/main" id="{C54E4D07-872A-43ED-B8F6-720E2CABBD7F}"/>
            </a:ext>
          </a:extLst>
        </xdr:cNvPr>
        <xdr:cNvCxnSpPr/>
      </xdr:nvCxnSpPr>
      <xdr:spPr>
        <a:xfrm>
          <a:off x="2952750" y="13831033"/>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10319</xdr:colOff>
      <xdr:row>47</xdr:row>
      <xdr:rowOff>180975</xdr:rowOff>
    </xdr:from>
    <xdr:to>
      <xdr:col>6</xdr:col>
      <xdr:colOff>10319</xdr:colOff>
      <xdr:row>57</xdr:row>
      <xdr:rowOff>127003</xdr:rowOff>
    </xdr:to>
    <xdr:cxnSp macro="">
      <xdr:nvCxnSpPr>
        <xdr:cNvPr id="110" name="직선 연결선 109">
          <a:extLst>
            <a:ext uri="{FF2B5EF4-FFF2-40B4-BE49-F238E27FC236}">
              <a16:creationId xmlns:a16="http://schemas.microsoft.com/office/drawing/2014/main" id="{9A2FE942-B310-4D07-80D0-39C8CE17CDEF}"/>
            </a:ext>
          </a:extLst>
        </xdr:cNvPr>
        <xdr:cNvCxnSpPr/>
      </xdr:nvCxnSpPr>
      <xdr:spPr>
        <a:xfrm>
          <a:off x="3706019" y="13354050"/>
          <a:ext cx="0" cy="27082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312208</xdr:colOff>
      <xdr:row>52</xdr:row>
      <xdr:rowOff>31751</xdr:rowOff>
    </xdr:from>
    <xdr:to>
      <xdr:col>6</xdr:col>
      <xdr:colOff>55034</xdr:colOff>
      <xdr:row>52</xdr:row>
      <xdr:rowOff>259293</xdr:rowOff>
    </xdr:to>
    <xdr:sp macro="" textlink="">
      <xdr:nvSpPr>
        <xdr:cNvPr id="111" name="Text Box 545">
          <a:extLst>
            <a:ext uri="{FF2B5EF4-FFF2-40B4-BE49-F238E27FC236}">
              <a16:creationId xmlns:a16="http://schemas.microsoft.com/office/drawing/2014/main" id="{A8043BE2-99F0-4BB9-AE83-6ABB5AC72F06}"/>
            </a:ext>
          </a:extLst>
        </xdr:cNvPr>
        <xdr:cNvSpPr txBox="1">
          <a:spLocks noChangeArrowheads="1"/>
        </xdr:cNvSpPr>
      </xdr:nvSpPr>
      <xdr:spPr bwMode="auto">
        <a:xfrm>
          <a:off x="3245908" y="14585951"/>
          <a:ext cx="504826" cy="227542"/>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1,100</a:t>
          </a:r>
        </a:p>
      </xdr:txBody>
    </xdr:sp>
    <xdr:clientData/>
  </xdr:twoCellAnchor>
  <xdr:twoCellAnchor>
    <xdr:from>
      <xdr:col>5</xdr:col>
      <xdr:colOff>10583</xdr:colOff>
      <xdr:row>53</xdr:row>
      <xdr:rowOff>210608</xdr:rowOff>
    </xdr:from>
    <xdr:to>
      <xdr:col>5</xdr:col>
      <xdr:colOff>372534</xdr:colOff>
      <xdr:row>54</xdr:row>
      <xdr:rowOff>164041</xdr:rowOff>
    </xdr:to>
    <xdr:sp macro="" textlink="">
      <xdr:nvSpPr>
        <xdr:cNvPr id="112" name="Text Box 545">
          <a:extLst>
            <a:ext uri="{FF2B5EF4-FFF2-40B4-BE49-F238E27FC236}">
              <a16:creationId xmlns:a16="http://schemas.microsoft.com/office/drawing/2014/main" id="{772B6708-4EFF-42E8-8620-CE3E85F7E189}"/>
            </a:ext>
          </a:extLst>
        </xdr:cNvPr>
        <xdr:cNvSpPr txBox="1">
          <a:spLocks noChangeArrowheads="1"/>
        </xdr:cNvSpPr>
      </xdr:nvSpPr>
      <xdr:spPr bwMode="auto">
        <a:xfrm>
          <a:off x="2944283" y="15041033"/>
          <a:ext cx="361951" cy="22965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800</a:t>
          </a:r>
        </a:p>
      </xdr:txBody>
    </xdr:sp>
    <xdr:clientData/>
  </xdr:twoCellAnchor>
  <xdr:twoCellAnchor>
    <xdr:from>
      <xdr:col>4</xdr:col>
      <xdr:colOff>66675</xdr:colOff>
      <xdr:row>47</xdr:row>
      <xdr:rowOff>19050</xdr:rowOff>
    </xdr:from>
    <xdr:to>
      <xdr:col>5</xdr:col>
      <xdr:colOff>254000</xdr:colOff>
      <xdr:row>47</xdr:row>
      <xdr:rowOff>232833</xdr:rowOff>
    </xdr:to>
    <xdr:sp macro="" textlink="">
      <xdr:nvSpPr>
        <xdr:cNvPr id="113" name="Text Box 545">
          <a:extLst>
            <a:ext uri="{FF2B5EF4-FFF2-40B4-BE49-F238E27FC236}">
              <a16:creationId xmlns:a16="http://schemas.microsoft.com/office/drawing/2014/main" id="{B7F9D3B0-F80F-4167-9753-DA962CA8CE25}"/>
            </a:ext>
          </a:extLst>
        </xdr:cNvPr>
        <xdr:cNvSpPr txBox="1">
          <a:spLocks noChangeArrowheads="1"/>
        </xdr:cNvSpPr>
      </xdr:nvSpPr>
      <xdr:spPr bwMode="auto">
        <a:xfrm>
          <a:off x="2505075" y="13192125"/>
          <a:ext cx="682625" cy="213783"/>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1" i="0" strike="noStrike">
              <a:solidFill>
                <a:srgbClr val="000000"/>
              </a:solidFill>
              <a:latin typeface="굴림체"/>
              <a:ea typeface="굴림체"/>
            </a:rPr>
            <a:t>콘크리트</a:t>
          </a:r>
          <a:endParaRPr lang="en-US" altLang="ko-KR" sz="1000" b="1" i="0" strike="noStrike">
            <a:solidFill>
              <a:srgbClr val="000000"/>
            </a:solidFill>
            <a:latin typeface="굴림체"/>
            <a:ea typeface="굴림체"/>
          </a:endParaRPr>
        </a:p>
      </xdr:txBody>
    </xdr:sp>
    <xdr:clientData/>
  </xdr:twoCellAnchor>
  <xdr:twoCellAnchor>
    <xdr:from>
      <xdr:col>2</xdr:col>
      <xdr:colOff>222005</xdr:colOff>
      <xdr:row>53</xdr:row>
      <xdr:rowOff>198559</xdr:rowOff>
    </xdr:from>
    <xdr:to>
      <xdr:col>3</xdr:col>
      <xdr:colOff>536331</xdr:colOff>
      <xdr:row>54</xdr:row>
      <xdr:rowOff>217609</xdr:rowOff>
    </xdr:to>
    <xdr:sp macro="" textlink="">
      <xdr:nvSpPr>
        <xdr:cNvPr id="114" name="Text Box 545">
          <a:extLst>
            <a:ext uri="{FF2B5EF4-FFF2-40B4-BE49-F238E27FC236}">
              <a16:creationId xmlns:a16="http://schemas.microsoft.com/office/drawing/2014/main" id="{D9AD9FBE-25E9-432C-8314-8A30FF58B8C8}"/>
            </a:ext>
          </a:extLst>
        </xdr:cNvPr>
        <xdr:cNvSpPr txBox="1">
          <a:spLocks noChangeArrowheads="1"/>
        </xdr:cNvSpPr>
      </xdr:nvSpPr>
      <xdr:spPr bwMode="auto">
        <a:xfrm>
          <a:off x="1136405" y="15028984"/>
          <a:ext cx="1076326" cy="295275"/>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콘크리트 기초</a:t>
          </a:r>
          <a:endParaRPr lang="en-US" altLang="ko-KR" sz="1000" b="0" i="0" strike="noStrike">
            <a:solidFill>
              <a:srgbClr val="000000"/>
            </a:solidFill>
            <a:latin typeface="굴림체"/>
            <a:ea typeface="굴림체"/>
          </a:endParaRPr>
        </a:p>
      </xdr:txBody>
    </xdr:sp>
    <xdr:clientData/>
  </xdr:twoCellAnchor>
  <xdr:twoCellAnchor>
    <xdr:from>
      <xdr:col>5</xdr:col>
      <xdr:colOff>410369</xdr:colOff>
      <xdr:row>47</xdr:row>
      <xdr:rowOff>180975</xdr:rowOff>
    </xdr:from>
    <xdr:to>
      <xdr:col>5</xdr:col>
      <xdr:colOff>412750</xdr:colOff>
      <xdr:row>57</xdr:row>
      <xdr:rowOff>116419</xdr:rowOff>
    </xdr:to>
    <xdr:cxnSp macro="">
      <xdr:nvCxnSpPr>
        <xdr:cNvPr id="115" name="직선 연결선 114">
          <a:extLst>
            <a:ext uri="{FF2B5EF4-FFF2-40B4-BE49-F238E27FC236}">
              <a16:creationId xmlns:a16="http://schemas.microsoft.com/office/drawing/2014/main" id="{A2675C7A-0EE2-46B3-A47E-E370AE70676A}"/>
            </a:ext>
          </a:extLst>
        </xdr:cNvPr>
        <xdr:cNvCxnSpPr/>
      </xdr:nvCxnSpPr>
      <xdr:spPr>
        <a:xfrm>
          <a:off x="3344069" y="13354050"/>
          <a:ext cx="2381" cy="26976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29307</xdr:colOff>
      <xdr:row>48</xdr:row>
      <xdr:rowOff>21980</xdr:rowOff>
    </xdr:from>
    <xdr:to>
      <xdr:col>5</xdr:col>
      <xdr:colOff>403714</xdr:colOff>
      <xdr:row>49</xdr:row>
      <xdr:rowOff>105834</xdr:rowOff>
    </xdr:to>
    <xdr:sp macro="" textlink="">
      <xdr:nvSpPr>
        <xdr:cNvPr id="116" name="Text Box 545">
          <a:extLst>
            <a:ext uri="{FF2B5EF4-FFF2-40B4-BE49-F238E27FC236}">
              <a16:creationId xmlns:a16="http://schemas.microsoft.com/office/drawing/2014/main" id="{A289D61E-A889-4B41-84C7-05ACBE1BF9C7}"/>
            </a:ext>
          </a:extLst>
        </xdr:cNvPr>
        <xdr:cNvSpPr txBox="1">
          <a:spLocks noChangeArrowheads="1"/>
        </xdr:cNvSpPr>
      </xdr:nvSpPr>
      <xdr:spPr bwMode="auto">
        <a:xfrm>
          <a:off x="2963007" y="13471280"/>
          <a:ext cx="374407" cy="360079"/>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150</a:t>
          </a:r>
        </a:p>
      </xdr:txBody>
    </xdr:sp>
    <xdr:clientData/>
  </xdr:twoCellAnchor>
  <xdr:twoCellAnchor>
    <xdr:from>
      <xdr:col>5</xdr:col>
      <xdr:colOff>21981</xdr:colOff>
      <xdr:row>50</xdr:row>
      <xdr:rowOff>161193</xdr:rowOff>
    </xdr:from>
    <xdr:to>
      <xdr:col>5</xdr:col>
      <xdr:colOff>469662</xdr:colOff>
      <xdr:row>50</xdr:row>
      <xdr:rowOff>162781</xdr:rowOff>
    </xdr:to>
    <xdr:cxnSp macro="">
      <xdr:nvCxnSpPr>
        <xdr:cNvPr id="117" name="직선 연결선 116">
          <a:extLst>
            <a:ext uri="{FF2B5EF4-FFF2-40B4-BE49-F238E27FC236}">
              <a16:creationId xmlns:a16="http://schemas.microsoft.com/office/drawing/2014/main" id="{5E113F51-87F4-4504-BF15-F40F7256AF7E}"/>
            </a:ext>
          </a:extLst>
        </xdr:cNvPr>
        <xdr:cNvCxnSpPr/>
      </xdr:nvCxnSpPr>
      <xdr:spPr>
        <a:xfrm>
          <a:off x="2955681" y="14162943"/>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21980</xdr:colOff>
      <xdr:row>49</xdr:row>
      <xdr:rowOff>212482</xdr:rowOff>
    </xdr:from>
    <xdr:to>
      <xdr:col>5</xdr:col>
      <xdr:colOff>396387</xdr:colOff>
      <xdr:row>50</xdr:row>
      <xdr:rowOff>80597</xdr:rowOff>
    </xdr:to>
    <xdr:sp macro="" textlink="">
      <xdr:nvSpPr>
        <xdr:cNvPr id="118" name="Text Box 545">
          <a:extLst>
            <a:ext uri="{FF2B5EF4-FFF2-40B4-BE49-F238E27FC236}">
              <a16:creationId xmlns:a16="http://schemas.microsoft.com/office/drawing/2014/main" id="{0F0AA061-ED8A-4F0E-9C00-FFCD0E3F9AC7}"/>
            </a:ext>
          </a:extLst>
        </xdr:cNvPr>
        <xdr:cNvSpPr txBox="1">
          <a:spLocks noChangeArrowheads="1"/>
        </xdr:cNvSpPr>
      </xdr:nvSpPr>
      <xdr:spPr bwMode="auto">
        <a:xfrm>
          <a:off x="2955680" y="13938007"/>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150</a:t>
          </a:r>
        </a:p>
      </xdr:txBody>
    </xdr:sp>
    <xdr:clientData/>
  </xdr:twoCellAnchor>
  <xdr:twoCellAnchor>
    <xdr:from>
      <xdr:col>4</xdr:col>
      <xdr:colOff>43962</xdr:colOff>
      <xdr:row>48</xdr:row>
      <xdr:rowOff>21981</xdr:rowOff>
    </xdr:from>
    <xdr:to>
      <xdr:col>5</xdr:col>
      <xdr:colOff>21980</xdr:colOff>
      <xdr:row>49</xdr:row>
      <xdr:rowOff>116417</xdr:rowOff>
    </xdr:to>
    <xdr:sp macro="" textlink="">
      <xdr:nvSpPr>
        <xdr:cNvPr id="119" name="Rectangle 1137" descr="40%">
          <a:extLst>
            <a:ext uri="{FF2B5EF4-FFF2-40B4-BE49-F238E27FC236}">
              <a16:creationId xmlns:a16="http://schemas.microsoft.com/office/drawing/2014/main" id="{FCB70B97-5329-4A54-9D66-72EAEEF07039}"/>
            </a:ext>
          </a:extLst>
        </xdr:cNvPr>
        <xdr:cNvSpPr>
          <a:spLocks noChangeArrowheads="1"/>
        </xdr:cNvSpPr>
      </xdr:nvSpPr>
      <xdr:spPr bwMode="auto">
        <a:xfrm>
          <a:off x="2482362" y="13471281"/>
          <a:ext cx="473318" cy="37066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14654</xdr:colOff>
      <xdr:row>48</xdr:row>
      <xdr:rowOff>36634</xdr:rowOff>
    </xdr:from>
    <xdr:to>
      <xdr:col>1</xdr:col>
      <xdr:colOff>490903</xdr:colOff>
      <xdr:row>49</xdr:row>
      <xdr:rowOff>116417</xdr:rowOff>
    </xdr:to>
    <xdr:sp macro="" textlink="">
      <xdr:nvSpPr>
        <xdr:cNvPr id="120" name="Rectangle 1137" descr="40%">
          <a:extLst>
            <a:ext uri="{FF2B5EF4-FFF2-40B4-BE49-F238E27FC236}">
              <a16:creationId xmlns:a16="http://schemas.microsoft.com/office/drawing/2014/main" id="{D18F1809-2EC3-4E32-B174-CD37CC92AA6B}"/>
            </a:ext>
          </a:extLst>
        </xdr:cNvPr>
        <xdr:cNvSpPr>
          <a:spLocks noChangeArrowheads="1"/>
        </xdr:cNvSpPr>
      </xdr:nvSpPr>
      <xdr:spPr bwMode="auto">
        <a:xfrm>
          <a:off x="433754" y="13485934"/>
          <a:ext cx="476249" cy="356008"/>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29309</xdr:colOff>
      <xdr:row>48</xdr:row>
      <xdr:rowOff>36633</xdr:rowOff>
    </xdr:from>
    <xdr:to>
      <xdr:col>4</xdr:col>
      <xdr:colOff>14654</xdr:colOff>
      <xdr:row>49</xdr:row>
      <xdr:rowOff>137584</xdr:rowOff>
    </xdr:to>
    <xdr:sp macro="" textlink="">
      <xdr:nvSpPr>
        <xdr:cNvPr id="121" name="Rectangle 1137" descr="40%">
          <a:extLst>
            <a:ext uri="{FF2B5EF4-FFF2-40B4-BE49-F238E27FC236}">
              <a16:creationId xmlns:a16="http://schemas.microsoft.com/office/drawing/2014/main" id="{A5C0F9A4-24F5-43E3-A61C-1BBBD527710B}"/>
            </a:ext>
          </a:extLst>
        </xdr:cNvPr>
        <xdr:cNvSpPr>
          <a:spLocks noChangeArrowheads="1"/>
        </xdr:cNvSpPr>
      </xdr:nvSpPr>
      <xdr:spPr bwMode="auto">
        <a:xfrm>
          <a:off x="943709" y="13485933"/>
          <a:ext cx="1509345" cy="377176"/>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409573</xdr:colOff>
      <xdr:row>79</xdr:row>
      <xdr:rowOff>247650</xdr:rowOff>
    </xdr:from>
    <xdr:to>
      <xdr:col>4</xdr:col>
      <xdr:colOff>118273</xdr:colOff>
      <xdr:row>79</xdr:row>
      <xdr:rowOff>249238</xdr:rowOff>
    </xdr:to>
    <xdr:cxnSp macro="">
      <xdr:nvCxnSpPr>
        <xdr:cNvPr id="122" name="직선 연결선 121">
          <a:extLst>
            <a:ext uri="{FF2B5EF4-FFF2-40B4-BE49-F238E27FC236}">
              <a16:creationId xmlns:a16="http://schemas.microsoft.com/office/drawing/2014/main" id="{EC81BB74-6175-4774-8A50-25E4DAE9DF69}"/>
            </a:ext>
          </a:extLst>
        </xdr:cNvPr>
        <xdr:cNvCxnSpPr/>
      </xdr:nvCxnSpPr>
      <xdr:spPr>
        <a:xfrm>
          <a:off x="828673" y="22336125"/>
          <a:ext cx="1728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2598</xdr:colOff>
      <xdr:row>69</xdr:row>
      <xdr:rowOff>0</xdr:rowOff>
    </xdr:from>
    <xdr:to>
      <xdr:col>4</xdr:col>
      <xdr:colOff>745548</xdr:colOff>
      <xdr:row>69</xdr:row>
      <xdr:rowOff>1588</xdr:rowOff>
    </xdr:to>
    <xdr:cxnSp macro="">
      <xdr:nvCxnSpPr>
        <xdr:cNvPr id="123" name="직선 연결선 122">
          <a:extLst>
            <a:ext uri="{FF2B5EF4-FFF2-40B4-BE49-F238E27FC236}">
              <a16:creationId xmlns:a16="http://schemas.microsoft.com/office/drawing/2014/main" id="{5C22E92B-419A-4D07-AC62-62971A2FBAC7}"/>
            </a:ext>
          </a:extLst>
        </xdr:cNvPr>
        <xdr:cNvCxnSpPr/>
      </xdr:nvCxnSpPr>
      <xdr:spPr>
        <a:xfrm>
          <a:off x="2440998" y="19326225"/>
          <a:ext cx="49530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504825</xdr:colOff>
      <xdr:row>66</xdr:row>
      <xdr:rowOff>9525</xdr:rowOff>
    </xdr:from>
    <xdr:to>
      <xdr:col>3</xdr:col>
      <xdr:colOff>238125</xdr:colOff>
      <xdr:row>66</xdr:row>
      <xdr:rowOff>257175</xdr:rowOff>
    </xdr:to>
    <xdr:sp macro="" textlink="">
      <xdr:nvSpPr>
        <xdr:cNvPr id="124" name="Text Box 545">
          <a:extLst>
            <a:ext uri="{FF2B5EF4-FFF2-40B4-BE49-F238E27FC236}">
              <a16:creationId xmlns:a16="http://schemas.microsoft.com/office/drawing/2014/main" id="{560404A5-1946-4B87-8A23-6B4F84C304AD}"/>
            </a:ext>
          </a:extLst>
        </xdr:cNvPr>
        <xdr:cNvSpPr txBox="1">
          <a:spLocks noChangeArrowheads="1"/>
        </xdr:cNvSpPr>
      </xdr:nvSpPr>
      <xdr:spPr bwMode="auto">
        <a:xfrm>
          <a:off x="1419225" y="18507075"/>
          <a:ext cx="495300" cy="2476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1</xdr:col>
      <xdr:colOff>390525</xdr:colOff>
      <xdr:row>66</xdr:row>
      <xdr:rowOff>266700</xdr:rowOff>
    </xdr:from>
    <xdr:to>
      <xdr:col>4</xdr:col>
      <xdr:colOff>63225</xdr:colOff>
      <xdr:row>66</xdr:row>
      <xdr:rowOff>268288</xdr:rowOff>
    </xdr:to>
    <xdr:cxnSp macro="">
      <xdr:nvCxnSpPr>
        <xdr:cNvPr id="125" name="직선 연결선 124">
          <a:extLst>
            <a:ext uri="{FF2B5EF4-FFF2-40B4-BE49-F238E27FC236}">
              <a16:creationId xmlns:a16="http://schemas.microsoft.com/office/drawing/2014/main" id="{DB31FD51-4CE8-4262-B6C8-6BF0AF27D9C3}"/>
            </a:ext>
          </a:extLst>
        </xdr:cNvPr>
        <xdr:cNvCxnSpPr/>
      </xdr:nvCxnSpPr>
      <xdr:spPr>
        <a:xfrm>
          <a:off x="809625" y="18764250"/>
          <a:ext cx="16920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904875</xdr:colOff>
      <xdr:row>66</xdr:row>
      <xdr:rowOff>191294</xdr:rowOff>
    </xdr:from>
    <xdr:to>
      <xdr:col>3</xdr:col>
      <xdr:colOff>905669</xdr:colOff>
      <xdr:row>67</xdr:row>
      <xdr:rowOff>171450</xdr:rowOff>
    </xdr:to>
    <xdr:cxnSp macro="">
      <xdr:nvCxnSpPr>
        <xdr:cNvPr id="126" name="직선 연결선 125">
          <a:extLst>
            <a:ext uri="{FF2B5EF4-FFF2-40B4-BE49-F238E27FC236}">
              <a16:creationId xmlns:a16="http://schemas.microsoft.com/office/drawing/2014/main" id="{1EE48DBA-6F40-4BAF-B524-6188B17C6DD0}"/>
            </a:ext>
          </a:extLst>
        </xdr:cNvPr>
        <xdr:cNvCxnSpPr/>
      </xdr:nvCxnSpPr>
      <xdr:spPr>
        <a:xfrm rot="5400000">
          <a:off x="2310606" y="18816638"/>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66</xdr:row>
      <xdr:rowOff>172244</xdr:rowOff>
    </xdr:from>
    <xdr:to>
      <xdr:col>2</xdr:col>
      <xdr:colOff>10319</xdr:colOff>
      <xdr:row>67</xdr:row>
      <xdr:rowOff>152400</xdr:rowOff>
    </xdr:to>
    <xdr:cxnSp macro="">
      <xdr:nvCxnSpPr>
        <xdr:cNvPr id="127" name="직선 연결선 126">
          <a:extLst>
            <a:ext uri="{FF2B5EF4-FFF2-40B4-BE49-F238E27FC236}">
              <a16:creationId xmlns:a16="http://schemas.microsoft.com/office/drawing/2014/main" id="{D755D332-AD58-41A8-B19F-38A84E20CA28}"/>
            </a:ext>
          </a:extLst>
        </xdr:cNvPr>
        <xdr:cNvCxnSpPr/>
      </xdr:nvCxnSpPr>
      <xdr:spPr>
        <a:xfrm rot="5400000">
          <a:off x="796131" y="18797588"/>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7327</xdr:colOff>
      <xdr:row>71</xdr:row>
      <xdr:rowOff>164123</xdr:rowOff>
    </xdr:from>
    <xdr:to>
      <xdr:col>4</xdr:col>
      <xdr:colOff>7327</xdr:colOff>
      <xdr:row>77</xdr:row>
      <xdr:rowOff>271096</xdr:rowOff>
    </xdr:to>
    <xdr:sp macro="" textlink="">
      <xdr:nvSpPr>
        <xdr:cNvPr id="128" name="직사각형 127">
          <a:extLst>
            <a:ext uri="{FF2B5EF4-FFF2-40B4-BE49-F238E27FC236}">
              <a16:creationId xmlns:a16="http://schemas.microsoft.com/office/drawing/2014/main" id="{E5D5989C-B617-4986-8263-2944D7CF6464}"/>
            </a:ext>
          </a:extLst>
        </xdr:cNvPr>
        <xdr:cNvSpPr/>
      </xdr:nvSpPr>
      <xdr:spPr>
        <a:xfrm>
          <a:off x="921727" y="20042798"/>
          <a:ext cx="1524000" cy="1764323"/>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ko-KR" altLang="en-US"/>
        </a:p>
      </xdr:txBody>
    </xdr:sp>
    <xdr:clientData/>
  </xdr:twoCellAnchor>
  <xdr:twoCellAnchor>
    <xdr:from>
      <xdr:col>1</xdr:col>
      <xdr:colOff>19050</xdr:colOff>
      <xdr:row>68</xdr:row>
      <xdr:rowOff>304800</xdr:rowOff>
    </xdr:from>
    <xdr:to>
      <xdr:col>2</xdr:col>
      <xdr:colOff>0</xdr:colOff>
      <xdr:row>68</xdr:row>
      <xdr:rowOff>306388</xdr:rowOff>
    </xdr:to>
    <xdr:cxnSp macro="">
      <xdr:nvCxnSpPr>
        <xdr:cNvPr id="129" name="직선 연결선 128">
          <a:extLst>
            <a:ext uri="{FF2B5EF4-FFF2-40B4-BE49-F238E27FC236}">
              <a16:creationId xmlns:a16="http://schemas.microsoft.com/office/drawing/2014/main" id="{6A8C2AD2-3F57-4001-8E19-5439A02BB1A1}"/>
            </a:ext>
          </a:extLst>
        </xdr:cNvPr>
        <xdr:cNvCxnSpPr/>
      </xdr:nvCxnSpPr>
      <xdr:spPr>
        <a:xfrm>
          <a:off x="438150" y="19326225"/>
          <a:ext cx="476250"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761998</xdr:colOff>
      <xdr:row>69</xdr:row>
      <xdr:rowOff>9527</xdr:rowOff>
    </xdr:from>
    <xdr:to>
      <xdr:col>4</xdr:col>
      <xdr:colOff>792</xdr:colOff>
      <xdr:row>71</xdr:row>
      <xdr:rowOff>208681</xdr:rowOff>
    </xdr:to>
    <xdr:cxnSp macro="">
      <xdr:nvCxnSpPr>
        <xdr:cNvPr id="130" name="직선 연결선 129">
          <a:extLst>
            <a:ext uri="{FF2B5EF4-FFF2-40B4-BE49-F238E27FC236}">
              <a16:creationId xmlns:a16="http://schemas.microsoft.com/office/drawing/2014/main" id="{5B589509-E7DC-418D-BD69-90F0AE70C0F4}"/>
            </a:ext>
          </a:extLst>
        </xdr:cNvPr>
        <xdr:cNvCxnSpPr/>
      </xdr:nvCxnSpPr>
      <xdr:spPr>
        <a:xfrm rot="5400000">
          <a:off x="2062993" y="19711157"/>
          <a:ext cx="751604" cy="794"/>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68</xdr:row>
      <xdr:rowOff>276225</xdr:rowOff>
    </xdr:from>
    <xdr:to>
      <xdr:col>2</xdr:col>
      <xdr:colOff>794</xdr:colOff>
      <xdr:row>71</xdr:row>
      <xdr:rowOff>196956</xdr:rowOff>
    </xdr:to>
    <xdr:cxnSp macro="">
      <xdr:nvCxnSpPr>
        <xdr:cNvPr id="131" name="직선 연결선 130">
          <a:extLst>
            <a:ext uri="{FF2B5EF4-FFF2-40B4-BE49-F238E27FC236}">
              <a16:creationId xmlns:a16="http://schemas.microsoft.com/office/drawing/2014/main" id="{CA9B9269-72E7-44CA-A67B-E3EE6DF7AA50}"/>
            </a:ext>
          </a:extLst>
        </xdr:cNvPr>
        <xdr:cNvCxnSpPr/>
      </xdr:nvCxnSpPr>
      <xdr:spPr>
        <a:xfrm rot="5400000">
          <a:off x="540094" y="19700531"/>
          <a:ext cx="749406" cy="79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495300</xdr:colOff>
      <xdr:row>69</xdr:row>
      <xdr:rowOff>2117</xdr:rowOff>
    </xdr:from>
    <xdr:to>
      <xdr:col>4</xdr:col>
      <xdr:colOff>9525</xdr:colOff>
      <xdr:row>69</xdr:row>
      <xdr:rowOff>3705</xdr:rowOff>
    </xdr:to>
    <xdr:cxnSp macro="">
      <xdr:nvCxnSpPr>
        <xdr:cNvPr id="132" name="직선 연결선 131">
          <a:extLst>
            <a:ext uri="{FF2B5EF4-FFF2-40B4-BE49-F238E27FC236}">
              <a16:creationId xmlns:a16="http://schemas.microsoft.com/office/drawing/2014/main" id="{D288C875-1B49-4077-BE34-C9F859EF031F}"/>
            </a:ext>
          </a:extLst>
        </xdr:cNvPr>
        <xdr:cNvCxnSpPr/>
      </xdr:nvCxnSpPr>
      <xdr:spPr>
        <a:xfrm>
          <a:off x="914400" y="19328342"/>
          <a:ext cx="1533525" cy="158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79</xdr:row>
      <xdr:rowOff>67470</xdr:rowOff>
    </xdr:from>
    <xdr:to>
      <xdr:col>4</xdr:col>
      <xdr:colOff>794</xdr:colOff>
      <xdr:row>80</xdr:row>
      <xdr:rowOff>47626</xdr:rowOff>
    </xdr:to>
    <xdr:cxnSp macro="">
      <xdr:nvCxnSpPr>
        <xdr:cNvPr id="133" name="직선 연결선 132">
          <a:extLst>
            <a:ext uri="{FF2B5EF4-FFF2-40B4-BE49-F238E27FC236}">
              <a16:creationId xmlns:a16="http://schemas.microsoft.com/office/drawing/2014/main" id="{77F8A1FF-42DC-4495-A7C6-7B67EC694116}"/>
            </a:ext>
          </a:extLst>
        </xdr:cNvPr>
        <xdr:cNvCxnSpPr/>
      </xdr:nvCxnSpPr>
      <xdr:spPr>
        <a:xfrm rot="5400000">
          <a:off x="2310606" y="22283739"/>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79</xdr:row>
      <xdr:rowOff>57151</xdr:rowOff>
    </xdr:from>
    <xdr:to>
      <xdr:col>2</xdr:col>
      <xdr:colOff>794</xdr:colOff>
      <xdr:row>80</xdr:row>
      <xdr:rowOff>37307</xdr:rowOff>
    </xdr:to>
    <xdr:cxnSp macro="">
      <xdr:nvCxnSpPr>
        <xdr:cNvPr id="134" name="직선 연결선 133">
          <a:extLst>
            <a:ext uri="{FF2B5EF4-FFF2-40B4-BE49-F238E27FC236}">
              <a16:creationId xmlns:a16="http://schemas.microsoft.com/office/drawing/2014/main" id="{F5284C89-1F8E-433A-8438-99564BE9A0A2}"/>
            </a:ext>
          </a:extLst>
        </xdr:cNvPr>
        <xdr:cNvCxnSpPr/>
      </xdr:nvCxnSpPr>
      <xdr:spPr>
        <a:xfrm rot="5400000">
          <a:off x="786606" y="22273420"/>
          <a:ext cx="256381" cy="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495300</xdr:colOff>
      <xdr:row>78</xdr:row>
      <xdr:rowOff>180975</xdr:rowOff>
    </xdr:from>
    <xdr:to>
      <xdr:col>3</xdr:col>
      <xdr:colOff>228600</xdr:colOff>
      <xdr:row>79</xdr:row>
      <xdr:rowOff>190500</xdr:rowOff>
    </xdr:to>
    <xdr:sp macro="" textlink="">
      <xdr:nvSpPr>
        <xdr:cNvPr id="135" name="Text Box 545">
          <a:extLst>
            <a:ext uri="{FF2B5EF4-FFF2-40B4-BE49-F238E27FC236}">
              <a16:creationId xmlns:a16="http://schemas.microsoft.com/office/drawing/2014/main" id="{D2ED9BFA-E505-406E-8A35-3005CCDFA12E}"/>
            </a:ext>
          </a:extLst>
        </xdr:cNvPr>
        <xdr:cNvSpPr txBox="1">
          <a:spLocks noChangeArrowheads="1"/>
        </xdr:cNvSpPr>
      </xdr:nvSpPr>
      <xdr:spPr bwMode="auto">
        <a:xfrm>
          <a:off x="1409700" y="21993225"/>
          <a:ext cx="495300" cy="285750"/>
        </a:xfrm>
        <a:prstGeom prst="rect">
          <a:avLst/>
        </a:prstGeom>
        <a:noFill/>
        <a:ln w="9525">
          <a:noFill/>
          <a:miter lim="800000"/>
          <a:headEnd/>
          <a:tailEnd/>
        </a:ln>
      </xdr:spPr>
      <xdr:txBody>
        <a:bodyPr vertOverflow="clip" wrap="square" lIns="27432" tIns="18288" rIns="0" bIns="0" anchor="ctr" upright="1"/>
        <a:lstStyle/>
        <a:p>
          <a:pPr algn="ctr" rtl="0">
            <a:defRPr sz="1000"/>
          </a:pPr>
          <a:r>
            <a:rPr lang="en-US" altLang="ko-KR" sz="1000" b="0" i="0" strike="noStrike">
              <a:solidFill>
                <a:srgbClr val="000000"/>
              </a:solidFill>
              <a:latin typeface="굴림체"/>
              <a:ea typeface="굴림체"/>
            </a:rPr>
            <a:t>700</a:t>
          </a:r>
        </a:p>
      </xdr:txBody>
    </xdr:sp>
    <xdr:clientData/>
  </xdr:twoCellAnchor>
  <xdr:twoCellAnchor>
    <xdr:from>
      <xdr:col>4</xdr:col>
      <xdr:colOff>495300</xdr:colOff>
      <xdr:row>78</xdr:row>
      <xdr:rowOff>0</xdr:rowOff>
    </xdr:from>
    <xdr:to>
      <xdr:col>6</xdr:col>
      <xdr:colOff>88275</xdr:colOff>
      <xdr:row>78</xdr:row>
      <xdr:rowOff>1588</xdr:rowOff>
    </xdr:to>
    <xdr:cxnSp macro="">
      <xdr:nvCxnSpPr>
        <xdr:cNvPr id="136" name="직선 연결선 135">
          <a:extLst>
            <a:ext uri="{FF2B5EF4-FFF2-40B4-BE49-F238E27FC236}">
              <a16:creationId xmlns:a16="http://schemas.microsoft.com/office/drawing/2014/main" id="{73C7C966-5616-4C5C-B727-E89B73559953}"/>
            </a:ext>
          </a:extLst>
        </xdr:cNvPr>
        <xdr:cNvCxnSpPr/>
      </xdr:nvCxnSpPr>
      <xdr:spPr>
        <a:xfrm>
          <a:off x="2933700" y="21812250"/>
          <a:ext cx="8502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685800</xdr:colOff>
      <xdr:row>69</xdr:row>
      <xdr:rowOff>0</xdr:rowOff>
    </xdr:from>
    <xdr:to>
      <xdr:col>6</xdr:col>
      <xdr:colOff>97800</xdr:colOff>
      <xdr:row>69</xdr:row>
      <xdr:rowOff>1588</xdr:rowOff>
    </xdr:to>
    <xdr:cxnSp macro="">
      <xdr:nvCxnSpPr>
        <xdr:cNvPr id="137" name="직선 연결선 136">
          <a:extLst>
            <a:ext uri="{FF2B5EF4-FFF2-40B4-BE49-F238E27FC236}">
              <a16:creationId xmlns:a16="http://schemas.microsoft.com/office/drawing/2014/main" id="{C8C9134B-7195-458C-9857-65CEFAFF60F2}"/>
            </a:ext>
          </a:extLst>
        </xdr:cNvPr>
        <xdr:cNvCxnSpPr/>
      </xdr:nvCxnSpPr>
      <xdr:spPr>
        <a:xfrm>
          <a:off x="2933700" y="19326225"/>
          <a:ext cx="8598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70</xdr:row>
      <xdr:rowOff>105508</xdr:rowOff>
    </xdr:from>
    <xdr:to>
      <xdr:col>5</xdr:col>
      <xdr:colOff>466731</xdr:colOff>
      <xdr:row>70</xdr:row>
      <xdr:rowOff>107096</xdr:rowOff>
    </xdr:to>
    <xdr:cxnSp macro="">
      <xdr:nvCxnSpPr>
        <xdr:cNvPr id="138" name="직선 연결선 137">
          <a:extLst>
            <a:ext uri="{FF2B5EF4-FFF2-40B4-BE49-F238E27FC236}">
              <a16:creationId xmlns:a16="http://schemas.microsoft.com/office/drawing/2014/main" id="{E0F948A2-B369-4D21-BB79-5FEDBB71C5E3}"/>
            </a:ext>
          </a:extLst>
        </xdr:cNvPr>
        <xdr:cNvCxnSpPr/>
      </xdr:nvCxnSpPr>
      <xdr:spPr>
        <a:xfrm>
          <a:off x="2952750" y="19707958"/>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10319</xdr:colOff>
      <xdr:row>68</xdr:row>
      <xdr:rowOff>180975</xdr:rowOff>
    </xdr:from>
    <xdr:to>
      <xdr:col>6</xdr:col>
      <xdr:colOff>10319</xdr:colOff>
      <xdr:row>78</xdr:row>
      <xdr:rowOff>127003</xdr:rowOff>
    </xdr:to>
    <xdr:cxnSp macro="">
      <xdr:nvCxnSpPr>
        <xdr:cNvPr id="139" name="직선 연결선 138">
          <a:extLst>
            <a:ext uri="{FF2B5EF4-FFF2-40B4-BE49-F238E27FC236}">
              <a16:creationId xmlns:a16="http://schemas.microsoft.com/office/drawing/2014/main" id="{C310373F-EE63-41C2-8CC1-05FDBA736B0A}"/>
            </a:ext>
          </a:extLst>
        </xdr:cNvPr>
        <xdr:cNvCxnSpPr/>
      </xdr:nvCxnSpPr>
      <xdr:spPr>
        <a:xfrm>
          <a:off x="3706019" y="19230975"/>
          <a:ext cx="0" cy="27082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26377</xdr:colOff>
      <xdr:row>69</xdr:row>
      <xdr:rowOff>212480</xdr:rowOff>
    </xdr:from>
    <xdr:to>
      <xdr:col>5</xdr:col>
      <xdr:colOff>400784</xdr:colOff>
      <xdr:row>70</xdr:row>
      <xdr:rowOff>80595</xdr:rowOff>
    </xdr:to>
    <xdr:sp macro="" textlink="">
      <xdr:nvSpPr>
        <xdr:cNvPr id="140" name="Text Box 545">
          <a:extLst>
            <a:ext uri="{FF2B5EF4-FFF2-40B4-BE49-F238E27FC236}">
              <a16:creationId xmlns:a16="http://schemas.microsoft.com/office/drawing/2014/main" id="{3B098DA3-A434-47F2-BE64-D6BCA2AAFFCB}"/>
            </a:ext>
          </a:extLst>
        </xdr:cNvPr>
        <xdr:cNvSpPr txBox="1">
          <a:spLocks noChangeArrowheads="1"/>
        </xdr:cNvSpPr>
      </xdr:nvSpPr>
      <xdr:spPr bwMode="auto">
        <a:xfrm>
          <a:off x="2960077" y="19538705"/>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40</a:t>
          </a:r>
        </a:p>
      </xdr:txBody>
    </xdr:sp>
    <xdr:clientData/>
  </xdr:twoCellAnchor>
  <xdr:twoCellAnchor>
    <xdr:from>
      <xdr:col>5</xdr:col>
      <xdr:colOff>322792</xdr:colOff>
      <xdr:row>73</xdr:row>
      <xdr:rowOff>21167</xdr:rowOff>
    </xdr:from>
    <xdr:to>
      <xdr:col>6</xdr:col>
      <xdr:colOff>65618</xdr:colOff>
      <xdr:row>73</xdr:row>
      <xdr:rowOff>248709</xdr:rowOff>
    </xdr:to>
    <xdr:sp macro="" textlink="">
      <xdr:nvSpPr>
        <xdr:cNvPr id="141" name="Text Box 545">
          <a:extLst>
            <a:ext uri="{FF2B5EF4-FFF2-40B4-BE49-F238E27FC236}">
              <a16:creationId xmlns:a16="http://schemas.microsoft.com/office/drawing/2014/main" id="{F4CD7649-EAA9-472C-82E8-65D7FD512B67}"/>
            </a:ext>
          </a:extLst>
        </xdr:cNvPr>
        <xdr:cNvSpPr txBox="1">
          <a:spLocks noChangeArrowheads="1"/>
        </xdr:cNvSpPr>
      </xdr:nvSpPr>
      <xdr:spPr bwMode="auto">
        <a:xfrm>
          <a:off x="3256492" y="20452292"/>
          <a:ext cx="504826" cy="227542"/>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1,100</a:t>
          </a:r>
        </a:p>
      </xdr:txBody>
    </xdr:sp>
    <xdr:clientData/>
  </xdr:twoCellAnchor>
  <xdr:twoCellAnchor>
    <xdr:from>
      <xdr:col>5</xdr:col>
      <xdr:colOff>10583</xdr:colOff>
      <xdr:row>74</xdr:row>
      <xdr:rowOff>210608</xdr:rowOff>
    </xdr:from>
    <xdr:to>
      <xdr:col>5</xdr:col>
      <xdr:colOff>372534</xdr:colOff>
      <xdr:row>75</xdr:row>
      <xdr:rowOff>164041</xdr:rowOff>
    </xdr:to>
    <xdr:sp macro="" textlink="">
      <xdr:nvSpPr>
        <xdr:cNvPr id="142" name="Text Box 545">
          <a:extLst>
            <a:ext uri="{FF2B5EF4-FFF2-40B4-BE49-F238E27FC236}">
              <a16:creationId xmlns:a16="http://schemas.microsoft.com/office/drawing/2014/main" id="{602F299E-29D8-4775-A3F6-B2B88A39787E}"/>
            </a:ext>
          </a:extLst>
        </xdr:cNvPr>
        <xdr:cNvSpPr txBox="1">
          <a:spLocks noChangeArrowheads="1"/>
        </xdr:cNvSpPr>
      </xdr:nvSpPr>
      <xdr:spPr bwMode="auto">
        <a:xfrm>
          <a:off x="2944283" y="20917958"/>
          <a:ext cx="361951" cy="22965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800</a:t>
          </a:r>
        </a:p>
      </xdr:txBody>
    </xdr:sp>
    <xdr:clientData/>
  </xdr:twoCellAnchor>
  <xdr:twoCellAnchor>
    <xdr:from>
      <xdr:col>4</xdr:col>
      <xdr:colOff>66675</xdr:colOff>
      <xdr:row>68</xdr:row>
      <xdr:rowOff>19050</xdr:rowOff>
    </xdr:from>
    <xdr:to>
      <xdr:col>5</xdr:col>
      <xdr:colOff>254000</xdr:colOff>
      <xdr:row>68</xdr:row>
      <xdr:rowOff>232833</xdr:rowOff>
    </xdr:to>
    <xdr:sp macro="" textlink="">
      <xdr:nvSpPr>
        <xdr:cNvPr id="143" name="Text Box 545">
          <a:extLst>
            <a:ext uri="{FF2B5EF4-FFF2-40B4-BE49-F238E27FC236}">
              <a16:creationId xmlns:a16="http://schemas.microsoft.com/office/drawing/2014/main" id="{57896C7C-28CC-44F3-A41D-AC72BE121D82}"/>
            </a:ext>
          </a:extLst>
        </xdr:cNvPr>
        <xdr:cNvSpPr txBox="1">
          <a:spLocks noChangeArrowheads="1"/>
        </xdr:cNvSpPr>
      </xdr:nvSpPr>
      <xdr:spPr bwMode="auto">
        <a:xfrm>
          <a:off x="2505075" y="19069050"/>
          <a:ext cx="682625" cy="213783"/>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1" i="0" strike="noStrike">
              <a:solidFill>
                <a:srgbClr val="000000"/>
              </a:solidFill>
              <a:latin typeface="굴림체"/>
              <a:ea typeface="굴림체"/>
            </a:rPr>
            <a:t>투스콘</a:t>
          </a:r>
          <a:endParaRPr lang="en-US" altLang="ko-KR" sz="1000" b="1" i="0" strike="noStrike">
            <a:solidFill>
              <a:srgbClr val="000000"/>
            </a:solidFill>
            <a:latin typeface="굴림체"/>
            <a:ea typeface="굴림체"/>
          </a:endParaRPr>
        </a:p>
      </xdr:txBody>
    </xdr:sp>
    <xdr:clientData/>
  </xdr:twoCellAnchor>
  <xdr:twoCellAnchor>
    <xdr:from>
      <xdr:col>2</xdr:col>
      <xdr:colOff>222005</xdr:colOff>
      <xdr:row>74</xdr:row>
      <xdr:rowOff>198559</xdr:rowOff>
    </xdr:from>
    <xdr:to>
      <xdr:col>3</xdr:col>
      <xdr:colOff>536331</xdr:colOff>
      <xdr:row>75</xdr:row>
      <xdr:rowOff>217609</xdr:rowOff>
    </xdr:to>
    <xdr:sp macro="" textlink="">
      <xdr:nvSpPr>
        <xdr:cNvPr id="144" name="Text Box 545">
          <a:extLst>
            <a:ext uri="{FF2B5EF4-FFF2-40B4-BE49-F238E27FC236}">
              <a16:creationId xmlns:a16="http://schemas.microsoft.com/office/drawing/2014/main" id="{625C623B-9A32-4F59-94B6-1C04B1C6B0BE}"/>
            </a:ext>
          </a:extLst>
        </xdr:cNvPr>
        <xdr:cNvSpPr txBox="1">
          <a:spLocks noChangeArrowheads="1"/>
        </xdr:cNvSpPr>
      </xdr:nvSpPr>
      <xdr:spPr bwMode="auto">
        <a:xfrm>
          <a:off x="1136405" y="20905909"/>
          <a:ext cx="1076326" cy="295275"/>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콘크리트 기초</a:t>
          </a:r>
          <a:endParaRPr lang="en-US" altLang="ko-KR" sz="1000" b="0" i="0" strike="noStrike">
            <a:solidFill>
              <a:srgbClr val="000000"/>
            </a:solidFill>
            <a:latin typeface="굴림체"/>
            <a:ea typeface="굴림체"/>
          </a:endParaRPr>
        </a:p>
      </xdr:txBody>
    </xdr:sp>
    <xdr:clientData/>
  </xdr:twoCellAnchor>
  <xdr:twoCellAnchor>
    <xdr:from>
      <xdr:col>5</xdr:col>
      <xdr:colOff>410369</xdr:colOff>
      <xdr:row>68</xdr:row>
      <xdr:rowOff>180975</xdr:rowOff>
    </xdr:from>
    <xdr:to>
      <xdr:col>5</xdr:col>
      <xdr:colOff>412750</xdr:colOff>
      <xdr:row>78</xdr:row>
      <xdr:rowOff>116419</xdr:rowOff>
    </xdr:to>
    <xdr:cxnSp macro="">
      <xdr:nvCxnSpPr>
        <xdr:cNvPr id="145" name="직선 연결선 144">
          <a:extLst>
            <a:ext uri="{FF2B5EF4-FFF2-40B4-BE49-F238E27FC236}">
              <a16:creationId xmlns:a16="http://schemas.microsoft.com/office/drawing/2014/main" id="{136AC7AC-210B-4335-A939-94596ECC9F7B}"/>
            </a:ext>
          </a:extLst>
        </xdr:cNvPr>
        <xdr:cNvCxnSpPr/>
      </xdr:nvCxnSpPr>
      <xdr:spPr>
        <a:xfrm>
          <a:off x="3344069" y="19230975"/>
          <a:ext cx="2381" cy="26976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14654</xdr:colOff>
      <xdr:row>69</xdr:row>
      <xdr:rowOff>197827</xdr:rowOff>
    </xdr:from>
    <xdr:to>
      <xdr:col>5</xdr:col>
      <xdr:colOff>462335</xdr:colOff>
      <xdr:row>69</xdr:row>
      <xdr:rowOff>199415</xdr:rowOff>
    </xdr:to>
    <xdr:cxnSp macro="">
      <xdr:nvCxnSpPr>
        <xdr:cNvPr id="146" name="직선 연결선 145">
          <a:extLst>
            <a:ext uri="{FF2B5EF4-FFF2-40B4-BE49-F238E27FC236}">
              <a16:creationId xmlns:a16="http://schemas.microsoft.com/office/drawing/2014/main" id="{83401F75-9D61-485F-B6CC-27321DF330BC}"/>
            </a:ext>
          </a:extLst>
        </xdr:cNvPr>
        <xdr:cNvCxnSpPr/>
      </xdr:nvCxnSpPr>
      <xdr:spPr>
        <a:xfrm>
          <a:off x="2948354" y="19524052"/>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29307</xdr:colOff>
      <xdr:row>69</xdr:row>
      <xdr:rowOff>21980</xdr:rowOff>
    </xdr:from>
    <xdr:to>
      <xdr:col>5</xdr:col>
      <xdr:colOff>403714</xdr:colOff>
      <xdr:row>69</xdr:row>
      <xdr:rowOff>168518</xdr:rowOff>
    </xdr:to>
    <xdr:sp macro="" textlink="">
      <xdr:nvSpPr>
        <xdr:cNvPr id="147" name="Text Box 545">
          <a:extLst>
            <a:ext uri="{FF2B5EF4-FFF2-40B4-BE49-F238E27FC236}">
              <a16:creationId xmlns:a16="http://schemas.microsoft.com/office/drawing/2014/main" id="{AA07DF83-B927-4B2E-9134-2E1E823C19B7}"/>
            </a:ext>
          </a:extLst>
        </xdr:cNvPr>
        <xdr:cNvSpPr txBox="1">
          <a:spLocks noChangeArrowheads="1"/>
        </xdr:cNvSpPr>
      </xdr:nvSpPr>
      <xdr:spPr bwMode="auto">
        <a:xfrm>
          <a:off x="2963007" y="19348205"/>
          <a:ext cx="374407" cy="14653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60</a:t>
          </a:r>
        </a:p>
      </xdr:txBody>
    </xdr:sp>
    <xdr:clientData/>
  </xdr:twoCellAnchor>
  <xdr:twoCellAnchor>
    <xdr:from>
      <xdr:col>5</xdr:col>
      <xdr:colOff>21981</xdr:colOff>
      <xdr:row>71</xdr:row>
      <xdr:rowOff>161193</xdr:rowOff>
    </xdr:from>
    <xdr:to>
      <xdr:col>5</xdr:col>
      <xdr:colOff>469662</xdr:colOff>
      <xdr:row>71</xdr:row>
      <xdr:rowOff>162781</xdr:rowOff>
    </xdr:to>
    <xdr:cxnSp macro="">
      <xdr:nvCxnSpPr>
        <xdr:cNvPr id="148" name="직선 연결선 147">
          <a:extLst>
            <a:ext uri="{FF2B5EF4-FFF2-40B4-BE49-F238E27FC236}">
              <a16:creationId xmlns:a16="http://schemas.microsoft.com/office/drawing/2014/main" id="{159E8BBA-1237-41D1-A2EA-92C88B443A42}"/>
            </a:ext>
          </a:extLst>
        </xdr:cNvPr>
        <xdr:cNvCxnSpPr/>
      </xdr:nvCxnSpPr>
      <xdr:spPr>
        <a:xfrm>
          <a:off x="2955681" y="20039868"/>
          <a:ext cx="447681"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21980</xdr:colOff>
      <xdr:row>70</xdr:row>
      <xdr:rowOff>212482</xdr:rowOff>
    </xdr:from>
    <xdr:to>
      <xdr:col>5</xdr:col>
      <xdr:colOff>396387</xdr:colOff>
      <xdr:row>71</xdr:row>
      <xdr:rowOff>80597</xdr:rowOff>
    </xdr:to>
    <xdr:sp macro="" textlink="">
      <xdr:nvSpPr>
        <xdr:cNvPr id="149" name="Text Box 545">
          <a:extLst>
            <a:ext uri="{FF2B5EF4-FFF2-40B4-BE49-F238E27FC236}">
              <a16:creationId xmlns:a16="http://schemas.microsoft.com/office/drawing/2014/main" id="{25FFDC18-FE51-4035-9D64-780225CFB769}"/>
            </a:ext>
          </a:extLst>
        </xdr:cNvPr>
        <xdr:cNvSpPr txBox="1">
          <a:spLocks noChangeArrowheads="1"/>
        </xdr:cNvSpPr>
      </xdr:nvSpPr>
      <xdr:spPr bwMode="auto">
        <a:xfrm>
          <a:off x="2955680" y="19814932"/>
          <a:ext cx="374407" cy="144340"/>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en-US" altLang="ko-KR" sz="1000" b="0" i="0" strike="noStrike">
              <a:solidFill>
                <a:srgbClr val="000000"/>
              </a:solidFill>
              <a:latin typeface="굴림체"/>
              <a:ea typeface="굴림체"/>
            </a:rPr>
            <a:t>200</a:t>
          </a:r>
        </a:p>
      </xdr:txBody>
    </xdr:sp>
    <xdr:clientData/>
  </xdr:twoCellAnchor>
  <xdr:twoCellAnchor>
    <xdr:from>
      <xdr:col>4</xdr:col>
      <xdr:colOff>43962</xdr:colOff>
      <xdr:row>69</xdr:row>
      <xdr:rowOff>21981</xdr:rowOff>
    </xdr:from>
    <xdr:to>
      <xdr:col>5</xdr:col>
      <xdr:colOff>21980</xdr:colOff>
      <xdr:row>69</xdr:row>
      <xdr:rowOff>212482</xdr:rowOff>
    </xdr:to>
    <xdr:sp macro="" textlink="">
      <xdr:nvSpPr>
        <xdr:cNvPr id="150" name="Rectangle 1137" descr="40%">
          <a:extLst>
            <a:ext uri="{FF2B5EF4-FFF2-40B4-BE49-F238E27FC236}">
              <a16:creationId xmlns:a16="http://schemas.microsoft.com/office/drawing/2014/main" id="{B92CE2A5-8708-4AC3-AA4F-C84B314790B6}"/>
            </a:ext>
          </a:extLst>
        </xdr:cNvPr>
        <xdr:cNvSpPr>
          <a:spLocks noChangeArrowheads="1"/>
        </xdr:cNvSpPr>
      </xdr:nvSpPr>
      <xdr:spPr bwMode="auto">
        <a:xfrm>
          <a:off x="2482362" y="19348206"/>
          <a:ext cx="473318"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1</xdr:col>
      <xdr:colOff>14654</xdr:colOff>
      <xdr:row>69</xdr:row>
      <xdr:rowOff>36634</xdr:rowOff>
    </xdr:from>
    <xdr:to>
      <xdr:col>1</xdr:col>
      <xdr:colOff>490903</xdr:colOff>
      <xdr:row>69</xdr:row>
      <xdr:rowOff>227135</xdr:rowOff>
    </xdr:to>
    <xdr:sp macro="" textlink="">
      <xdr:nvSpPr>
        <xdr:cNvPr id="151" name="Rectangle 1137" descr="40%">
          <a:extLst>
            <a:ext uri="{FF2B5EF4-FFF2-40B4-BE49-F238E27FC236}">
              <a16:creationId xmlns:a16="http://schemas.microsoft.com/office/drawing/2014/main" id="{21088955-DE79-43F9-962B-15BE82917B00}"/>
            </a:ext>
          </a:extLst>
        </xdr:cNvPr>
        <xdr:cNvSpPr>
          <a:spLocks noChangeArrowheads="1"/>
        </xdr:cNvSpPr>
      </xdr:nvSpPr>
      <xdr:spPr bwMode="auto">
        <a:xfrm>
          <a:off x="433754" y="19362859"/>
          <a:ext cx="476249"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29309</xdr:colOff>
      <xdr:row>69</xdr:row>
      <xdr:rowOff>36633</xdr:rowOff>
    </xdr:from>
    <xdr:to>
      <xdr:col>4</xdr:col>
      <xdr:colOff>14654</xdr:colOff>
      <xdr:row>69</xdr:row>
      <xdr:rowOff>227134</xdr:rowOff>
    </xdr:to>
    <xdr:sp macro="" textlink="">
      <xdr:nvSpPr>
        <xdr:cNvPr id="152" name="Rectangle 1137" descr="40%">
          <a:extLst>
            <a:ext uri="{FF2B5EF4-FFF2-40B4-BE49-F238E27FC236}">
              <a16:creationId xmlns:a16="http://schemas.microsoft.com/office/drawing/2014/main" id="{A03CF335-4973-4F0C-AABB-772D1F077862}"/>
            </a:ext>
          </a:extLst>
        </xdr:cNvPr>
        <xdr:cNvSpPr>
          <a:spLocks noChangeArrowheads="1"/>
        </xdr:cNvSpPr>
      </xdr:nvSpPr>
      <xdr:spPr bwMode="auto">
        <a:xfrm>
          <a:off x="943709" y="19362858"/>
          <a:ext cx="1509345" cy="190501"/>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19050">
          <a:noFill/>
          <a:miter lim="800000"/>
          <a:headEnd/>
          <a:tailEnd/>
        </a:ln>
      </xdr:spPr>
      <xdr:txBody>
        <a:bodyPr/>
        <a:lstStyle/>
        <a:p>
          <a:endParaRPr lang="ko-KR" altLang="en-US"/>
        </a:p>
      </xdr:txBody>
    </xdr:sp>
    <xdr:clientData/>
  </xdr:twoCellAnchor>
  <xdr:twoCellAnchor>
    <xdr:from>
      <xdr:col>2</xdr:col>
      <xdr:colOff>19050</xdr:colOff>
      <xdr:row>69</xdr:row>
      <xdr:rowOff>209550</xdr:rowOff>
    </xdr:from>
    <xdr:to>
      <xdr:col>3</xdr:col>
      <xdr:colOff>762000</xdr:colOff>
      <xdr:row>70</xdr:row>
      <xdr:rowOff>76200</xdr:rowOff>
    </xdr:to>
    <xdr:sp macro="" textlink="">
      <xdr:nvSpPr>
        <xdr:cNvPr id="153" name="Rectangle 1137" descr="40%">
          <a:extLst>
            <a:ext uri="{FF2B5EF4-FFF2-40B4-BE49-F238E27FC236}">
              <a16:creationId xmlns:a16="http://schemas.microsoft.com/office/drawing/2014/main" id="{2617B583-99E8-4D86-8720-73962FB3E209}"/>
            </a:ext>
          </a:extLst>
        </xdr:cNvPr>
        <xdr:cNvSpPr>
          <a:spLocks noChangeArrowheads="1"/>
        </xdr:cNvSpPr>
      </xdr:nvSpPr>
      <xdr:spPr bwMode="auto">
        <a:xfrm>
          <a:off x="933450" y="19535775"/>
          <a:ext cx="1504950" cy="142875"/>
        </a:xfrm>
        <a:prstGeom prst="rect">
          <a:avLst/>
        </a:prstGeom>
        <a:blipFill dpi="0" rotWithShape="1">
          <a:blip xmlns:r="http://schemas.openxmlformats.org/officeDocument/2006/relationships" r:embed="rId1" cstate="print"/>
          <a:srcRect/>
          <a:tile tx="0" ty="0" sx="100000" sy="100000" flip="none" algn="tl"/>
        </a:blipFill>
        <a:ln w="19050">
          <a:noFill/>
          <a:miter lim="800000"/>
          <a:headEnd/>
          <a:tailEnd/>
        </a:ln>
      </xdr:spPr>
    </xdr:sp>
    <xdr:clientData/>
  </xdr:twoCellAnchor>
  <xdr:twoCellAnchor>
    <xdr:from>
      <xdr:col>1</xdr:col>
      <xdr:colOff>36634</xdr:colOff>
      <xdr:row>69</xdr:row>
      <xdr:rowOff>234463</xdr:rowOff>
    </xdr:from>
    <xdr:to>
      <xdr:col>1</xdr:col>
      <xdr:colOff>483576</xdr:colOff>
      <xdr:row>70</xdr:row>
      <xdr:rowOff>131886</xdr:rowOff>
    </xdr:to>
    <xdr:sp macro="" textlink="">
      <xdr:nvSpPr>
        <xdr:cNvPr id="154" name="Text Box 545">
          <a:extLst>
            <a:ext uri="{FF2B5EF4-FFF2-40B4-BE49-F238E27FC236}">
              <a16:creationId xmlns:a16="http://schemas.microsoft.com/office/drawing/2014/main" id="{0E6B7CBB-032C-43FC-82E3-FB63BB0A5F36}"/>
            </a:ext>
          </a:extLst>
        </xdr:cNvPr>
        <xdr:cNvSpPr txBox="1">
          <a:spLocks noChangeArrowheads="1"/>
        </xdr:cNvSpPr>
      </xdr:nvSpPr>
      <xdr:spPr bwMode="auto">
        <a:xfrm>
          <a:off x="455734" y="19560688"/>
          <a:ext cx="446942" cy="173648"/>
        </a:xfrm>
        <a:prstGeom prst="rect">
          <a:avLst/>
        </a:prstGeom>
        <a:noFill/>
        <a:ln w="9525">
          <a:noFill/>
          <a:miter lim="800000"/>
          <a:headEnd/>
          <a:tailEnd/>
        </a:ln>
      </xdr:spPr>
      <xdr:txBody>
        <a:bodyPr vertOverflow="clip" wrap="square" lIns="27432" tIns="18288" rIns="0" bIns="0" anchor="ctr" upright="1">
          <a:scene3d>
            <a:camera prst="orthographicFront">
              <a:rot lat="0" lon="0" rev="0"/>
            </a:camera>
            <a:lightRig rig="threePt" dir="t"/>
          </a:scene3d>
        </a:bodyPr>
        <a:lstStyle/>
        <a:p>
          <a:pPr algn="ctr" rtl="0">
            <a:defRPr sz="1000"/>
          </a:pPr>
          <a:r>
            <a:rPr lang="ko-KR" altLang="en-US" sz="1000" b="0" i="0" strike="noStrike">
              <a:solidFill>
                <a:srgbClr val="000000"/>
              </a:solidFill>
              <a:latin typeface="굴림체"/>
              <a:ea typeface="굴림체"/>
            </a:rPr>
            <a:t>모래</a:t>
          </a:r>
          <a:endParaRPr lang="en-US" altLang="ko-KR" sz="1000" b="0" i="0" strike="noStrike">
            <a:solidFill>
              <a:srgbClr val="000000"/>
            </a:solidFill>
            <a:latin typeface="굴림체"/>
            <a:ea typeface="굴림체"/>
          </a:endParaRPr>
        </a:p>
      </xdr:txBody>
    </xdr:sp>
    <xdr:clientData/>
  </xdr:twoCellAnchor>
  <xdr:twoCellAnchor>
    <xdr:from>
      <xdr:col>1</xdr:col>
      <xdr:colOff>19050</xdr:colOff>
      <xdr:row>6</xdr:row>
      <xdr:rowOff>10583</xdr:rowOff>
    </xdr:from>
    <xdr:to>
      <xdr:col>2</xdr:col>
      <xdr:colOff>0</xdr:colOff>
      <xdr:row>6</xdr:row>
      <xdr:rowOff>12171</xdr:rowOff>
    </xdr:to>
    <xdr:cxnSp macro="">
      <xdr:nvCxnSpPr>
        <xdr:cNvPr id="166" name="직선 연결선 165">
          <a:extLst>
            <a:ext uri="{FF2B5EF4-FFF2-40B4-BE49-F238E27FC236}">
              <a16:creationId xmlns:a16="http://schemas.microsoft.com/office/drawing/2014/main" id="{4D8FD79D-56AF-4215-B018-2A0950AC549C}"/>
            </a:ext>
          </a:extLst>
        </xdr:cNvPr>
        <xdr:cNvCxnSpPr/>
      </xdr:nvCxnSpPr>
      <xdr:spPr>
        <a:xfrm>
          <a:off x="442383" y="1703916"/>
          <a:ext cx="478367"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5</xdr:row>
      <xdr:rowOff>273578</xdr:rowOff>
    </xdr:from>
    <xdr:to>
      <xdr:col>4</xdr:col>
      <xdr:colOff>478367</xdr:colOff>
      <xdr:row>6</xdr:row>
      <xdr:rowOff>0</xdr:rowOff>
    </xdr:to>
    <xdr:cxnSp macro="">
      <xdr:nvCxnSpPr>
        <xdr:cNvPr id="167" name="직선 연결선 166">
          <a:extLst>
            <a:ext uri="{FF2B5EF4-FFF2-40B4-BE49-F238E27FC236}">
              <a16:creationId xmlns:a16="http://schemas.microsoft.com/office/drawing/2014/main" id="{054EFD4C-C6A9-4F89-A996-2D93496D3B77}"/>
            </a:ext>
          </a:extLst>
        </xdr:cNvPr>
        <xdr:cNvCxnSpPr/>
      </xdr:nvCxnSpPr>
      <xdr:spPr>
        <a:xfrm>
          <a:off x="2444750" y="1691745"/>
          <a:ext cx="478367" cy="158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752209</xdr:colOff>
      <xdr:row>6</xdr:row>
      <xdr:rowOff>9525</xdr:rowOff>
    </xdr:from>
    <xdr:to>
      <xdr:col>4</xdr:col>
      <xdr:colOff>0</xdr:colOff>
      <xdr:row>13</xdr:row>
      <xdr:rowOff>254001</xdr:rowOff>
    </xdr:to>
    <xdr:cxnSp macro="">
      <xdr:nvCxnSpPr>
        <xdr:cNvPr id="168" name="직선 연결선 167">
          <a:extLst>
            <a:ext uri="{FF2B5EF4-FFF2-40B4-BE49-F238E27FC236}">
              <a16:creationId xmlns:a16="http://schemas.microsoft.com/office/drawing/2014/main" id="{74AB9CC6-AD69-4BDE-8748-7AC510EB222C}"/>
            </a:ext>
          </a:extLst>
        </xdr:cNvPr>
        <xdr:cNvCxnSpPr/>
      </xdr:nvCxnSpPr>
      <xdr:spPr>
        <a:xfrm>
          <a:off x="2434959" y="1702858"/>
          <a:ext cx="9791" cy="2170643"/>
        </a:xfrm>
        <a:prstGeom prst="line">
          <a:avLst/>
        </a:prstGeom>
        <a:ln w="19050" cmpd="sng"/>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485775</xdr:colOff>
      <xdr:row>6</xdr:row>
      <xdr:rowOff>0</xdr:rowOff>
    </xdr:from>
    <xdr:to>
      <xdr:col>4</xdr:col>
      <xdr:colOff>0</xdr:colOff>
      <xdr:row>6</xdr:row>
      <xdr:rowOff>1588</xdr:rowOff>
    </xdr:to>
    <xdr:cxnSp macro="">
      <xdr:nvCxnSpPr>
        <xdr:cNvPr id="169" name="직선 연결선 168">
          <a:extLst>
            <a:ext uri="{FF2B5EF4-FFF2-40B4-BE49-F238E27FC236}">
              <a16:creationId xmlns:a16="http://schemas.microsoft.com/office/drawing/2014/main" id="{A9B1B2D1-174B-42DB-8817-1978F48B23DA}"/>
            </a:ext>
          </a:extLst>
        </xdr:cNvPr>
        <xdr:cNvCxnSpPr/>
      </xdr:nvCxnSpPr>
      <xdr:spPr>
        <a:xfrm>
          <a:off x="909108" y="1693333"/>
          <a:ext cx="1535642"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9548;&#51109;&#45784;1-pc\&#44277;&#50976;\My%20Documents\&#51204;&#44592;&#51088;&#473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pc\&#49324;&#51109;&#45784;PC\My%20Documents\dacom\&#50896;&#51452;~&#51228;&#52380;\&#50896;&#51452;&#52572;&#51333;\&#44277;&#53685;&#51088;&#473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WG\ILOT-MI\SUNGNAM\TAL\SUNGNAM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51068;\&#54620;&#48731;\&#45208;&#51032;&#51068;&#46308;\&#50872;&#51652;&#51088;&#50896;&#54868;\&#50872;&#51652;&#46020;&#49436;\&#50872;&#51652;&#52572;&#51333;&#49688;&#51221;D\&#54620;&#48731;\&#54540;&#47004;&#53944;\&#50872;&#51652;\&#50872;&#51652;&#44400;&#51020;&#49885;&#47932;&#51088;&#50896;&#54868;&#49324;&#50629;\D)&#45236;&#50669;&#49436;\Book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45208;\D\~ing\99&#49444;&#44228;&#46020;&#47732;\'98&#45380;%20&#54364;&#51456;&#54217;&#54805;\&#47560;&#49328;&#49340;&#44228;\84CNN-90-15L\DATA\ELE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tp://152.149.138.130/WINDOWS/TEMP/&#44592;&#51109;&#46020;&#49440;&#44288;&#51204;&#44592;/&#49892;&#49884;&#49444;&#44228;/CAL/POWER&amp;TEL/&#44148;&#52629;&#51204;&#44592;-ko/P-Iso/Calc-St2/ILL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51060;&#54840;&#50864;\C\&#54812;&#44221;&#47532;&#49828;&#53944;\HWIN95\&#48148;&#53461;%20&#54868;&#47732;\&#45236;%20&#49436;&#47448;%20&#44032;&#48169;\HSH\&#44397;&#51228;&#44204;&#5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44608;&#54861;&#52384;pc\&#47196;&#52972;%20&#46356;&#49828;&#53356;%20(d)\&#49444;&#44228;&#46020;&#47732;03\&#44256;&#46321;&#54617;&#44368;\&#48512;&#49328;&#50668;&#51088;&#44256;&#46321;&#54617;&#44368;\5&#52264;&#49688;&#51221;(&#54617;&#44368;&#51116;&#52636;&#49436;&#47448;&#54252;&#54632;)\&#54617;&#44368;&#51116;&#52636;&#49436;&#47448;\&#45236;&#50669;&#49436;&#48143;&#45800;&#44032;&#44204;&#51201;\&#48512;&#49328;&#50668;&#51088;&#44256;&#46321;&#54617;&#44368;%20&#48169;&#49569;&#51109;&#52824;D-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48149;&#44508;&#49457;pro\&#49437;&#49324;&#46041;&#44540;&#49373;\&#52265;&#44277;&#50857;\&#49437;&#49324;&#46041;&#44540;&#49373;&#44228;&#49328;&#4943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ser-pc\&#49324;&#51109;&#45784;pc\Documents%20and%20Settings\user\Local%20Settings\Temporary%20Internet%20Files\Content.IE5\OVJJUCTP\Documents%20and%20Settings\A\My%20Documents\2007&#51204;&#44592;&#51088;&#473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51204;&#44592;&#51088;&#47308;\&#51204;&#44592;&#51088;&#473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WINDOWS\TEMP\HS&amp;S\Template\HS&amp;S\2ndq2000\TEMP\PLBYL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49340;&#51652;2\D\My%20Documents\&#49437;&#48393;&#51648;&#54616;&#52264;&#46020;\&#50900;&#49569;Ic&#44368;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ZLHK\DATA\&#47925;&#54788;&#4753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9548;&#51109;&#45784;1-pc\&#44277;&#50976;\&#51204;&#44592;&#51088;&#47308;\&#51204;&#44592;&#51088;&#473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08023\&#44277;&#50976;\PJT-98\W-POHANG\REP\CALC\FINAL\ELE\CAL_PO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49548;&#51109;&#45784;1-pc\&#44277;&#50976;\2002project\&#48120;&#50500;&#47532;&#49345;&#44032;(&#51060;&#52268;&#48373;)\&#48120;&#50500;&#47532;\&#51204;&#44592;&#51088;&#473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48149;&#51652;&#49437;\C\MSOffice\Excel\9706F\IL-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ark\d\aajob\&#49468;&#53568;&#49884;&#54000;&#44060;&#48156;&#49324;&#50629;(&#51204;&#44592;&#48143;&#44592;&#44228;)\&#49688;&#47049;&#49328;&#52636;&#49436;\&#44032;&#47196;&#46321;&#48143;&#44277;&#50896;\&#49328;&#52636;&#44540;&#44144;&#53685;&#5463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syou\c\PJT-2000\R-6&#54840;&#49440;&#46020;&#47196;\Fin-5-4\&#50696;&#49328;&#49436;\&#45800;&#50948;&#49688;&#47049;\R-&#44305;&#51452;&#50948;&#49373;%20&#51652;&#51077;&#47196;\&#50696;&#49328;&#49436;\&#45800;&#50948;&#49688;&#47049;\UNIT-Q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WINDOWS\TEMP\HS&amp;S\Template\HS&amp;S\2ndq2000\Q2%20Rev.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4264;&#51312;&#51088;&#473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User-pc\&#49324;&#51109;&#45784;PC\Documents%20and%20Settings\bmchoi\My%20Documents\04%20Year%20Document%20folder\Business%20document\Price\2001%20Year%20Document%20folder\personal_contact_li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cp200k\D\Jim\price\2001\My%20Documents\CPU_DATA\99YER&amp;OP\&#49324;&#50629;&#48512;&#51333;&#54633;\1999Act\99Inpu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ree-xp\&#44277;&#53685;&#47928;&#49436;\&#51204;&#44592;&#51088;&#47308;\&#51204;&#44592;&#51088;&#473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51060;&#51064;&#50689;\&#47196;&#52972;%20&#46356;&#49828;&#53356;%20(d)\Documents%20and%20Settings\&#51204;&#44592;&#51088;&#4730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51204;&#44592;&#51088;&#47308;\&#51204;&#44592;&#51088;&#473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User-pc\&#49324;&#51109;&#45784;PC\WINDOWS\&#48148;&#53461;%20&#54868;&#47732;\WINDOWS\&#48148;&#53461;%20&#54868;&#47732;\&#49548;&#48169;\&#54620;&#51204;&#51088;&#47308;\&#47560;&#49328;~&#49688;&#52636;&#49548;&#48169;&#44277;&#49324;&#49444;&#44228;&#4943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45236;&#50669;&#49436;sample\K-SET1.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54633;&#52380;&#45236;&#50669;"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backup1\2001&#45380;\&#49888;&#50900;&#52397;&#49548;&#45380;&#47928;&#54868;&#49468;&#53552;\&#45236;&#50669;&#4943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gram%20Files\AutoCAD%20R14\&#49892;&#49884;\&#49569;&#46972;&#52488;&#46321;&#54617;&#44368;\&#45236;&#50669;&#49436;\&#49569;&#46972;&#52488;&#51473;&#54617;&#44368;(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aster\&#51089;&#50629;&#51652;&#54665;&#51473;%20(e)\pjt-2002\&#54217;&#54868;&#51032;&#45840;\&#50696;&#49328;&#49436;(&#51068;&#50948;&#45824;&#44032;,&#45840;)\&#49444;&#44228;&#48320;&#44221;(&#44397;&#51088;)\&#44397;&#51088;&#48320;&#44221;&#53685;&#49888;\13&#5226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JEC99\SONGB\new\&#49457;&#48513;&#45236;&#50669;&#49436;(&#51333;&#5463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44592;&#53440;&#51088;&#47308;\&#45224;&#44053;&#52628;&#5165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User-pc\&#49324;&#51109;&#45784;PC\My%20Documents\dacom\&#50896;&#51452;~&#51228;&#52380;\&#50896;&#51452;&#52572;&#51333;\&#50696;&#49328;&#45236;~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52572;&#50689;&#49440;\C\TEMP\1&#45800;&#44228;&#44277;&#5089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Ykkim\c\PROJECT\DE98025\30\EL\NEW\HWP\KKK.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7&#45380;\06.%202017%20&#48169;&#48276;%20CCTV%20&#49444;&#52824;&#49324;&#50629;\&#45225;&#54408;&#46020;&#49436;\03-21\2017%20&#48169;&#48276;%20CCTV%20&#49444;&#52824;&#49324;&#50629;\&#49444;&#44228;&#49436;\1.%20&#52509;&#44292;%20&#49444;&#44228;&#49436;\&#49444;&#44228;&#49436;-2017%20&#48169;&#48276;%20CCTV%20&#49444;&#52824;&#49324;&#50629;(&#52509;&#44292;)-03-23.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44277;&#50976;/00.&#54532;&#47196;&#51229;&#53944;/2020/0_&#50857;&#51064;/2.%202020%20&#49373;&#54876;&#48169;&#48276;%20CCTV%20&#49444;&#52824;&#49324;&#50629;/&#44160;&#53664;&#48156;&#49569;/2020.03.17/&#45236;&#50669;&#49436;/2020%20&#49373;&#54876;&#48169;&#48276;%20CCTV%20&#49444;&#52824;&#49324;&#50629;%202020.03.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ung\ouk~&#48708;&#48128;&#44277;&#44036;\&#51088;&#47308;\&#49436;&#50872;\&#49436;&#50872;2003\&#50896;&#51064;&#51088;\&#49436;&#50872;&#44592;&#54925;200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4608;&#54812;&#50689;pc\&#47196;&#52972;%20&#46356;&#49828;&#53356;%20(e)\Documents%20and%20Settings\user\My%20Documents\2004&#45380;&#49457;&#54868;&#44592;&#50629;\5.%20&#51068;&#50948;&#45824;&#44032;\&#46160;&#50773;&#47924;&#44144;\&#50896;&#48376;&#48320;&#44221;&#54868;&#5106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L07\&#44277;&#50976;\My%20Documents\&#45236;&#5066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48149;&#54840;&#49688;\2005project\PROJECT\2005%20PROJECT\&#53664;&#44060;&#44277;\50~&#52572;&#51333;%20&#46041;&#53444;&#45236;&#50669;&#49436;(PMI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51060;&#51221;1\&#51089;&#50629;&#48169;\&#51089;&#50629;&#48169;\10_&#44592;&#53440;\MD\&#46041;&#44396;&#51452;&#52264;&#51109;(&#52572;&#51333;&#50500;&#45784;)\030929&#45236;&#50669;&#49436;\&#52572;&#51333;\&#46041;&#44396;&#51452;&#52264;&#51109;&#53685;&#49888;&#45236;&#50669;&#4943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REE5\Project(&#48149;&#51652;&#49437;)\&#51221;&#51021;&#45432;&#51064;&#48373;&#51648;\&#48320;&#44221;\&#53580;&#45768;&#49828;&#51109;&#51312;&#47749;&#44277;&#4932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48149;&#44508;&#49457;\&#48149;&#44508;&#49457;pro\My%20Documents\&#51204;&#44592;&#51088;&#473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8&#45380;\6.%202018%20&#48276;&#51396;&#49324;&#44033;&#51648;&#45824;%20CCTV%20&#49444;&#52824;&#49324;&#50629;\&#44160;&#53664;&#48156;&#49569;&#46020;&#49436;\03-12\2018%20&#48276;&#51396;&#49324;&#44033;&#51648;&#45824;%20CCTV%20&#49444;&#52824;&#49324;&#50629;\&#49444;&#44228;&#49436;\1.%20&#52509;&#44292;%20&#49444;&#44228;&#49436;\1&#49444;&#44228;&#49436;-2018%20&#48276;&#51396;&#49324;&#44033;&#51648;&#45824;%20CCTV%20&#49444;&#52824;&#49324;&#50629;(&#52509;&#44292;).xlsx" TargetMode="External"/></Relationships>
</file>

<file path=xl/externalLinks/_rels/externalLink57.xml.rels><?xml version="1.0" encoding="UTF-8" standalone="yes"?>
<Relationships xmlns="http://schemas.openxmlformats.org/package/2006/relationships"><Relationship Id="rId2" Type="http://schemas.microsoft.com/office/2019/04/relationships/externalLinkLongPath" Target="file:///Y:\Wree\Data-&#44288;&#44553;\2007.07%20&#49345;&#49688;&#46020;&#49324;&#50629;&#49548;\&#45236;&#50669;\H_Project\&#50696;&#48708;&#49444;&#44228;&#49436;\_&#51228;&#52636;&#52572;&#51333;&#48376;\si&#48376;&#48512;&#44204;&#51201;&#51228;&#52636;&#51088;&#47308;\(2006.03.28&#23383;)_KT&#51228;&#52636;&#51088;&#47308;(&#53664;&#44277;&#49569;&#48512;&#29992;)\(2006.03.28&#23383;)_KT%20&#51228;&#52636;&#51088;&#47308;(&#53664;&#44277;&#49569;&#48512;&#29992;)\3.%20&#44277;&#44277;&#51221;&#48372;&#49436;&#48708;&#49828;%20&#49345;&#49464;&#45236;&#50669;\Documents%20and%20Settings\ee\Local%20Settings\Temp\_AZTMP0_\CHG\&#54260;&#45908;\chg\2004&#45380;&#46020;\&#51473;&#48512;&#45236;&#47449;&#49440;(TTMS)\&#51228;&#52636;&#49436;&#47448;\&#50668;&#44148;&#48372;&#44256;.xls?D19638FB" TargetMode="External"/><Relationship Id="rId1" Type="http://schemas.openxmlformats.org/officeDocument/2006/relationships/externalLinkPath" Target="file:///\\D19638FB\&#50668;&#44148;&#48372;&#4425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User-pc\&#49324;&#51109;&#45784;PC\WINDOWS\&#48148;&#53461;%20&#54868;&#47732;\dacom\&#51652;&#52380;~&#51613;&#54217;\&#51652;&#52380;,&#51613;&#54217;(9.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OCUME~1\rfong\LOCALS~1\Temp\HighlightsHRApr0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aw\c\&#49352;%20&#54260;&#45908;\&#48156;&#49569;&#44204;&#512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wa\c\0201&#44277;&#53685;&#54260;&#45908;\&#49444;&#44228;&#49436;\E\E172&#49436;&#50872;&#49884;&#47549;&#48120;&#49696;&#44288;\&#51089;&#50629;&#54028;&#51068;\3&#52264;&#51089;&#5062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U:\&#53664;&#47928;%20&#44148;&#52629;\&#49436;&#54644;&#44536;&#46993;&#48716;\5-&#48320;&#44221;&#46020;&#47732;(060503)\&#44228;&#49328;&#49436;\&#46041;&#53444;&#51204;&#44592;&#51088;&#47308;.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51060;&#49849;&#50896;-pc\&#44277;&#50976;\&#44277;&#50976;\&#54532;&#47196;&#51229;&#53944;\2017&#45380;\05.%202017%20&#45432;&#54980;&#52852;&#47700;&#46972;%20&#44368;&#52404;&#44277;&#49324;\&#44160;&#53664;&#46020;&#49436;&#48156;&#49569;\02-25\2017&#45380;%20&#48169;&#48276;%20CCTV%20&#45432;&#54980;&#52852;&#47700;&#46972;%20&#44368;&#52404;&#49324;&#50629;\&#45236;&#50669;&#49436;\2017&#45380;%20&#48169;&#48276;%20CCTV%20&#45432;&#54980;&#52852;&#47700;&#46972;%20&#44368;&#52404;&#49324;&#50629;.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hha\project\&#49688;&#54665;project\esco.xls" TargetMode="External"/></Relationships>
</file>

<file path=xl/externalLinks/_rels/externalLink66.xml.rels><?xml version="1.0" encoding="UTF-8" standalone="yes"?>
<Relationships xmlns="http://schemas.openxmlformats.org/package/2006/relationships"><Relationship Id="rId2" Type="http://schemas.microsoft.com/office/2019/04/relationships/externalLinkLongPath" Target="file:///Y:\Wree\Data-&#44288;&#44553;\2007.07%20&#49345;&#49688;&#46020;&#49324;&#50629;&#49548;\&#45236;&#50669;\H_Project\&#50696;&#48708;&#49444;&#44228;&#49436;\_&#51228;&#52636;&#52572;&#51333;&#48376;\si&#48376;&#48512;&#44204;&#51201;&#51228;&#52636;&#51088;&#47308;\(2006.03.28&#23383;)_KT&#51228;&#52636;&#51088;&#47308;(&#53664;&#44277;&#49569;&#48512;&#29992;)\(2006.03.28&#23383;)_KT%20&#51228;&#52636;&#51088;&#47308;(&#53664;&#44277;&#49569;&#48512;&#29992;)\3.%20&#44277;&#44277;&#51221;&#48372;&#49436;&#48708;&#49828;%20&#49345;&#49464;&#45236;&#50669;\Documents%20and%20Settings\ee\Local%20Settings\Temp\_AZTMP0_\Documents%20and%20Settings\ee\Local%20Settings\Temp?A67D2B83" TargetMode="External"/><Relationship Id="rId1" Type="http://schemas.openxmlformats.org/officeDocument/2006/relationships/externalLinkPath" Target="file:///\\A67D2B83\Temp"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EXCEL\YESTER\&#44540;&#44144;&#49436;.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User-pc\&#49324;&#51109;&#45784;PC\Documents%20and%20Settings\MyHome\&#48148;&#53461;%20&#54868;&#47732;\2012.07%20&#51088;&#51204;&#44144;&#46020;&#47196;&#44396;&#52629;&#49324;&#50629;%20(&#48372;&#50504;&#46321;,&#49888;&#54840;&#46321;,&#54868;&#51109;&#49892;,CCTV)\&#51204;&#44592;&#44277;&#49324;\Wree\Data-&#44288;&#44553;\2011&#45380;&#46020;\2011.02.25%20&#51648;&#48169;&#46020;321&#54840;&#49440;&#44032;&#47196;&#46321;\&#51088;&#51116;\&#46020;&#47732;,&#49884;&#48169;&#49436;,&#44204;&#51201;&#49436;\1-4.&#48516;&#51204;&#54632;%20&#44204;&#51201;&#49436;%204&#54924;&#47196;(&#50640;&#51060;&#49828;&#47196;-&#49436;&#50872;&#44228;&#5120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48149;&#54872;&#49457;\&#48149;&#54872;&#49457;\7.2%202006&#45380;&#51089;&#50629;&#51109;\1.%20&#45824;&#50864;&#51221;&#48372;NS\1.%20GM%20DAEWOO\2&#52264;%20&#52628;&#44032;_3&#52264;_&#52628;&#44032;\&#53685;&#54633;&#50896;&#44032;&#48516;&#49437;\&#44204;&#51201;&#49436;_GM&#45824;&#50864;(2&#52264;%20&#47932;&#47049;%20&#48516;&#47532;&#49688;&#47161;&#44204;&#51201;&#48143;%20&#53685;&#54633;&#50896;&#44032;&#48516;&#49437;)_06011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1060;&#54617;\MECH\&#49457;&#51648;&#44277;&#5478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f103\work\HLOTUS\9801J\OUT\YE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JS\&#50672;&#46041;\&#45453;&#54801;&#51473;&#50521;&#54924;&#52649;&#45224;&#50672;&#49688;&#50896;&#51312;&#44221;&#44277;&#49324;(98.8kjs)\&#51473;&#44592;&#49324;&#50857;&#4730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9892;&#54665;&#45824;&#487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2572;&#50689;&#49440;\C\&#48512;&#52380;&#45236;&#50669;(&#48320;&#4422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N:\Documents%20and%20Settings\&#54620;&#51204;\My%20Documents\&#44305;&#45800;&#44397;\My%20Documents\&#45224;&#50896;&#50668;&#49688;&#51088;&#5368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48124;&#50976;&#49885;\-1.%20&#50500;&#54028;&#53944;\&#52572;&#49457;&#54840;\&#49892;&#54665;&#50696;&#49328;\&#48128;&#47112;&#45768;&#50628;\&#51204;&#524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Kiki\edit\work\&#50896;&#51068;&#54616;&#51060;&#53581;\&#49888;&#49457;&#50672;&#49688;&#50896;\&#54532;&#47196;&#51229;&#53944;\&#50500;&#49328;&#47564;\&#52265;&#44277;&#44228;\OBS\JAAN\RYH\NW\HBS\&#47560;&#49324;&#5492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50689;&#46973;1\&#54532;&#47196;&#51229;&#53944;\DATA\EXCEL\HEXCEL\95WORK\HEXCEL\95_1&#45236;&#5066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User-pc\&#49324;&#51109;&#45784;PC\project\2011&#44288;&#44277;&#49324;\2011%20&#50612;&#47536;&#51060;&#48372;&#54840;&#44396;&#50669;%20CCTV&#49444;&#52824;&#49324;&#50629;\2011%20&#52572;&#51333;&#45225;&#54408;(2011.02.17)\4.%20&#49444;&#44228;&#50696;&#49328;&#49436;(&#45236;&#50669;&#49436;,&#51068;&#50948;&#45824;&#44032;,&#45800;&#44032;&#49328;&#52636;,&#44204;&#51201;,&#49688;&#47049;&#49328;&#52636;&#49436;)\2011&#50612;&#47536;&#51060;&#48372;&#54840;&#44396;&#50669;%20CCTV&#45236;&#50669;-(2011.04.25)-&#44048;&#49324;&#51648;&#51201;&#49324;&#5463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51060;&#44305;&#54840;-pc\&#44277;&#50976;\&#51648;&#48736;&#44480;\04.&#48276;&#51396;&#49324;&#44033;&#51648;&#45824;%20CCTV%20&#49444;&#52824;&#49324;&#50629;\&#45225;&#54408;&#46020;&#49436;\03-22\&#48276;&#51396;&#49324;&#44033;&#51648;&#45824;%20CCTV%20&#49444;&#52824;&#49324;&#50629;\&#45236;&#50669;&#49436;\1.%20&#52509;&#44292;%20&#45236;&#50669;&#49436;\&#48276;&#51396;&#49324;&#44033;&#51648;&#45824;%20CCTV%20&#49444;&#52824;&#49324;&#50629;(&#52509;&#4429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Wree\Data-&#44288;&#44553;\2008&#45380;&#46020;\2008.08.11%20&#51453;&#51204;&#50556;&#50808;&#51020;&#50501;&#45817;CCTV&#49444;&#52824;\&#45236;&#50669;\&#51453;&#51204;&#50556;&#50808;&#51020;&#50501;&#45817;-(2008.09.06)-FF.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51060;&#49849;&#50896;-pc\&#44277;&#50976;\Documents%20and%20Settings\plus\My%20Documents\&#44277;&#50689;&#51452;&#52264;&#51109;&#44277;&#49324;&#44288;&#47144;\&#49436;&#54788;\&#49436;&#54788;%20&#54156;&#54532;2&#44368;&#52404;\&#44032;&#45208;\2005&#45380;\&#44553;&#49688;&#49884;&#49444;&#44277;&#49324;\&#52572;&#49457;&#54840;%20&#51089;&#50629;&#54868;&#51068;\&#49444;&#48708;&#50629;&#47924;\&#49457;&#45224;&#44277;&#44256;(&#49444;&#44228;&#4943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44277;&#50976;/&#54532;&#47196;&#51229;&#53944;/2022&#45380;/0_&#44400;&#54252;&#49884;/1.%202022&#45380;%20&#49373;&#54876;&#50504;&#51204;&#50857;%20CCTV%20&#49444;&#52824;(&#50756;&#47308;)/1.&#51089;&#50629;/&#49888;&#44508;/&#45236;&#50669;&#49436;/1.%20&#52509;&#44292;&#45236;&#50669;&#49436;(&#49888;&#44508;)%20-%202022&#45380;%20&#49373;&#54876;&#50504;&#51204;&#50857;%20CCTV%20&#49444;&#52824;(0315).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User-pc\&#49324;&#51109;&#45784;PC\Documents%20and%20Settings\MyHome\&#48148;&#53461;%20&#54868;&#47732;\2012.07%20&#51088;&#51204;&#44144;&#46020;&#47196;&#44396;&#52629;&#49324;&#50629;%20(&#48372;&#50504;&#46321;,&#49888;&#54840;&#46321;,&#54868;&#51109;&#49892;,CCTV)\&#51204;&#44592;&#44277;&#49324;\&#46972;&#51060;\&#50857;&#51064;&#46020;&#49436;&#44288;\&#44592;&#53440;\&#44204;&#51201;&#4943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44032;&#45208;2\&#49444;&#48708;&#50629;&#47924;\&#44228;&#50557;&#49436;&#47448;\&#49457;&#45224;&#44277;&#44256;-&#54868;&#51109;&#49892;&#44277;&#4932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4277;&#51333;&#45824;&#48708;.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51060;&#49849;&#50896;-pc\&#44277;&#50976;\Users\&#51060;&#49849;&#50896;\Desktop\&#48744;&#44036;&#51204;&#54868;&#44592;\1)&#50896;&#44032;&#44228;&#49328;&#49436;(&#51473;&#50521;&#47196;%20&#44368;&#53685;&#49888;&#54840;).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ct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REF"/>
      <sheetName val="GEN"/>
      <sheetName val="전기자료"/>
      <sheetName val="동부하-L"/>
      <sheetName val="도체종-상수표"/>
      <sheetName val="변압기 "/>
      <sheetName val="L-A"/>
      <sheetName val="DUT-BAT1"/>
      <sheetName val="부속동"/>
      <sheetName val="동-LE"/>
      <sheetName val="MCC"/>
      <sheetName val="주차장"/>
      <sheetName val="data"/>
      <sheetName val="504전기실 동부하-L"/>
      <sheetName val="세대부하"/>
      <sheetName val="부속동부하"/>
      <sheetName val="부속동동력"/>
      <sheetName val="laroux"/>
      <sheetName val="VXXXXX"/>
      <sheetName val="ELP-27"/>
      <sheetName val="MCC-B6C"/>
      <sheetName val="ELP-B6"/>
      <sheetName val="ELP-3"/>
      <sheetName val="ELP-15"/>
      <sheetName val="ELP-21"/>
      <sheetName val="ELP-9"/>
      <sheetName val="EMCC-B6A"/>
      <sheetName val="EMCC-PH1"/>
      <sheetName val="P-FAN-PNL "/>
      <sheetName val="MCC-B6B"/>
      <sheetName val="SMP-1,ELEV"/>
      <sheetName val="압출공정"/>
      <sheetName val="재단공정"/>
      <sheetName val="성형공정"/>
      <sheetName val="가류공정"/>
      <sheetName val="사상공정"/>
      <sheetName val="출하및창고"/>
      <sheetName val="0.6-1kV 케이블 (전동기)"/>
      <sheetName val="임피던스-1"/>
      <sheetName val="임피던스"/>
      <sheetName val="CABLE SIZE"/>
      <sheetName val="접지"/>
      <sheetName val="수변전"/>
      <sheetName val="허용전류"/>
      <sheetName val="차단기"/>
      <sheetName val="주차장동력-1"/>
      <sheetName val="아파트동L-E"/>
      <sheetName val="주차장동력"/>
      <sheetName val="변압기(일반L-PNL)"/>
      <sheetName val="주차장동력-2"/>
      <sheetName val="전압강하"/>
      <sheetName val="일반전등부하 (LP-C-PNL)"/>
      <sheetName val="TR"/>
      <sheetName val="주차장PK-B"/>
      <sheetName val="동지붕"/>
      <sheetName val="변압기  (2)"/>
      <sheetName val="P-J"/>
      <sheetName val="코아별부하"/>
      <sheetName val="기계실동력"/>
      <sheetName val="LE-PNL"/>
      <sheetName val="LE-B1"/>
      <sheetName val="P"/>
      <sheetName val="주(지2)"/>
      <sheetName val="세대"/>
      <sheetName val="LE"/>
      <sheetName val="변압기E"/>
      <sheetName val="TR(E)"/>
      <sheetName val="합천내역"/>
      <sheetName val="견적대비"/>
      <sheetName val="여과지동"/>
      <sheetName val="기초자료"/>
      <sheetName val="6.1&amp;2 CCTV일위대가"/>
      <sheetName val="표지 (2)"/>
      <sheetName val="내역(도급)"/>
      <sheetName val="공종별자재"/>
    </sheetNames>
    <sheetDataSet>
      <sheetData sheetId="0"/>
      <sheetData sheetId="1"/>
      <sheetData sheetId="2" refreshError="1"/>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s>
    <sheetDataSet>
      <sheetData sheetId="0">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부하LOAD"/>
      <sheetName val="부하계산서"/>
      <sheetName val="부하_성남_"/>
      <sheetName val="LOPCALC"/>
      <sheetName val="VXXXXX"/>
      <sheetName val="갑지"/>
      <sheetName val="원가도공 (3)"/>
      <sheetName val="원가도공 (2)"/>
      <sheetName val="지급자재"/>
      <sheetName val="수배전원가"/>
      <sheetName val="수배전반"/>
      <sheetName val="수배전단가"/>
      <sheetName val="등기구내역"/>
      <sheetName val="발전기집계"/>
      <sheetName val="집계표"/>
      <sheetName val="내역서"/>
      <sheetName val="분전반일위대가"/>
      <sheetName val="일위대가 "/>
      <sheetName val="인공산출서"/>
      <sheetName val="수량산출"/>
      <sheetName val="단가조사서"/>
      <sheetName val="소방내역"/>
      <sheetName val="노무비조정 (%)"/>
      <sheetName val="단가대비표"/>
      <sheetName val="내역서 (2)"/>
      <sheetName val="산출집계"/>
      <sheetName val="101자탐기초"/>
      <sheetName val="101유도등기초"/>
      <sheetName val="101방송기초 "/>
      <sheetName val="102자탐기초 "/>
      <sheetName val="102유도등기초"/>
      <sheetName val="102방송기초"/>
      <sheetName val="103자탐기초"/>
      <sheetName val="103유도등기초"/>
      <sheetName val="103방송기초"/>
      <sheetName val="104자탐기초"/>
      <sheetName val="104유도등기초"/>
      <sheetName val="104방송기초"/>
      <sheetName val="105자탐기초"/>
      <sheetName val="105유도등기초"/>
      <sheetName val="105방송기초"/>
      <sheetName val="106자탐기초"/>
      <sheetName val="106유도등기초"/>
      <sheetName val="106방송기초"/>
      <sheetName val="107자탐기초"/>
      <sheetName val="107유도등기초"/>
      <sheetName val="107방송기초"/>
      <sheetName val="옥외자탐기초"/>
      <sheetName val="근생자탐기초"/>
      <sheetName val="내역서 (상가)"/>
      <sheetName val="분전반일위대가 (상가)"/>
      <sheetName val="일위대가  (상가)"/>
      <sheetName val="인공산출서 (상가)"/>
      <sheetName val="수량산출 (상가)"/>
      <sheetName val="단가조사서 (상가)"/>
      <sheetName val="공통(20-91)"/>
      <sheetName val="인허가수행 Schedule"/>
      <sheetName val="Sheet13"/>
      <sheetName val="Sheet14"/>
      <sheetName val="발전기"/>
      <sheetName val="노임단가"/>
      <sheetName val="요율"/>
      <sheetName val="Sheet2"/>
      <sheetName val="BID"/>
      <sheetName val="외천교"/>
      <sheetName val="조도계산서 (도서)"/>
      <sheetName val="MOTOR"/>
      <sheetName val="바닥판"/>
      <sheetName val="목차"/>
      <sheetName val="WORK"/>
      <sheetName val="예산내역서"/>
      <sheetName val="설계예산서"/>
      <sheetName val="산출2-기기동력"/>
      <sheetName val="Sheet17"/>
      <sheetName val="전차선로 물량표"/>
      <sheetName val="한강운반비"/>
      <sheetName val="#REF"/>
      <sheetName val="노임"/>
      <sheetName val="자재"/>
      <sheetName val="가설건물"/>
      <sheetName val="list"/>
      <sheetName val="관리사무소"/>
      <sheetName val="소비자가"/>
      <sheetName val="1"/>
      <sheetName val="BSD (2)"/>
      <sheetName val="7.1유효폭"/>
      <sheetName val="SUNGNAM1"/>
      <sheetName val="적용단위길이"/>
      <sheetName val="DATA"/>
      <sheetName val="조명율표"/>
      <sheetName val="데이타"/>
      <sheetName val="자재테이블"/>
      <sheetName val="기타유틸리티설비"/>
      <sheetName val="전기실및집수정"/>
      <sheetName val="정렬"/>
      <sheetName val="인건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산출내역서"/>
      <sheetName val="BSD (2)"/>
      <sheetName val="Sheet5"/>
      <sheetName val="연돌일위집계"/>
      <sheetName val="Book1"/>
      <sheetName val="집계표"/>
      <sheetName val="설치공사"/>
      <sheetName val="일위대가 선별실"/>
      <sheetName val="건축설비예산서(수정)"/>
      <sheetName val="#REF"/>
      <sheetName val="건축-물가변동"/>
      <sheetName val="기계설비-물가변동"/>
      <sheetName val="원가계산(전기)"/>
      <sheetName val="원가계산(통신)"/>
      <sheetName val="갑지(추정)"/>
      <sheetName val="EQUIP-H"/>
      <sheetName val="제표-목록"/>
      <sheetName val="3.시운전비"/>
      <sheetName val="부하(성남)"/>
      <sheetName val="부하계산서"/>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GM 3차 대우견적(NS)"/>
      <sheetName val="2,3차견적제출(NS)"/>
      <sheetName val="DATA1"/>
      <sheetName val="Y-WORK"/>
      <sheetName val="을"/>
      <sheetName val="인건-측정"/>
      <sheetName val="도체종-상수표"/>
      <sheetName val="제직재"/>
      <sheetName val="설직재-1"/>
      <sheetName val="제-노임"/>
      <sheetName val="손익분석"/>
      <sheetName val="내역서"/>
      <sheetName val="ELEC2"/>
      <sheetName val="노임"/>
      <sheetName val="신우"/>
      <sheetName val="hvac(제어동)"/>
      <sheetName val="단가산출2"/>
      <sheetName val="수량산출"/>
      <sheetName val="견적990322"/>
      <sheetName val="견적대비 견적서"/>
      <sheetName val="NEYOK"/>
      <sheetName val="내역서1"/>
      <sheetName val="단락전류-A"/>
      <sheetName val="일위대가"/>
      <sheetName val="밸브설치"/>
      <sheetName val="내역총괄표"/>
      <sheetName val="일위목록"/>
      <sheetName val="FB25JN"/>
      <sheetName val="계산근거"/>
      <sheetName val="DATA"/>
      <sheetName val="내역(전체)"/>
      <sheetName val="말뚝지지력산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데이타"/>
      <sheetName val="조도"/>
      <sheetName val="DATA"/>
      <sheetName val="Sheet1"/>
      <sheetName val="Sheet2"/>
      <sheetName val="9GNG운반"/>
      <sheetName val="ILL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을지1"/>
      <sheetName val="을지2"/>
      <sheetName val="품목"/>
      <sheetName val="갑지1"/>
      <sheetName val="갑지2"/>
      <sheetName val="표지"/>
      <sheetName val="Sheet3"/>
      <sheetName val="Sheet6"/>
      <sheetName val="Sheet9"/>
      <sheetName val="Sheet7"/>
      <sheetName val="Sheet16"/>
      <sheetName val="토 적 표"/>
      <sheetName val="내역서"/>
      <sheetName val="Sheet1"/>
      <sheetName val="BAU"/>
      <sheetName val="EACT10"/>
      <sheetName val="말뚝물량"/>
      <sheetName val="(자가망)일위대가표"/>
      <sheetName val="ABUT수량-A1"/>
      <sheetName val="guard(mac)"/>
      <sheetName val="노임"/>
      <sheetName val="국제견적"/>
      <sheetName val="단중표"/>
      <sheetName val="수량산출서"/>
      <sheetName val="phuluc1"/>
    </sheetNames>
    <sheetDataSet>
      <sheetData sheetId="0"/>
      <sheetData sheetId="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 "/>
      <sheetName val="내역서"/>
      <sheetName val="기기품셈내역"/>
      <sheetName val="재료비산출"/>
      <sheetName val="단가비교"/>
      <sheetName val="동성"/>
      <sheetName val="한일"/>
      <sheetName val="국제"/>
      <sheetName val="간선계산"/>
      <sheetName val="단가 및 재료비"/>
      <sheetName val="기성금내역서"/>
      <sheetName val="내역서1"/>
      <sheetName val="부서현황"/>
      <sheetName val="노임"/>
      <sheetName val="BASIC (2)"/>
      <sheetName val="Y-WORK"/>
      <sheetName val="Sheet2"/>
      <sheetName val="포장복구집계"/>
      <sheetName val="수로교총재료집계"/>
      <sheetName val="AS복구"/>
      <sheetName val="중기터파기"/>
      <sheetName val="변수값"/>
      <sheetName val="중기상차"/>
      <sheetName val="일위대가"/>
      <sheetName val="요율"/>
      <sheetName val="교각1"/>
      <sheetName val="DATA"/>
      <sheetName val="단면 (2)"/>
      <sheetName val="버스운행안내"/>
      <sheetName val="예방접종계획"/>
      <sheetName val="근태계획서"/>
      <sheetName val="Sheet1 (2)"/>
      <sheetName val="삼성전기"/>
      <sheetName val="부산여자고등학교 방송장치D-2"/>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압기 "/>
      <sheetName val="GEN"/>
      <sheetName val="근생비상"/>
      <sheetName val="근생일반"/>
      <sheetName val="동력"/>
      <sheetName val="간선"/>
      <sheetName val="밧,충전기"/>
      <sheetName val="접지"/>
      <sheetName val="조도"/>
      <sheetName val="동간선"/>
      <sheetName val="강전TRAY"/>
      <sheetName val="약전TRAY"/>
      <sheetName val="제직재"/>
      <sheetName val="발전기"/>
      <sheetName val="DUT-BAT1"/>
      <sheetName val="전기자료"/>
      <sheetName val="도체종-상수표"/>
      <sheetName val="Sheet13"/>
      <sheetName val="Sheet14"/>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임피던스-1"/>
      <sheetName val="간선"/>
      <sheetName val="APT"/>
      <sheetName val="도체종-상수표"/>
      <sheetName val="임피던스"/>
      <sheetName val="CABLE SIZE"/>
      <sheetName val="접지"/>
      <sheetName val="수변전"/>
      <sheetName val="허용전류"/>
      <sheetName val="차단기"/>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sheetData sheetId="19" refreshError="1"/>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약전TRAY"/>
      <sheetName val="동부하합계"/>
      <sheetName val="공용부하합계"/>
      <sheetName val="아파트공용"/>
      <sheetName val="아파트지붕"/>
      <sheetName val="강전TRAY"/>
      <sheetName val="N賃率-職"/>
      <sheetName val="품목"/>
      <sheetName val="내역서"/>
      <sheetName val="합천내역"/>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
      <sheetName val="Sheet13"/>
      <sheetName val="Sheet14"/>
      <sheetName val="일위(PN)"/>
    </sheetNames>
    <sheetDataSet>
      <sheetData sheetId="0"/>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월송Ic교1"/>
      <sheetName val="3BL공동구 수량"/>
      <sheetName val="수량산출"/>
      <sheetName val="전기"/>
      <sheetName val="조작대(1연)"/>
      <sheetName val="원형1호맨홀토공수량"/>
      <sheetName val="guard(mac)"/>
      <sheetName val="기둥(원형)"/>
      <sheetName val="토사(PE)"/>
      <sheetName val="품목"/>
      <sheetName val="견적대비 견적서"/>
      <sheetName val="마산방향철근집계"/>
      <sheetName val="진주방향"/>
      <sheetName val="마산방향"/>
      <sheetName val="____2_D_My_Documents__________2"/>
      <sheetName val=""/>
      <sheetName val="INPUT"/>
      <sheetName val="6PILE  (돌출)"/>
      <sheetName val="____2_D_My_Documents__________3"/>
      <sheetName val="____2_D_My_Documents__________4"/>
      <sheetName val="____2_D_My_Documents__________5"/>
    </sheetNames>
    <definedNames>
      <definedName name="CODESUM3"/>
      <definedName name="SUM_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sheetData sheetId="56"/>
      <sheetData sheetId="5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묵현리"/>
      <sheetName val="8.PILE  (돌출)"/>
      <sheetName val="적용단위길이"/>
      <sheetName val="Total"/>
      <sheetName val="Y-WORK"/>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약전TRAY"/>
      <sheetName val="동부하합계"/>
      <sheetName val="공용부하합계"/>
      <sheetName val="아파트공용"/>
      <sheetName val="아파트지붕"/>
      <sheetName val="강전TRAY"/>
      <sheetName val="8.PILE  (돌출)"/>
      <sheetName val="품목"/>
      <sheetName val="참조자료"/>
      <sheetName val="N賃率-職"/>
      <sheetName val="노임"/>
      <sheetName val="FB25JN"/>
      <sheetName val="수량산출"/>
      <sheetName val="을지"/>
      <sheetName val="배수공"/>
      <sheetName val="예산내역서"/>
      <sheetName val="설계예산서"/>
      <sheetName val="말뚝지지력산정"/>
      <sheetName val="직노"/>
      <sheetName val="2F 회의실견적(5_14 일대)"/>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압기"/>
      <sheetName val="부하집계"/>
      <sheetName val="부하LOAD"/>
      <sheetName val="발전기 부하"/>
      <sheetName val="발전기"/>
      <sheetName val="BATT"/>
      <sheetName val="동력제어반전기제원표"/>
      <sheetName val="간선 CABLE SIZE"/>
      <sheetName val="부하 CABLE SIZE"/>
      <sheetName val="차단기선정"/>
      <sheetName val="data"/>
      <sheetName val="Sheet10"/>
      <sheetName val="목차"/>
      <sheetName val="IMP(MAIN)"/>
      <sheetName val="IMP (REACTOR)"/>
      <sheetName val="Sheet1"/>
      <sheetName val="조도계산서 (도서)"/>
      <sheetName val="조명율표"/>
      <sheetName val="내역서"/>
      <sheetName val="MOTOR"/>
      <sheetName val="정부노임단가"/>
      <sheetName val="대가단최종"/>
      <sheetName val="도체종-상수표"/>
      <sheetName val="CAL_POH"/>
      <sheetName val="중기일위대가"/>
      <sheetName val="기계경비(시간당)"/>
      <sheetName val="램머"/>
      <sheetName val="L-type"/>
      <sheetName val="수량집계"/>
      <sheetName val="전력구구조물산근"/>
      <sheetName val="설계조건"/>
      <sheetName val="U-TYPE(1)"/>
      <sheetName val="b_balju_cho"/>
      <sheetName val="BID"/>
      <sheetName val="수량산출"/>
      <sheetName val="D-RMIL"/>
      <sheetName val="본사업"/>
      <sheetName val="TABLE"/>
      <sheetName val="노무비"/>
      <sheetName val="cost"/>
      <sheetName val="K1자재(3차등)"/>
      <sheetName val="쌍송교"/>
      <sheetName val="ITEM"/>
      <sheetName val="전기일위대가"/>
      <sheetName val="ⴭⴭⴭⴭ"/>
      <sheetName val="001"/>
      <sheetName val="5차설계"/>
      <sheetName val="을"/>
      <sheetName val="일위(PN)"/>
      <sheetName val="견적대비 견적서"/>
      <sheetName val="DATA1"/>
      <sheetName val="WORK"/>
      <sheetName val="인건비"/>
      <sheetName val="간선계산"/>
      <sheetName val="Macro(전선)"/>
      <sheetName val="MACRO(MCC)"/>
      <sheetName val="횡배위치"/>
      <sheetName val="기초견적가"/>
      <sheetName val="일위대가"/>
      <sheetName val="노임단가"/>
      <sheetName val="기초일위"/>
      <sheetName val="수목단가"/>
      <sheetName val="시설수량표"/>
      <sheetName val="시설일위"/>
      <sheetName val="식재수량표"/>
      <sheetName val="식재일위"/>
      <sheetName val="TRE TABLE"/>
      <sheetName val="참조"/>
      <sheetName val="건축내역"/>
      <sheetName val="다이꾸"/>
      <sheetName val="기성금내역서"/>
      <sheetName val="2F 회의실견적(5_14 일대)"/>
      <sheetName val="102역사"/>
      <sheetName val="일위대가목차"/>
      <sheetName val="일반공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종-상수표"/>
      <sheetName val="Sheet8"/>
      <sheetName val="Sheet9"/>
      <sheetName val="Sheet10"/>
      <sheetName val="Sheet11"/>
      <sheetName val="Sheet12"/>
      <sheetName val="Sheet13"/>
      <sheetName val="Sheet14"/>
      <sheetName val="Sheet15"/>
      <sheetName val="Sheet16"/>
      <sheetName val="#REF"/>
      <sheetName val="전기자료"/>
      <sheetName val="DUT-BAT1"/>
      <sheetName val="GEN"/>
      <sheetName val="N賃率-職"/>
      <sheetName val="1.수인터널"/>
      <sheetName val="dte"/>
      <sheetName val="전기일위대가"/>
      <sheetName val="수량산출"/>
      <sheetName val="I.설계조건"/>
      <sheetName val="노임"/>
      <sheetName val="가로등기초"/>
      <sheetName val="합천내역"/>
      <sheetName val="내역1"/>
      <sheetName val="1.원가계산서"/>
      <sheetName val="노무비 근거"/>
      <sheetName val="4-1.일위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TEL"/>
      <sheetName val="부대대비"/>
      <sheetName val="냉연집계"/>
      <sheetName val="I一般比"/>
      <sheetName val="과천MAIN"/>
      <sheetName val="일위대가"/>
      <sheetName val="대비"/>
      <sheetName val="내역서(총)"/>
      <sheetName val="plan&amp;section of foundation"/>
      <sheetName val="노원열병합  건축공사기성내역서"/>
      <sheetName val="민속촌메뉴"/>
      <sheetName val="수량산출서"/>
      <sheetName val="Sheet3"/>
      <sheetName val="신우"/>
      <sheetName val="교각계산"/>
      <sheetName val="N賃率-職"/>
      <sheetName val="설계조건"/>
      <sheetName val="직노"/>
      <sheetName val="도체종-상수표"/>
      <sheetName val="Sheet14"/>
      <sheetName val="Sheet13"/>
      <sheetName val="20관리비율"/>
      <sheetName val="code"/>
      <sheetName val="입찰안"/>
      <sheetName val="감가상각"/>
      <sheetName val="직재"/>
      <sheetName val="도"/>
      <sheetName val="업무"/>
      <sheetName val="공사현황"/>
      <sheetName val="경산"/>
      <sheetName val="Sheet2"/>
      <sheetName val="소비자가"/>
      <sheetName val="주소록"/>
      <sheetName val="DATE"/>
      <sheetName val="sheets"/>
      <sheetName val="예산M12A"/>
      <sheetName val="일위대가목차"/>
      <sheetName val="노임단가"/>
      <sheetName val="경비_원본"/>
      <sheetName val="FANDBS"/>
      <sheetName val="GRDATA"/>
      <sheetName val="SHAFTDBSE"/>
      <sheetName val="J直材4"/>
      <sheetName val="자재단가비교표"/>
      <sheetName val="을지"/>
      <sheetName val="DB"/>
      <sheetName val="전기일위대가"/>
      <sheetName val="DATA"/>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실행철강하도"/>
      <sheetName val="단가비교표"/>
      <sheetName val="동원(3)"/>
      <sheetName val="예정(3)"/>
      <sheetName val="인건-측정"/>
      <sheetName val="조도계산서 (도서)"/>
      <sheetName val="동력부하(도산)"/>
      <sheetName val="명세서"/>
      <sheetName val="C-노임단가"/>
      <sheetName val="유림골조"/>
      <sheetName val="danga"/>
      <sheetName val="ilch"/>
      <sheetName val="6호기"/>
      <sheetName val="화재 탐지 설비"/>
      <sheetName val="工완성공사율"/>
      <sheetName val="공사원가계산서"/>
      <sheetName val="Y-WORK"/>
      <sheetName val="견적서"/>
      <sheetName val="개요"/>
      <sheetName val="합천내역"/>
      <sheetName val="사통"/>
      <sheetName val="7.1 자재단가표(케이블)"/>
      <sheetName val="Sheet1"/>
      <sheetName val="내역"/>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건축내역"/>
      <sheetName val="타견적1"/>
      <sheetName val="타견적2"/>
      <sheetName val="타견적3"/>
      <sheetName val="1안"/>
      <sheetName val="기성금내역서"/>
      <sheetName val="일위단가"/>
      <sheetName val="단가표"/>
      <sheetName val="음료실행"/>
      <sheetName val="APT내역"/>
      <sheetName val="부대시설"/>
      <sheetName val="기둥(원형)"/>
      <sheetName val="설직재-1"/>
      <sheetName val="EACT10"/>
      <sheetName val="재집"/>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조명시설"/>
      <sheetName val="예산변경사항"/>
      <sheetName val="세부내역"/>
      <sheetName val="정공공사"/>
      <sheetName val="Sheet5"/>
      <sheetName val="갑지"/>
      <sheetName val="인건비"/>
      <sheetName val="공사내역"/>
      <sheetName val="BID"/>
      <sheetName val="LEGEND"/>
      <sheetName val="조경"/>
      <sheetName val="갑지(추정)"/>
      <sheetName val="본장"/>
      <sheetName val="최종갑지"/>
      <sheetName val="sum1 (2)"/>
      <sheetName val="견적정보"/>
      <sheetName val="PANEL_중량산출"/>
      <sheetName val="노원열병합__건축공사기성내역서"/>
      <sheetName val="plan&amp;section_of_foundation"/>
      <sheetName val="1단계"/>
      <sheetName val="FB25JN"/>
      <sheetName val="년도별실"/>
      <sheetName val="계산서(곡선부)"/>
      <sheetName val="-치수표(곡선부)"/>
      <sheetName val="GAEYO"/>
      <sheetName val="dt0301"/>
      <sheetName val="dtt0301"/>
      <sheetName val="밸브설치"/>
      <sheetName val="내역서1999.8최종"/>
      <sheetName val="목록"/>
      <sheetName val="OPT7"/>
      <sheetName val="원가계산서"/>
      <sheetName val="1.설계조건"/>
      <sheetName val="LOPCALC"/>
      <sheetName val="장애코드"/>
      <sheetName val="CP-E2 (품셈표)"/>
      <sheetName val="U-TYPE(1)"/>
      <sheetName val="설비"/>
      <sheetName val="종배수관"/>
      <sheetName val="조도계산(1)"/>
      <sheetName val="품목납기"/>
      <sheetName val="전차선로 물량표"/>
      <sheetName val="일위대가목록"/>
      <sheetName val="와동25-3(변경)"/>
      <sheetName val="001"/>
      <sheetName val="60명당사(총괄)"/>
      <sheetName val="반중력식옹벽3.5"/>
      <sheetName val="중기사용료"/>
      <sheetName val="70%"/>
      <sheetName val="김재복부장님"/>
      <sheetName val="기초대가"/>
      <sheetName val="97"/>
      <sheetName val="WORK"/>
      <sheetName val="Macro1"/>
      <sheetName val="Macro2"/>
      <sheetName val="전기단가조사서"/>
      <sheetName val="K1자재(3차등)"/>
      <sheetName val="자재단가"/>
      <sheetName val="덕전리"/>
      <sheetName val="선급금신청서"/>
      <sheetName val="실행비교"/>
      <sheetName val="CT_"/>
      <sheetName val="2F_회의실견적(5_14_일대)"/>
      <sheetName val="조도계산서_(도서)"/>
      <sheetName val="96물가_CODE"/>
      <sheetName val="CP-E2_(품셈표)"/>
      <sheetName val="여과지동"/>
      <sheetName val="기초자료"/>
      <sheetName val="1000 DB구축 부표"/>
      <sheetName val="제-노임"/>
      <sheetName val="제직재"/>
      <sheetName val="CONCRETE"/>
      <sheetName val="부하LOAD"/>
      <sheetName val="데이타"/>
      <sheetName val="일위대가(1)"/>
      <sheetName val="11월 가격"/>
      <sheetName val="연수동"/>
      <sheetName val="청천내"/>
      <sheetName val="6PILE  (돌출)"/>
      <sheetName val="현금예금"/>
      <sheetName val="UserData"/>
      <sheetName val="환율"/>
      <sheetName val="11.단가비교표_"/>
      <sheetName val="16.기계경비산출내역_"/>
      <sheetName val="품목"/>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9GNG운반"/>
      <sheetName val="준검 내역서"/>
      <sheetName val="T13(P68~72,78)"/>
      <sheetName val="2"/>
      <sheetName val="여방토공 "/>
      <sheetName val="(C)원내역"/>
      <sheetName val="내역서 (2)"/>
      <sheetName val="총괄내역서"/>
      <sheetName val="원가계산"/>
      <sheetName val="사급자재"/>
      <sheetName val="AV시스템"/>
      <sheetName val="C1"/>
      <sheetName val="기성내역서표지"/>
      <sheetName val="이토변실(A3-LINE)"/>
      <sheetName val="sub"/>
      <sheetName val="(A)내역서"/>
      <sheetName val="값"/>
      <sheetName val="횡 연장"/>
      <sheetName val="호표"/>
      <sheetName val="공사비명세서"/>
      <sheetName val="지수"/>
      <sheetName val="일위대가표"/>
      <sheetName val="자료"/>
      <sheetName val="7단가"/>
      <sheetName val="약품공급2"/>
      <sheetName val="실행"/>
      <sheetName val="DRUM"/>
      <sheetName val="단가산출(변경없음)"/>
      <sheetName val="신규 수주분(사용자 정의)"/>
      <sheetName val="원가"/>
      <sheetName val="전체"/>
      <sheetName val="배수내역 (2)"/>
      <sheetName val="Sheet9"/>
      <sheetName val="가로등기초"/>
      <sheetName val="dtxl"/>
      <sheetName val="금액집계"/>
      <sheetName val="통신원가"/>
      <sheetName val="소상 &quot;1&quot;"/>
      <sheetName val="차액보증"/>
      <sheetName val="10월가격"/>
      <sheetName val="원형1호맨홀토공수량"/>
      <sheetName val="정부노임단가"/>
      <sheetName val="철거산출근거"/>
      <sheetName val="기계경비산출기준"/>
      <sheetName val="원본(갑지)"/>
      <sheetName val="판매96"/>
      <sheetName val="운반"/>
      <sheetName val="UR2-Calculation"/>
      <sheetName val="단"/>
      <sheetName val="copy"/>
      <sheetName val="견적대비 견적서"/>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VE절감"/>
      <sheetName val="물량표S"/>
      <sheetName val="금액내역서"/>
      <sheetName val="물가시세"/>
      <sheetName val="전기"/>
      <sheetName val="ITEM"/>
      <sheetName val="type-F"/>
      <sheetName val="Sheet7"/>
      <sheetName val="부속동"/>
      <sheetName val="공사개요(좌)"/>
      <sheetName val="직공비"/>
      <sheetName val="매입세율"/>
      <sheetName val="공사개요"/>
      <sheetName val="어음광고주"/>
      <sheetName val="FPA"/>
      <sheetName val="Data Vol"/>
      <sheetName val="순수개발"/>
      <sheetName val="차수"/>
      <sheetName val="공통가설"/>
      <sheetName val="Galaxy 소비자가격표"/>
      <sheetName val="백암비스타내역"/>
      <sheetName val="Oper Amount"/>
      <sheetName val="실적단가"/>
      <sheetName val="일위대가_복합"/>
      <sheetName val="일위대가_서비스"/>
      <sheetName val="장비집계"/>
      <sheetName val="일반수량총괄"/>
      <sheetName val="토공총괄"/>
      <sheetName val="골재수량"/>
      <sheetName val="레미콘집계"/>
      <sheetName val="주요자재"/>
      <sheetName val="타공종이기"/>
      <sheetName val="대치판정"/>
      <sheetName val="말뚝지지력산정"/>
      <sheetName val="예산대비"/>
      <sheetName val="공문"/>
      <sheetName val="CTEMCOST"/>
      <sheetName val="8.PILE  (돌출)"/>
      <sheetName val="임차품의(농조)"/>
      <sheetName val="심사물량"/>
      <sheetName val="심사계산"/>
      <sheetName val="기성"/>
      <sheetName val="입출재고현황 (2)"/>
      <sheetName val="실행내역"/>
      <sheetName val="조도계산서 _도서_"/>
      <sheetName val="본체"/>
      <sheetName val="설계내역(2001)"/>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환경평가"/>
      <sheetName val="인구"/>
      <sheetName val="플랜트 설치"/>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기계내역"/>
      <sheetName val="BASIC (2)"/>
      <sheetName val="rate"/>
      <sheetName val="PROCESS"/>
      <sheetName val="원가 (2)"/>
      <sheetName val="날개벽수량표"/>
      <sheetName val="기계경비(시간당)"/>
      <sheetName val="램머"/>
      <sheetName val="교대(A1-A2)"/>
      <sheetName val="공사비집계"/>
      <sheetName val="건축"/>
      <sheetName val="제잡비"/>
      <sheetName val="B(함)일반수량"/>
      <sheetName val="산출근거"/>
      <sheetName val="산출내역서집계표"/>
      <sheetName val="단가산출"/>
      <sheetName val="배수관공"/>
      <sheetName val="Sheet1 (2)"/>
      <sheetName val="LOAD-46"/>
      <sheetName val="부하(성남)"/>
      <sheetName val="토공계산서(부체도로)"/>
      <sheetName val="화재_탐지_설비"/>
      <sheetName val="소상_&quot;1&quot;"/>
      <sheetName val="내부부하"/>
      <sheetName val="첨부파일"/>
      <sheetName val="단면가정"/>
      <sheetName val="협조전"/>
      <sheetName val="외주가공"/>
      <sheetName val="노무비 근거"/>
      <sheetName val="토목"/>
      <sheetName val="단가목록"/>
      <sheetName val="대창(장성)"/>
      <sheetName val="98수문일위"/>
      <sheetName val="진주방향"/>
      <sheetName val="유통망계획"/>
      <sheetName val="기준자료"/>
      <sheetName val="제품"/>
      <sheetName val="견적계산"/>
      <sheetName val="TRE TABLE"/>
      <sheetName val="상승노임"/>
      <sheetName val="변압기 및 발전기 용량"/>
      <sheetName val="담장산출"/>
      <sheetName val="단가"/>
      <sheetName val="건축집계표"/>
      <sheetName val="FAB별"/>
      <sheetName val="단가조사서"/>
      <sheetName val="목차"/>
      <sheetName val="단위중량"/>
      <sheetName val="변화치수"/>
      <sheetName val="콘_재료분리(1)"/>
      <sheetName val="분전함신설"/>
      <sheetName val="접지1종"/>
      <sheetName val="11"/>
      <sheetName val="목표세부명세"/>
      <sheetName val="전선 및 전선관"/>
      <sheetName val="청주(철골발주의뢰서)"/>
      <sheetName val="정렬"/>
      <sheetName val="우각부보강"/>
      <sheetName val="안정검토"/>
      <sheetName val="H-pile(298x299)"/>
      <sheetName val="H-pile(250x250)"/>
      <sheetName val="일위_파일"/>
      <sheetName val="산출금액내역"/>
      <sheetName val="연결임시"/>
      <sheetName val="단면검토"/>
      <sheetName val="_산근2_"/>
      <sheetName val="_산근4_"/>
      <sheetName val="_산근5_"/>
      <sheetName val="자재테이블"/>
      <sheetName val="BQ_Utl_Off"/>
      <sheetName val="BREAKDOWN(철거설치)"/>
      <sheetName val="간지"/>
      <sheetName val="변경갑지"/>
      <sheetName val="증감(갑지)"/>
      <sheetName val="손익차9월2"/>
      <sheetName val="일위대가(계측기설치)"/>
      <sheetName val="A-4"/>
      <sheetName val="품산출서"/>
      <sheetName val="실행간접비용"/>
      <sheetName val="최종견"/>
      <sheetName val="sun"/>
      <sheetName val="예산M11A"/>
      <sheetName val="자료입력"/>
      <sheetName val="경사수로"/>
      <sheetName val="D16"/>
      <sheetName val="D25"/>
      <sheetName val="D22"/>
      <sheetName val="단위수량"/>
      <sheetName val="DLA"/>
      <sheetName val=" 견적서"/>
      <sheetName val="견내"/>
      <sheetName val="매립"/>
      <sheetName val="소업1교"/>
      <sheetName val="Cost bd-&quot;A&quot;"/>
      <sheetName val="FACTOR"/>
      <sheetName val="7.경제성결과"/>
      <sheetName val="CB"/>
      <sheetName val="물가연동제"/>
      <sheetName val="1. 설계조건 2.단면가정 3. 하중계산"/>
      <sheetName val="DATA 입력란"/>
      <sheetName val="I.설계조건"/>
      <sheetName val="시행예산"/>
      <sheetName val="cost"/>
      <sheetName val="7내역"/>
      <sheetName val="건축내역서"/>
      <sheetName val="BOX"/>
      <sheetName val="NEYOK"/>
      <sheetName val="자재운반단가일람표"/>
      <sheetName val="건축원가계산서"/>
      <sheetName val="도근좌표"/>
      <sheetName val="99총공사내역서"/>
      <sheetName val="실정공사비단가표"/>
      <sheetName val="1-1"/>
      <sheetName val="차도조도계산"/>
      <sheetName val=" HIT-&gt;HMC 견적(3900)"/>
      <sheetName val="단가표 "/>
      <sheetName val="표지판단위"/>
      <sheetName val="설계"/>
      <sheetName val="시행후면적"/>
      <sheetName val="수지예산"/>
      <sheetName val="단가대비"/>
      <sheetName val="소요자재"/>
      <sheetName val="ROOF(ALKALI)"/>
      <sheetName val="일위대가(4층원격)"/>
      <sheetName val="총괄"/>
      <sheetName val="공사비"/>
      <sheetName val="FRP내역서"/>
      <sheetName val="OPT"/>
      <sheetName val="SV"/>
      <sheetName val="부대내역"/>
      <sheetName val="실행내역서_"/>
      <sheetName val="BUS제원1"/>
      <sheetName val="1공구(을)"/>
      <sheetName val="XL4Poppy"/>
      <sheetName val="List"/>
      <sheetName val="CHITIET VL-NC"/>
      <sheetName val="DON GIA"/>
      <sheetName val="MOTOR"/>
      <sheetName val="참고"/>
      <sheetName val="3련 BOX"/>
      <sheetName val="자판실행"/>
      <sheetName val="간선계산"/>
      <sheetName val="DHEQSUPT"/>
      <sheetName val="DATA1"/>
      <sheetName val="수량산출서 갑지"/>
      <sheetName val="암거공"/>
      <sheetName val="코드표"/>
      <sheetName val="계약내력"/>
      <sheetName val="맨홀토공"/>
      <sheetName val="입상내역"/>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견적(갑지)"/>
      <sheetName val="원계약서"/>
      <sheetName val="총괄내역"/>
      <sheetName val="토사(PE)"/>
      <sheetName val="Ekog10"/>
      <sheetName val="기초단가"/>
      <sheetName val="배수통관(좌)"/>
      <sheetName val="공주-교대(A1)"/>
      <sheetName val="자재조사표(참고용)"/>
      <sheetName val="품셈집계표"/>
      <sheetName val="일반부표집계표"/>
      <sheetName val="기초자료입력"/>
      <sheetName val="원가입력"/>
      <sheetName val="교통대책내역"/>
      <sheetName val="수량집계"/>
      <sheetName val="수량산출서 (2)"/>
      <sheetName val="Customer Databas"/>
      <sheetName val="지주목시비량산출서"/>
      <sheetName val="예시 (수정 및 삭제금지)"/>
      <sheetName val="집계"/>
      <sheetName val="전체현황"/>
      <sheetName val="설계예산서(2016년 보안등 신설공사 단가계약-).xls"/>
      <sheetName val="재1"/>
      <sheetName val="주요측점"/>
      <sheetName val="15100"/>
      <sheetName val="현장지지물물량"/>
      <sheetName val="두앙"/>
      <sheetName val="재료비"/>
      <sheetName val="보온자재단가표"/>
      <sheetName val="9호관로"/>
      <sheetName val="공종별내역서"/>
      <sheetName val="CAL"/>
      <sheetName val="COVER-P"/>
      <sheetName val="3BL공동구 수량"/>
      <sheetName val="수안보-MBR1"/>
      <sheetName val="L형 옹벽"/>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샘플표지"/>
      <sheetName val="금융비용"/>
      <sheetName val="주안3차A-A"/>
      <sheetName val="유림총괄"/>
      <sheetName val="본실행경비"/>
      <sheetName val="Baby일위대가"/>
      <sheetName val="우수"/>
      <sheetName val="분류작업"/>
      <sheetName val="기본자료"/>
      <sheetName val="2002상반기노임기준"/>
      <sheetName val="물량산출근거"/>
      <sheetName val="가격표"/>
      <sheetName val="안정계산"/>
      <sheetName val="단가대비표 표지"/>
      <sheetName val="2000시행"/>
      <sheetName val="시화점실행"/>
      <sheetName val="__MAIN"/>
      <sheetName val="회로내역(승인)"/>
      <sheetName val="안정검토(온1)"/>
      <sheetName val="해상PCB"/>
      <sheetName val="사업수지"/>
      <sheetName val="자재"/>
      <sheetName val="하부철근수량"/>
      <sheetName val="총괄표"/>
      <sheetName val="기초안정검토"/>
      <sheetName val="일위대가1"/>
      <sheetName val="단락전류-A"/>
      <sheetName val="관급"/>
      <sheetName val="투찰(하수)"/>
      <sheetName val="Site Expenses"/>
      <sheetName val="소운반"/>
      <sheetName val="CATV"/>
      <sheetName val="guard(mac)"/>
      <sheetName val="8-1"/>
      <sheetName val="교차구"/>
      <sheetName val="횡배수관재료-"/>
      <sheetName val="계산서(직선부)"/>
      <sheetName val="포장재료집계표"/>
      <sheetName val="콘크리트측구연장"/>
      <sheetName val="-몰탈콘크리트"/>
      <sheetName val="-배수구조물공토공"/>
      <sheetName val="산수배수"/>
      <sheetName val="Controls"/>
      <sheetName val="맨홀토공산출"/>
      <sheetName val="원형맨홀수량"/>
      <sheetName val="기기리스트"/>
      <sheetName val="01"/>
      <sheetName val="연돌일위집계"/>
      <sheetName val="AHU집계"/>
      <sheetName val="기초공"/>
      <sheetName val="물가"/>
      <sheetName val="BOQ(전체)"/>
      <sheetName val="1-3.조건,바닥판 "/>
      <sheetName val="월말"/>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Proposal"/>
      <sheetName val="마산방향"/>
      <sheetName val="사리부설"/>
      <sheetName val="식재가격"/>
      <sheetName val="식재총괄"/>
      <sheetName val="일위목록"/>
      <sheetName val="요율"/>
      <sheetName val="일위집계(기존)"/>
      <sheetName val="제경비"/>
      <sheetName val="TYPE1"/>
      <sheetName val="사전공사"/>
      <sheetName val="추가예산"/>
      <sheetName val="Sheet4"/>
      <sheetName val="토적표"/>
      <sheetName val="Front"/>
      <sheetName val="공사손익실적"/>
      <sheetName val="TABLE DB"/>
      <sheetName val="쌍용 data base"/>
      <sheetName val="역T형교대(말뚝기초)"/>
      <sheetName val="CALCULATION"/>
      <sheetName val="원형측구(B-type)"/>
      <sheetName val="단위수량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배수공 시멘트 및 골재량 산출"/>
      <sheetName val="원가계산하도"/>
      <sheetName val="관로공표지"/>
      <sheetName val="Macro(전선)"/>
      <sheetName val="매크로"/>
      <sheetName val=" 냉각수펌프"/>
      <sheetName val="C.배수관공"/>
      <sheetName val="비용"/>
      <sheetName val="4.2.1 마루높이 검토"/>
      <sheetName val="타견적(을)"/>
      <sheetName val="기성내역서"/>
      <sheetName val="SANTOGO"/>
      <sheetName val="SANBAISU"/>
      <sheetName val="3.현장배치"/>
      <sheetName val="설계명세서"/>
      <sheetName val="총요약서"/>
      <sheetName val="96노임기준"/>
      <sheetName val="깨기"/>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물가자료"/>
      <sheetName val="부대집계1"/>
      <sheetName val="가도단위"/>
      <sheetName val="수량산출서-2"/>
      <sheetName val="COVER"/>
      <sheetName val="참조"/>
      <sheetName val="일보"/>
      <sheetName val="기력고압전동기"/>
      <sheetName val="OH공량old"/>
      <sheetName val="PIPE"/>
      <sheetName val="FLANGE"/>
      <sheetName val="VALVE"/>
      <sheetName val="1을"/>
      <sheetName val="예산내역서"/>
      <sheetName val="위치조서"/>
      <sheetName val="SW개발대상목록(기능점수)"/>
      <sheetName val="출입자명단"/>
      <sheetName val="뚝토공"/>
      <sheetName val="첨부1-1"/>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원가(칠곡다부)"/>
      <sheetName val="집계표"/>
      <sheetName val="다부IC내역"/>
      <sheetName val="원가(재방송)"/>
      <sheetName val="재방송"/>
      <sheetName val="다부내역"/>
      <sheetName val="읍내터널"/>
      <sheetName val="칠곡IC내역"/>
      <sheetName val="토목원가계산서"/>
      <sheetName val="토목원가"/>
      <sheetName val="집계장"/>
      <sheetName val="설계내역"/>
      <sheetName val="제외공종"/>
      <sheetName val="#REF"/>
      <sheetName val="VXXXXX"/>
      <sheetName val="갑지"/>
      <sheetName val="원가계산서"/>
      <sheetName val="내역집계표"/>
      <sheetName val="내역서"/>
      <sheetName val="내역서 (3)"/>
      <sheetName val="대가"/>
      <sheetName val="일위대가"/>
      <sheetName val="산출양식"/>
      <sheetName val="자료"/>
      <sheetName val="대가목록"/>
      <sheetName val="산출양식 (2)"/>
      <sheetName val="Sheet2"/>
      <sheetName val="Sheet3"/>
      <sheetName val="선급금사용계획서"/>
      <sheetName val="사용세부내역"/>
      <sheetName val="공문"/>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수량산출서"/>
      <sheetName val="콘·다 (2)"/>
      <sheetName val="기·집 (2)"/>
      <sheetName val="콘·다 (3)"/>
      <sheetName val="콘·현"/>
      <sheetName val="소·집"/>
      <sheetName val="소·현"/>
      <sheetName val="집·거"/>
      <sheetName val="집·연"/>
      <sheetName val="도·집"/>
      <sheetName val="성도1"/>
      <sheetName val="공사비증감대비표"/>
      <sheetName val="전체산출내역서갑(변경) "/>
      <sheetName val="산출내역서을(변경)"/>
      <sheetName val="전체세부(이설도로)"/>
      <sheetName val="전체세부(연결도로)"/>
      <sheetName val="전체원가계산서(변경)"/>
      <sheetName val="용역비"/>
      <sheetName val="공사비"/>
      <sheetName val="단가산출"/>
      <sheetName val="가드레일산근"/>
      <sheetName val="수량집계표"/>
      <sheetName val="수량"/>
      <sheetName val="단가비교"/>
      <sheetName val="적용2002"/>
      <sheetName val="중기"/>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MOTOR"/>
      <sheetName val="총괄"/>
      <sheetName val="토목"/>
      <sheetName val="본체"/>
      <sheetName val="[IL-3.XLSY갑지"/>
      <sheetName val="실행내역"/>
      <sheetName val="실행총괄 "/>
      <sheetName val="간접비"/>
      <sheetName val="공종단가"/>
      <sheetName val="설직재-1"/>
      <sheetName val="노무비"/>
      <sheetName val="총괄표"/>
      <sheetName val="IL-3"/>
      <sheetName val="2000년1차"/>
      <sheetName val="2000전체분"/>
      <sheetName val="DATE"/>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내역"/>
      <sheetName val="설비"/>
      <sheetName val="노임"/>
      <sheetName val="부하LOAD"/>
      <sheetName val="노임단가"/>
      <sheetName val="일위대가표"/>
      <sheetName val=""/>
      <sheetName val="설비내역서"/>
      <sheetName val="건축내역서"/>
      <sheetName val="전기내역서"/>
      <sheetName val="재료비"/>
      <sheetName val="건축공사"/>
      <sheetName val="CON'C"/>
      <sheetName val="기계경비(시간당)"/>
      <sheetName val="램머"/>
      <sheetName val="재료"/>
      <sheetName val="데리네이타현황"/>
      <sheetName val="예가표"/>
      <sheetName val="단가"/>
      <sheetName val="JUCKEYK"/>
      <sheetName val="공사비총괄표"/>
      <sheetName val="보증수수료산출"/>
      <sheetName val="토목공사"/>
      <sheetName val="냉천부속동"/>
      <sheetName val="조명율표"/>
      <sheetName val="접지수량"/>
      <sheetName val="총공사내역서"/>
      <sheetName val="부대내역"/>
      <sheetName val="차수공개요"/>
      <sheetName val="제출내역 (2)"/>
      <sheetName val="DAN"/>
      <sheetName val="백호우계수"/>
      <sheetName val="도급내역서(재노경)"/>
      <sheetName val="일위대가(건축)"/>
      <sheetName val="대포2교접속"/>
      <sheetName val="천방교접속"/>
      <sheetName val="세부내역"/>
      <sheetName val="b_balju_cho"/>
      <sheetName val="원가"/>
      <sheetName val="1.수인터널"/>
      <sheetName val="일위"/>
      <sheetName val="내역서적용수량"/>
      <sheetName val="의왕내역"/>
      <sheetName val="건축내역"/>
      <sheetName val="기흥하도용"/>
      <sheetName val="동원인원"/>
      <sheetName val="단가산출서"/>
      <sheetName val="단가표"/>
      <sheetName val="단"/>
      <sheetName val="빌딩 안내"/>
      <sheetName val="인건비"/>
      <sheetName val="조도계산서 (도서)"/>
      <sheetName val="3.공사비(07년노임단가)"/>
      <sheetName val="3.공사비(단가조사표)"/>
      <sheetName val="3.공사비(물량산출표)"/>
      <sheetName val="3.공사비(일위대가표목록)"/>
      <sheetName val="3.공사비(일위대가표)"/>
      <sheetName val="2.대외공문"/>
      <sheetName val="철근량"/>
      <sheetName val="일위대가(4층원격)"/>
      <sheetName val="국내조달(통합-1)"/>
      <sheetName val="입찰안"/>
      <sheetName val="ABUT수량-A1"/>
      <sheetName val="실행예산서"/>
      <sheetName val="단가대비"/>
      <sheetName val="준검 내역서"/>
      <sheetName val="Macro1"/>
      <sheetName val="4.일위대가목차"/>
      <sheetName val="96노임기준"/>
      <sheetName val="일위목록"/>
      <sheetName val="요율"/>
      <sheetName val="내역_ver1.0"/>
      <sheetName val="2000,9월 일위"/>
      <sheetName val="단가일람표"/>
      <sheetName val="DATA"/>
      <sheetName val="데이타"/>
      <sheetName val="지급자재"/>
      <sheetName val="BQ(실행)"/>
      <sheetName val="영창26"/>
      <sheetName val="Baby일위대가"/>
      <sheetName val="역T형교대(PILE기초)"/>
      <sheetName val="N賃率-職"/>
      <sheetName val="단가대비표 (3)"/>
      <sheetName val="DATA 입력란"/>
      <sheetName val="간선계산"/>
      <sheetName val="주beam"/>
      <sheetName val="대비"/>
      <sheetName val="단가(1)"/>
      <sheetName val="49단가"/>
      <sheetName val="48단가"/>
      <sheetName val="단가조사"/>
      <sheetName val="공종구간"/>
      <sheetName val="9811"/>
      <sheetName val="Total"/>
      <sheetName val="일위_파일"/>
      <sheetName val="단가대비표"/>
      <sheetName val="BM"/>
      <sheetName val="연결임시"/>
      <sheetName val="토사(PE)"/>
      <sheetName val="교수설계"/>
      <sheetName val="일반전기(2단지-을지)"/>
      <sheetName val="항목등록"/>
      <sheetName val="적용단위길이"/>
      <sheetName val="자  재"/>
      <sheetName val="건축외주"/>
      <sheetName val="Sheet1 (2)"/>
      <sheetName val="암거단위"/>
      <sheetName val="차액보증"/>
      <sheetName val="구간산출"/>
      <sheetName val="품셈"/>
      <sheetName val="노임단가산출근거"/>
      <sheetName val="기자재비"/>
      <sheetName val="조경일람"/>
      <sheetName val="COST"/>
      <sheetName val="원가계산서(남측)"/>
      <sheetName val="신고분기설정참고"/>
      <sheetName val="거래처자료등록"/>
      <sheetName val="준공검사원(갑)"/>
      <sheetName val="기성내역서(을) (2)"/>
      <sheetName val="하부철근수량"/>
      <sheetName val="TRE TABLE"/>
      <sheetName val="토공"/>
      <sheetName val="G.R300경비"/>
      <sheetName val="수량산출"/>
      <sheetName val="기계물량"/>
      <sheetName val="출력용"/>
      <sheetName val="기계공사비집계(원안)"/>
      <sheetName val="상시"/>
      <sheetName val="수량집계"/>
      <sheetName val="총괄집계표"/>
      <sheetName val="인수공규격"/>
      <sheetName val="계획집계"/>
      <sheetName val="코드표"/>
      <sheetName val="입상내역"/>
      <sheetName val="증감대비"/>
      <sheetName val="연결관산출조서"/>
      <sheetName val="비탈면보호공수량산출"/>
      <sheetName val="전기일위대가"/>
      <sheetName val="WORK"/>
      <sheetName val="6. 안전관리비"/>
      <sheetName val="CABLE"/>
      <sheetName val="CABLE (2)"/>
      <sheetName val="토적집계"/>
      <sheetName val="1공구 건정토건 토공"/>
      <sheetName val="중강당 내역"/>
      <sheetName val="실행내역 "/>
      <sheetName val="백암비스타내역"/>
      <sheetName val="조명시설"/>
      <sheetName val="간지"/>
      <sheetName val="배관공사기초자료"/>
      <sheetName val="내역서1"/>
      <sheetName val="일대목차"/>
      <sheetName val="제-노임"/>
      <sheetName val="단가비교표"/>
      <sheetName val="AV시스템"/>
      <sheetName val="산출목록표"/>
      <sheetName val="공정외주"/>
      <sheetName val="제조 경영"/>
      <sheetName val="산출근거(복구)"/>
      <sheetName val="단가일람"/>
      <sheetName val="청주(철골발주의뢰서)"/>
      <sheetName val="찍기"/>
      <sheetName val="#3_일위대가목록"/>
      <sheetName val="2.1  노무비 평균단가산출"/>
      <sheetName val="예산명세서"/>
      <sheetName val="설계명세서"/>
      <sheetName val="자료입력"/>
      <sheetName val="견"/>
      <sheetName val="국별인원"/>
      <sheetName val="조도계산"/>
      <sheetName val="Bid Summary"/>
      <sheetName val="이동시 예상비용"/>
      <sheetName val="Seg 1DE비용"/>
      <sheetName val="Transit 비용_감가상각미포함"/>
      <sheetName val="맨홀조서"/>
      <sheetName val="단가조사서"/>
      <sheetName val="AL공사(원)"/>
      <sheetName val="단가비교표_공통1"/>
      <sheetName val="계획"/>
      <sheetName val="계획세부"/>
      <sheetName val="표지"/>
      <sheetName val="사용내역서"/>
      <sheetName val="항목별내역서"/>
      <sheetName val="안전담당자"/>
      <sheetName val="유도원"/>
      <sheetName val="안전사진"/>
      <sheetName val="ITEM"/>
      <sheetName val="Ekog10"/>
      <sheetName val="바닥판"/>
      <sheetName val="산출근거"/>
      <sheetName val="입력DATA"/>
      <sheetName val="기초자료입력및 K치 확인"/>
      <sheetName val="Factor"/>
      <sheetName val="터파기및재료"/>
      <sheetName val="Requirement(Work Crew)"/>
      <sheetName val="수목데이타 "/>
      <sheetName val="9509"/>
      <sheetName val="48일위"/>
      <sheetName val="22수량"/>
      <sheetName val="49일위"/>
      <sheetName val="22일위"/>
      <sheetName val="49수량"/>
      <sheetName val="자재단가"/>
      <sheetName val="품목현황"/>
      <sheetName val="출고대장"/>
      <sheetName val="직노"/>
      <sheetName val="견적서"/>
      <sheetName val="1단계 (2)"/>
      <sheetName val="공사착공계"/>
      <sheetName val="유입량"/>
      <sheetName val="7단가"/>
      <sheetName val="Customer Databas"/>
      <sheetName val="변수값"/>
      <sheetName val="중기상차"/>
      <sheetName val="AS복구"/>
      <sheetName val="중기터파기"/>
      <sheetName val="ES조서출력하기"/>
      <sheetName val="지불내역1"/>
      <sheetName val="영신토건물가변동"/>
      <sheetName val="지질조사"/>
      <sheetName val="L_RPTA05_목록"/>
      <sheetName val="중기가격"/>
      <sheetName val="건설기계목록"/>
      <sheetName val="일위대가_목록"/>
      <sheetName val="재료단가"/>
      <sheetName val="시중노임"/>
      <sheetName val="식재가격"/>
      <sheetName val="식재총괄"/>
      <sheetName val="䂰출양식"/>
      <sheetName val="CATV"/>
      <sheetName val="결선list"/>
      <sheetName val="변압기 및 발전기 용량"/>
      <sheetName val="asd"/>
      <sheetName val="★도급내역"/>
      <sheetName val="back-data"/>
      <sheetName val="인월수표"/>
      <sheetName val="2공구산출내역"/>
      <sheetName val="내역서 (2)"/>
      <sheetName val="산근"/>
      <sheetName val="자재 단가 비교표(견적)"/>
      <sheetName val="자재 단가 비교표"/>
      <sheetName val="98수문일위"/>
      <sheetName val="일위대가목록"/>
      <sheetName val="guard(mac)"/>
      <sheetName val="Y-WORK"/>
      <sheetName val="전화공사 공량 및 집계표"/>
      <sheetName val="자재단가-1"/>
      <sheetName val="단위수량"/>
      <sheetName val="약품공급2"/>
      <sheetName val="BID"/>
      <sheetName val="띘랷랷랷"/>
      <sheetName val="기계경비"/>
      <sheetName val="평야부단가"/>
      <sheetName val="36단가"/>
      <sheetName val="36수량"/>
      <sheetName val="횡배수관재료-"/>
      <sheetName val="계산서(직선부)"/>
      <sheetName val="포장재료집계표"/>
      <sheetName val="콘크리트측구연장"/>
      <sheetName val="포장공"/>
      <sheetName val="-몰탈콘크리트"/>
      <sheetName val="-배수구조물공토공"/>
      <sheetName val="재료비노무비"/>
      <sheetName val="분전함신설"/>
      <sheetName val="접지1종"/>
      <sheetName val="기본입력"/>
      <sheetName val="기본자료"/>
      <sheetName val="철거산출근거"/>
      <sheetName val="한강운반비"/>
      <sheetName val="부하계산서"/>
      <sheetName val="진입도로B (2)"/>
      <sheetName val="설계서을"/>
      <sheetName val="단가목록"/>
      <sheetName val="암거단위-1련"/>
      <sheetName val="BDATA"/>
      <sheetName val="신설개소별 총집계표(동해-배전)"/>
      <sheetName val="안평역사 총집계"/>
      <sheetName val="노 무 비"/>
      <sheetName val="내역전기"/>
      <sheetName val="Oper Amount"/>
      <sheetName val="갑지1"/>
      <sheetName val="말뚝지지력산정"/>
      <sheetName val="실행"/>
      <sheetName val="설치내역"/>
      <sheetName val="미납품 현황"/>
      <sheetName val="횡배수관집현황(2공구)"/>
      <sheetName val="Macro(차단기)"/>
      <sheetName val="지하"/>
      <sheetName val="NYS"/>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등록자료"/>
      <sheetName val="COPING"/>
      <sheetName val="전체분2회변경"/>
      <sheetName val="의뢰내역서"/>
      <sheetName val="실행예산"/>
      <sheetName val="횡배수관토공수량"/>
      <sheetName val="웅진교-S2"/>
      <sheetName val="몰탈재료산출"/>
      <sheetName val="단가기준"/>
      <sheetName val="수원역(전체분)설계서"/>
      <sheetName val="준공내역서표지"/>
      <sheetName val="설계예산서"/>
      <sheetName val="2.냉난방설비공사"/>
      <sheetName val="7.자동제어공사"/>
      <sheetName val="오동"/>
      <sheetName val="대조"/>
      <sheetName val="나한"/>
      <sheetName val="참조 (2)"/>
      <sheetName val="단가(보완)"/>
      <sheetName val="대가 (보완)"/>
      <sheetName val="입력"/>
      <sheetName val="MAIN"/>
      <sheetName val="대전-교대(A1-A2)"/>
      <sheetName val="화재 탐지 설비"/>
      <sheetName val="정공공사"/>
      <sheetName val="품목납기"/>
      <sheetName val="자재테이블"/>
      <sheetName val="단가대비표(계측)"/>
      <sheetName val="단가일람 (2)"/>
      <sheetName val="C지구"/>
      <sheetName val="사내도로"/>
      <sheetName val="정거장 설계조건"/>
      <sheetName val="자단"/>
      <sheetName val="발신정보"/>
      <sheetName val="경산"/>
      <sheetName val="노임이"/>
      <sheetName val="이토변실(A3-LINE)"/>
      <sheetName val="조경"/>
      <sheetName val="맨홀_공사비"/>
      <sheetName val="SRC-B3U2"/>
      <sheetName val="노단"/>
      <sheetName val="단  가  대  비  표"/>
      <sheetName val="일  위  대  가  목  록"/>
      <sheetName val="4.전기"/>
      <sheetName val="수입"/>
      <sheetName val="LD"/>
      <sheetName val="48수량"/>
      <sheetName val="자재코드"/>
      <sheetName val="분전반"/>
      <sheetName val="토목변경"/>
      <sheetName val="총공사원가"/>
      <sheetName val="건축공사원가"/>
      <sheetName val="설비공사원가"/>
      <sheetName val="단가 "/>
      <sheetName val="제잡비계산"/>
      <sheetName val="토목주소"/>
      <sheetName val="프랜트면허"/>
      <sheetName val="3.자재비(총괄)"/>
      <sheetName val="Input"/>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준검_내역서"/>
      <sheetName val="DATA_입력란"/>
      <sheetName val="우,오수"/>
      <sheetName val="제잡비집계"/>
      <sheetName val="unit"/>
      <sheetName val="합의경상"/>
      <sheetName val="유의사항"/>
      <sheetName val="현장설명"/>
      <sheetName val="특별조건"/>
      <sheetName val="토공갑"/>
      <sheetName val="구조물갑"/>
      <sheetName val="구조물공"/>
      <sheetName val="투찰계획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Module1"/>
      <sheetName val="장비"/>
      <sheetName val="산근1"/>
      <sheetName val="노무"/>
      <sheetName val="자재"/>
      <sheetName val="99총공사내역서"/>
      <sheetName val="수목표준대가"/>
      <sheetName val="관급"/>
      <sheetName val="제출내역"/>
      <sheetName val="산출내역서"/>
      <sheetName val="기초단가"/>
      <sheetName val="L-type"/>
      <sheetName val="FB25JN"/>
      <sheetName val="세골재  T2 변경 현황"/>
      <sheetName val="총괄표(1)"/>
      <sheetName val="조경식재굴취"/>
      <sheetName val="조경유지관리"/>
      <sheetName val="인력터파기품"/>
      <sheetName val="컨테이너"/>
      <sheetName val="단가대비표 (2)"/>
      <sheetName val="98지급계획"/>
      <sheetName val="EQ-R1"/>
      <sheetName val="수리보고서비"/>
      <sheetName val="단면 (2)"/>
      <sheetName val="예산서"/>
      <sheetName val="격점별물량"/>
      <sheetName val="투찰내역"/>
      <sheetName val="설계수량"/>
      <sheetName val="품셈TABLE"/>
      <sheetName val="단가조사-2"/>
      <sheetName val="도급정산"/>
      <sheetName val="200"/>
      <sheetName val="공내역"/>
      <sheetName val="정부노임단가"/>
      <sheetName val="내역서(토목)"/>
      <sheetName val="횡배수관수량집계"/>
      <sheetName val="노임단가2004(상)"/>
      <sheetName val="건축-물가변동"/>
      <sheetName val="APT"/>
      <sheetName val="평가데이터"/>
      <sheetName val="청천내"/>
      <sheetName val="을"/>
      <sheetName val="남양주부대"/>
      <sheetName val="기존단가 (2)"/>
      <sheetName val="6. 직접경비"/>
      <sheetName val="을지"/>
      <sheetName val="laroux"/>
      <sheetName val="견적보고서"/>
      <sheetName val="갑지 (2)"/>
      <sheetName val="동산"/>
      <sheetName val="Sheet4"/>
      <sheetName val="인건비 "/>
      <sheetName val="철콘공사"/>
      <sheetName val="부안일위"/>
      <sheetName val="Sheet5"/>
      <sheetName val="도면자료제출일정"/>
      <sheetName val="설계원가표"/>
      <sheetName val="직재"/>
      <sheetName val="재집"/>
      <sheetName val="가로등내역서"/>
      <sheetName val="1"/>
      <sheetName val="산출근거 "/>
      <sheetName val="22단"/>
      <sheetName val="48단"/>
      <sheetName val="49단"/>
      <sheetName val="연습"/>
      <sheetName val="현대물량"/>
      <sheetName val="노임단가표"/>
      <sheetName val="단위목록"/>
      <sheetName val="기계경비목록"/>
      <sheetName val="주소록"/>
      <sheetName val="단가대비표_(3)"/>
      <sheetName val="자__재"/>
      <sheetName val="빌딩_안내"/>
      <sheetName val="작업일보"/>
      <sheetName val="산출기초"/>
      <sheetName val="배전단가2"/>
      <sheetName val="부하"/>
      <sheetName val="Sheet13"/>
      <sheetName val="횡 연장"/>
      <sheetName val="송전기본"/>
      <sheetName val="CTEMCOST"/>
      <sheetName val="간접1"/>
      <sheetName val="CODE"/>
      <sheetName val="하수급견적대비"/>
      <sheetName val="위치도1"/>
      <sheetName val="기계공사"/>
      <sheetName val="내역(원안-대안)"/>
      <sheetName val="소포내역 (2)"/>
      <sheetName val="굴화내역"/>
      <sheetName val="내역분기"/>
      <sheetName val="시중노임단가"/>
      <sheetName val="L_RPTB02_01"/>
      <sheetName val="전체제잡비"/>
      <sheetName val="위치조서"/>
      <sheetName val="5.지붕"/>
      <sheetName val="기안문"/>
      <sheetName val="사업계획"/>
      <sheetName val="메인거더-크로스빔200연결부"/>
      <sheetName val="FAX"/>
      <sheetName val="4.하중산정"/>
      <sheetName val="조정율"/>
      <sheetName val="AS포장복구 "/>
      <sheetName val="DANGA"/>
      <sheetName val="노임단가 "/>
      <sheetName val="프라임 강변역(4,2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sheetData sheetId="506"/>
      <sheetData sheetId="507" refreshError="1"/>
      <sheetData sheetId="508" refreshError="1"/>
      <sheetData sheetId="509" refreshError="1"/>
      <sheetData sheetId="510" refreshError="1"/>
      <sheetData sheetId="511" refreshError="1"/>
      <sheetData sheetId="512"/>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 TR보호대기초"/>
      <sheetName val="가로등기초"/>
      <sheetName val="HANDHOLE(2)"/>
      <sheetName val="조도계산"/>
      <sheetName val="SG"/>
      <sheetName val="노임"/>
      <sheetName val="부하LOA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YES"/>
      <sheetName val="총괄"/>
      <sheetName val="토목"/>
      <sheetName val="Sheet1"/>
      <sheetName val="설계예산서"/>
      <sheetName val="수량집계"/>
      <sheetName val="가로등내역서"/>
      <sheetName val="수량산출서"/>
      <sheetName val="DATA"/>
      <sheetName val="일위대가"/>
      <sheetName val="2000.11월설계내역"/>
      <sheetName val="#REF"/>
      <sheetName val="터파기및재료"/>
      <sheetName val="전선 및 전선관"/>
      <sheetName val="단가"/>
      <sheetName val="총괄표"/>
      <sheetName val="말뚝지지력산정"/>
      <sheetName val="집계표"/>
      <sheetName val="실행철강하도"/>
      <sheetName val="내역서2안"/>
      <sheetName val="조명율표"/>
      <sheetName val="내역서"/>
      <sheetName val="단가산출"/>
      <sheetName val="소야공정계획표"/>
      <sheetName val="입찰안"/>
      <sheetName val="준검 내역서"/>
      <sheetName val="단가조사"/>
      <sheetName val="일위목록"/>
      <sheetName val="수량산출"/>
      <sheetName val="봉양~조차장간고하개명(신설)"/>
      <sheetName val="6호기"/>
      <sheetName val="수목데이타 "/>
      <sheetName val="변압기 및 발전기 용량"/>
      <sheetName val="내역"/>
      <sheetName val="보증수수료산출"/>
      <sheetName val="bid"/>
      <sheetName val="하조서"/>
      <sheetName val="공사비예산서(토목분)"/>
      <sheetName val="각형맨홀"/>
      <sheetName val="수목단가"/>
      <sheetName val="시설수량표"/>
      <sheetName val="식재수량표"/>
      <sheetName val="자재단가"/>
      <sheetName val="1.수인터널"/>
      <sheetName val="ASP포장"/>
      <sheetName val="가로등"/>
      <sheetName val="기계경비"/>
      <sheetName val="부대내역"/>
      <sheetName val="INPUT"/>
      <sheetName val="JUCK"/>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견적대비"/>
      <sheetName val="일위대가표(유단가)"/>
      <sheetName val="점검총괄"/>
      <sheetName val="교각1"/>
      <sheetName val="일위대가표"/>
      <sheetName val="상수도토공집계표"/>
      <sheetName val="단가 및 재료비"/>
      <sheetName val="인건비"/>
      <sheetName val="대치판정"/>
      <sheetName val="Total"/>
      <sheetName val="원가계산"/>
      <sheetName val="주상도"/>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일위대가(목록)"/>
      <sheetName val="재료비"/>
      <sheetName val="단가산출서(기계)"/>
      <sheetName val="말고개터널조명전압강하"/>
      <sheetName val="공종별원가계산"/>
      <sheetName val="공구원가계산"/>
      <sheetName val="2000년1차"/>
      <sheetName val="표지 (2)"/>
      <sheetName val="내역서(전기)"/>
      <sheetName val="정부노임단가"/>
      <sheetName val="3BL공동구 수량"/>
      <sheetName val="20관리비율"/>
      <sheetName val="MOTOR"/>
      <sheetName val="AILC004"/>
      <sheetName val="단가조사서"/>
      <sheetName val="부속동"/>
      <sheetName val="에너지동"/>
      <sheetName val="연습"/>
      <sheetName val="예산변경사항"/>
      <sheetName val="코드표"/>
      <sheetName val="Sheet1 (2)"/>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요율"/>
      <sheetName val="자재대"/>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ETC"/>
      <sheetName val="데이타"/>
      <sheetName val="기계경비시간당손료목록"/>
      <sheetName val="2000전체분"/>
      <sheetName val="입찰결과(DATA)"/>
      <sheetName val="일반수량"/>
      <sheetName val="가감수량"/>
      <sheetName val="맨홀수량산출"/>
      <sheetName val="동력부하(도산)"/>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AS포장복구 "/>
      <sheetName val="소요자재"/>
      <sheetName val="노무산출서"/>
      <sheetName val="토공"/>
      <sheetName val="산출내역서집계표"/>
      <sheetName val="우수맨홀공제단위수량"/>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기계내역"/>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돌망태단위수량"/>
      <sheetName val="통장출금액"/>
      <sheetName val="CABLE SIZE-3"/>
      <sheetName val="EQUIP-H"/>
      <sheetName val="경비_원본"/>
      <sheetName val="기계경비(시간당)"/>
      <sheetName val="램머"/>
      <sheetName val="간접1"/>
      <sheetName val="VA_code"/>
      <sheetName val="신우"/>
      <sheetName val="말뚝물량"/>
      <sheetName val="노임"/>
      <sheetName val="물가자료"/>
      <sheetName val="품의서"/>
      <sheetName val="부하계산서"/>
      <sheetName val="물가시세"/>
      <sheetName val="SG"/>
      <sheetName val="전신환매도율"/>
      <sheetName val="EACT10"/>
      <sheetName val="원가계산서 (총괄)"/>
      <sheetName val="원가계산서 (건축)"/>
      <sheetName val="(총괄집계)"/>
      <sheetName val="건축공사"/>
      <sheetName val="방음벽기초(H=4m)"/>
      <sheetName val="조건표"/>
      <sheetName val="JJ"/>
      <sheetName val="설계"/>
      <sheetName val="설 계"/>
      <sheetName val="견적조건"/>
      <sheetName val="견적조건(을지)"/>
      <sheetName val="식생블럭단위수량"/>
      <sheetName val="BQ"/>
      <sheetName val="전기일위대가"/>
      <sheetName val="단면(RW1)"/>
      <sheetName val="WORK"/>
      <sheetName val="시설물일위"/>
      <sheetName val="비교표"/>
      <sheetName val="소비자가"/>
      <sheetName val="ilch"/>
      <sheetName val="예정(3)"/>
      <sheetName val="동원(3)"/>
      <sheetName val="을지"/>
      <sheetName val="간선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ABUT수량-A1"/>
      <sheetName val="주형"/>
      <sheetName val="밸브설치"/>
      <sheetName val="3.바닥판설계"/>
      <sheetName val="안정계산"/>
      <sheetName val="단면검토"/>
      <sheetName val="원가"/>
      <sheetName val="자재목록"/>
      <sheetName val="연결관산출조서"/>
      <sheetName val="Macro(차단기)"/>
      <sheetName val="외주"/>
      <sheetName val="예산갑지"/>
      <sheetName val="단가일람"/>
      <sheetName val="조경일람"/>
      <sheetName val="일위대가목록"/>
      <sheetName val="구조물철거타공정이월"/>
      <sheetName val=" 상부공통집계(총괄)"/>
      <sheetName val="2006기계경비산출표"/>
      <sheetName val="총괄집계표"/>
      <sheetName val="DATA1"/>
      <sheetName val="직공비"/>
      <sheetName val="주관사업"/>
      <sheetName val="수문일1"/>
      <sheetName val="1차설계변경내역"/>
      <sheetName val="발주설계서(당초)"/>
      <sheetName val="노무비"/>
      <sheetName val="가설건물"/>
      <sheetName val="노무비단가"/>
      <sheetName val="입찰보고"/>
      <sheetName val="증감대비"/>
      <sheetName val="공종단가"/>
      <sheetName val="약품설비"/>
      <sheetName val="참조-(1)"/>
      <sheetName val="5.정산서"/>
      <sheetName val="공통(20-91)"/>
      <sheetName val="22단가(철거)"/>
      <sheetName val="49단가"/>
      <sheetName val="49단가(철거)"/>
      <sheetName val="22단가"/>
      <sheetName val="전차선로 물량표"/>
      <sheetName val="차선도색현황"/>
      <sheetName val="옹벽수량집계"/>
      <sheetName val="단면치수"/>
      <sheetName val="변화치수"/>
      <sheetName val="경비2내역"/>
      <sheetName val="전력구구조물산근"/>
      <sheetName val="율촌법률사무소2내역"/>
      <sheetName val="제-노임"/>
      <sheetName val="제직재"/>
      <sheetName val="AIR SHOWER(3인용)"/>
      <sheetName val="부대공Ⅱ"/>
      <sheetName val="철거산출근거"/>
      <sheetName val="하수급견적대비"/>
      <sheetName val="간접비"/>
      <sheetName val="금액내역서"/>
      <sheetName val="관급총괄"/>
      <sheetName val="2007일위 "/>
      <sheetName val="토목일위 (83~)"/>
      <sheetName val="표지판일위(105~"/>
      <sheetName val="장비일위"/>
      <sheetName val="재료1월호"/>
      <sheetName val="노무비 "/>
      <sheetName val="00000000"/>
      <sheetName val="BOX전기내역"/>
      <sheetName val="물량표"/>
      <sheetName val="BASIC (2)"/>
      <sheetName val="단가목록"/>
      <sheetName val="입출재고현황 (2)"/>
      <sheetName val="°ø»çºñ¿¹»ê¼­(Åä¸ñºÐ)"/>
      <sheetName val="°¢Çü¸ÇÈ¦"/>
      <sheetName val="¼ö¸ñ´Ü°¡"/>
      <sheetName val="½Ã¼³¼ö·®Ç¥"/>
      <sheetName val="½ÄÀç¼ö·®Ç¥"/>
      <sheetName val="ÀÏÀ§¸ñ·Ï"/>
      <sheetName val="ÀÚÀç´Ü°¡"/>
      <sheetName val="°¡·Îµî"/>
      <sheetName val="의왕내역"/>
      <sheetName val="1차증가원가계산"/>
      <sheetName val="제품별"/>
      <sheetName val="9-1차이내역"/>
      <sheetName val="일위집계표"/>
      <sheetName val="변경비교-을"/>
      <sheetName val="DATE"/>
      <sheetName val="중기일위대가"/>
      <sheetName val="001"/>
      <sheetName val="총계"/>
      <sheetName val="일위대가(가설)"/>
      <sheetName val="실행내역서"/>
      <sheetName val="BID-도로"/>
      <sheetName val="내력서"/>
      <sheetName val="대창(함평)-창열"/>
      <sheetName val="대창(장성)"/>
      <sheetName val="현장관리비내역서"/>
      <sheetName val="포장복구집계"/>
      <sheetName val="공사비"/>
      <sheetName val="가드레일산근"/>
      <sheetName val="수량집계표"/>
      <sheetName val="수량"/>
      <sheetName val="단가비교"/>
      <sheetName val="적용2002"/>
      <sheetName val="중기"/>
      <sheetName val="교대(A1-A2)"/>
      <sheetName val="정화조동내역"/>
      <sheetName val="45,46"/>
      <sheetName val="교대(A1)"/>
      <sheetName val="단위수량"/>
      <sheetName val="관리사무소"/>
      <sheetName val="대구-교대(A1-A2)"/>
      <sheetName val="원형1호맨홀토공수량"/>
      <sheetName val="REACTION(USD지진시)"/>
      <sheetName val="안정검토"/>
      <sheetName val="REACTION(USE평시)"/>
      <sheetName val="일위대가표 (2)"/>
      <sheetName val="단가대비표"/>
      <sheetName val="Testing"/>
      <sheetName val="계화배수"/>
      <sheetName val="I一般比"/>
      <sheetName val="조명시설"/>
      <sheetName val="방음벽 기초 일반수량"/>
      <sheetName val="I.설계조건"/>
      <sheetName val="단면가정"/>
      <sheetName val="부재력정리"/>
      <sheetName val="BLOCK(1)"/>
      <sheetName val="NEYOK"/>
      <sheetName val="토목내역"/>
      <sheetName val="수안보-MBR1"/>
      <sheetName val="입력DATA"/>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¹Á¤(3)"/>
      <sheetName val="ÁÖÇü"/>
      <sheetName val="8. 안정검토"/>
      <sheetName val="건축"/>
      <sheetName val="단가산출서 (2)"/>
      <sheetName val="단가산출서"/>
      <sheetName val="Sheet17"/>
      <sheetName val="재정비직인"/>
      <sheetName val="재정비내역"/>
      <sheetName val="지적고시내역"/>
      <sheetName val="단위단가"/>
      <sheetName val="금리계산"/>
      <sheetName val="98NS-N"/>
      <sheetName val="3.공통공사대비"/>
      <sheetName val="90.03실행 "/>
      <sheetName val="자료입력"/>
      <sheetName val="96보완계획7.12"/>
      <sheetName val="지진시"/>
      <sheetName val="6PILE  (돌출)"/>
      <sheetName val="토량산출서"/>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BJJIN"/>
      <sheetName val="시공계획"/>
      <sheetName val="수로교총재료집계"/>
      <sheetName val="공사비집계"/>
      <sheetName val="신공항A-9(원가수정)"/>
      <sheetName val="평교-내역"/>
      <sheetName val="적용(기계)"/>
      <sheetName val="관로"/>
      <sheetName val="아파트기별"/>
      <sheetName val="공리일"/>
      <sheetName val="몰탈재료산출"/>
      <sheetName val="단위목록"/>
      <sheetName val="기계경비목록"/>
      <sheetName val="관급"/>
      <sheetName val="포장공"/>
      <sheetName val="시중노임단가"/>
      <sheetName val="LP-S"/>
      <sheetName val="15"/>
      <sheetName val="설계명세서"/>
      <sheetName val="기초자료입력"/>
      <sheetName val="고창터널(고창방향)"/>
      <sheetName val="LD일"/>
      <sheetName val="가시설단위수량"/>
      <sheetName val="SORCE1"/>
      <sheetName val="토량1-1"/>
      <sheetName val="FA설치명세"/>
      <sheetName val="FD"/>
      <sheetName val="자재단가표"/>
      <sheetName val="제수변수량"/>
      <sheetName val="공기변수량"/>
      <sheetName val="PO-BOQ"/>
      <sheetName val="일반수량총괄"/>
      <sheetName val="인건비 "/>
      <sheetName val="탑(을지)"/>
      <sheetName val="노무비 근거"/>
      <sheetName val="b_balju_cho"/>
      <sheetName val="명세서"/>
      <sheetName val="시멘트"/>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표준안전집계"/>
      <sheetName val="표준안전내역"/>
      <sheetName val="9GNG운반"/>
      <sheetName val="공내역"/>
      <sheetName val="원가계산서"/>
      <sheetName val="결과조달"/>
      <sheetName val="경상비"/>
      <sheetName val="건축내역"/>
      <sheetName val="부안일위"/>
      <sheetName val="정공공사"/>
      <sheetName val="실행대비"/>
      <sheetName val="청천내"/>
      <sheetName val="1공구 건정토건 철콘"/>
      <sheetName val="2공구하도급내역서"/>
      <sheetName val="도급내역"/>
      <sheetName val="세부내역"/>
      <sheetName val="연결임시"/>
      <sheetName val="구조물공"/>
      <sheetName val="투찰추정"/>
      <sheetName val="도급내역5+800"/>
      <sheetName val="수목표준대가"/>
      <sheetName val="부대공"/>
      <sheetName val="도급금액"/>
      <sheetName val="메서,변+증"/>
      <sheetName val="백호우계수"/>
      <sheetName val="Macro2"/>
      <sheetName val="기초코드"/>
      <sheetName val="basic"/>
      <sheetName val="기자재대비표"/>
      <sheetName val="48일위"/>
      <sheetName val="1단계"/>
      <sheetName val="AS복구"/>
      <sheetName val="중기터파기"/>
      <sheetName val="변수값"/>
      <sheetName val="중기상차"/>
      <sheetName val=" 총괄표"/>
      <sheetName val="견적의뢰서"/>
      <sheetName val="1SPAN"/>
      <sheetName val="공사별 가중치 산출근거(토목)"/>
      <sheetName val="가중치근거(조경)"/>
      <sheetName val="2공구산출내역"/>
      <sheetName val="목동1절주.bh01"/>
      <sheetName val="48수량"/>
      <sheetName val="22수량"/>
      <sheetName val="49일위"/>
      <sheetName val="22일위"/>
      <sheetName val="49수량"/>
      <sheetName val="실행(표지,갑,을)"/>
      <sheetName val="개요"/>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CTEMCOST"/>
      <sheetName val="LEGEND"/>
      <sheetName val="기본DATA"/>
      <sheetName val="MACRO(MCC)"/>
      <sheetName val="일위대가(계측기설치)"/>
      <sheetName val="Data&amp;Result"/>
      <sheetName val="일위대가(출입)"/>
      <sheetName val="교통량조사"/>
      <sheetName val="차도조도계산"/>
      <sheetName val="토목원가계산서"/>
      <sheetName val="토목원가"/>
      <sheetName val="집계장"/>
      <sheetName val="설계내역"/>
      <sheetName val="제외공종"/>
      <sheetName val="기계원가계산서"/>
      <sheetName val="기계원가"/>
      <sheetName val="집계"/>
      <sheetName val="가설내역"/>
      <sheetName val="과천MAIN"/>
      <sheetName val="효성CB 1P기초"/>
      <sheetName val="EQ-R1"/>
      <sheetName val="Chart1"/>
      <sheetName val="단위내역목록"/>
      <sheetName val="단위내역서"/>
      <sheetName val="원가(1)"/>
      <sheetName val="원가(2)"/>
      <sheetName val="공량산출서"/>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개보수공사BM"/>
      <sheetName val="실행갑지"/>
      <sheetName val="견적990322"/>
      <sheetName val="P-산#1-1(WOWA1)"/>
      <sheetName val="주차구획선수량"/>
      <sheetName val="접속도로1"/>
      <sheetName val="공사별 가중치 산출근거(건축)"/>
      <sheetName val="집수A"/>
      <sheetName val="기계경비일람"/>
      <sheetName val="FAX"/>
      <sheetName val="건축개요"/>
      <sheetName val="종합기별"/>
      <sheetName val="노무비명세서"/>
      <sheetName val="소요자재명세서"/>
      <sheetName val="접속슬라브"/>
      <sheetName val="설계가"/>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6동"/>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KMT물량"/>
      <sheetName val="Mc1"/>
      <sheetName val="2000,9월 일위"/>
      <sheetName val="구역화물"/>
      <sheetName val="unit 4"/>
      <sheetName val="Summary Sheets"/>
      <sheetName val="일위목록-기"/>
      <sheetName val="현장관리비 "/>
      <sheetName val="금액결정"/>
      <sheetName val="재료집계"/>
      <sheetName val="데리네이타현황"/>
      <sheetName val="담장산출"/>
      <sheetName val="가격조사서"/>
      <sheetName val="총집계표"/>
      <sheetName val="guard(mac)"/>
      <sheetName val="물량산출근거"/>
      <sheetName val="CONCRETE"/>
      <sheetName val="부서현황"/>
      <sheetName val="현장지지물물량"/>
      <sheetName val="감액총괄표"/>
      <sheetName val="품셈TABLE"/>
      <sheetName val="품셈표"/>
      <sheetName val="부대대비"/>
      <sheetName val="냉연집계"/>
      <sheetName val="BSD (2)"/>
      <sheetName val="산출내역서"/>
      <sheetName val="저"/>
      <sheetName val="SLAB&quot;1&quot;"/>
      <sheetName val="토목주소"/>
      <sheetName val="프랜트면허"/>
      <sheetName val="설산1.나"/>
      <sheetName val="본사S"/>
      <sheetName val="전압강하계산"/>
      <sheetName val="D-3503"/>
      <sheetName val="조건"/>
      <sheetName val="여흥"/>
      <sheetName val="전기혼잡제경비(45)"/>
      <sheetName val="48전력선로일위"/>
      <sheetName val="계수시트"/>
      <sheetName val="2F 회의실견적(5_14 일대)"/>
      <sheetName val="재집"/>
      <sheetName val="직재"/>
      <sheetName val="손익분석"/>
      <sheetName val="ITB COST"/>
      <sheetName val="보차도경계석"/>
      <sheetName val="우배수"/>
      <sheetName val="맨홀"/>
      <sheetName val="금호"/>
      <sheetName val="예산명세서"/>
      <sheetName val="부하(성남)"/>
      <sheetName val="J直材4"/>
      <sheetName val="연부97-1"/>
      <sheetName val="갑지1"/>
      <sheetName val="지주목시비량산출서"/>
      <sheetName val="지급자재"/>
      <sheetName val="99총공사내역서"/>
      <sheetName val="고등학교"/>
      <sheetName val="재노경"/>
      <sheetName val="적현로"/>
      <sheetName val="배수공"/>
      <sheetName val="변경내역서"/>
      <sheetName val="1공구 건정토건 토공"/>
      <sheetName val="식재인부"/>
      <sheetName val="경상직원"/>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충주"/>
      <sheetName val="본선 토공 분배표"/>
      <sheetName val="1.토공"/>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부하LOAD"/>
      <sheetName val="36신설수량"/>
      <sheetName val="cost"/>
      <sheetName val="설계기준"/>
      <sheetName val="내역1"/>
      <sheetName val="버스운행안내"/>
      <sheetName val="예방접종계획"/>
      <sheetName val="근태계획서"/>
      <sheetName val="할증 "/>
      <sheetName val="plan&amp;section of foundation"/>
      <sheetName val="9811"/>
      <sheetName val="투찰내역"/>
      <sheetName val="COVER-P"/>
      <sheetName val="기본단가"/>
      <sheetName val="영업소실적"/>
      <sheetName val="인건-측정"/>
      <sheetName val="HRSG SMALL07220"/>
      <sheetName val="사각맨홀"/>
      <sheetName val="현관"/>
      <sheetName val="기자재비"/>
      <sheetName val="단가표"/>
      <sheetName val="제진기"/>
      <sheetName val="기성"/>
      <sheetName val="기성내역 진짜"/>
      <sheetName val="기성갑지"/>
      <sheetName val="2회기성사정"/>
      <sheetName val="3회기성갑지"/>
      <sheetName val="3회총괄"/>
      <sheetName val="3회기성"/>
      <sheetName val="진접"/>
      <sheetName val="하부철근수량"/>
      <sheetName val="확약서"/>
      <sheetName val="1-1"/>
      <sheetName val="DATA 입력란"/>
      <sheetName val="1. 설계조건 2.단면가정 3. 하중계산"/>
      <sheetName val="경산(을)"/>
      <sheetName val="소방사항"/>
      <sheetName val="TRE TABLE"/>
      <sheetName val="제수"/>
      <sheetName val="공기"/>
      <sheetName val="노임(1차)"/>
      <sheetName val="정화조방수미장"/>
      <sheetName val="간선"/>
      <sheetName val="전압"/>
      <sheetName val="조도"/>
      <sheetName val="동력"/>
      <sheetName val="노임,재료비"/>
      <sheetName val="약품공급2"/>
      <sheetName val="loading"/>
      <sheetName val="가도공"/>
      <sheetName val="노임이"/>
      <sheetName val="진주방향"/>
      <sheetName val="마산방향"/>
      <sheetName val="내역서01"/>
      <sheetName val="맨홀물량"/>
      <sheetName val="대,유,램"/>
      <sheetName val="기준비용"/>
      <sheetName val="설계예시"/>
      <sheetName val="날개벽수량표"/>
      <sheetName val="총괄내역서"/>
      <sheetName val="케이블트레이"/>
      <sheetName val="문학간접"/>
      <sheetName val="제1장"/>
      <sheetName val="제2장"/>
      <sheetName val="제3장"/>
      <sheetName val="제4장"/>
      <sheetName val="5장공내역서"/>
      <sheetName val="제6장"/>
      <sheetName val="직불동의서"/>
      <sheetName val="전자입찰"/>
      <sheetName val="7작업장인수인계서"/>
      <sheetName val="3특기시방서"/>
      <sheetName val="일위대가목록(1)"/>
      <sheetName val="단가대비표(1)"/>
      <sheetName val="수질정화시설"/>
      <sheetName val="간접"/>
      <sheetName val="일위"/>
      <sheetName val="전기공사"/>
      <sheetName val="출력X"/>
      <sheetName val="도로경계블럭단위수량"/>
      <sheetName val="도로경계블럭단위토공"/>
      <sheetName val="L형측구단위수량"/>
      <sheetName val="L형측구연장조서"/>
      <sheetName val="가설공사"/>
      <sheetName val="단가결정"/>
      <sheetName val="내역아"/>
      <sheetName val="울타리"/>
      <sheetName val="저리조양"/>
      <sheetName val="설명"/>
      <sheetName val="단가표 (2)"/>
      <sheetName val="BEND LOSS"/>
      <sheetName val="단"/>
      <sheetName val="안양동교 1안"/>
      <sheetName val="자  재"/>
      <sheetName val="선정요령"/>
      <sheetName val="과세표준율-2"/>
      <sheetName val="면적분양가"/>
      <sheetName val="분양면적(1123)"/>
      <sheetName val="출력소스"/>
      <sheetName val="자금청구"/>
      <sheetName val="일용노임단가"/>
      <sheetName val="sw1"/>
      <sheetName val="수량이동"/>
      <sheetName val="소각장스케줄"/>
      <sheetName val="역집계1"/>
      <sheetName val="환"/>
      <sheetName val="적용기준표(98년상반기)"/>
      <sheetName val="예산내역서"/>
      <sheetName val="설직재-1"/>
      <sheetName val="하중산정"/>
      <sheetName val="2000_11월설계내역"/>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안"/>
      <sheetName val="총괄서"/>
      <sheetName val="Option"/>
      <sheetName val="조명일위"/>
      <sheetName val="인상효1"/>
      <sheetName val="품셈"/>
      <sheetName val="준공평가"/>
      <sheetName val="실행간접비용"/>
      <sheetName val="토사(PE)"/>
      <sheetName val="중기목록"/>
      <sheetName val="AS포장복구_"/>
      <sheetName val="3BL공동구_수량"/>
      <sheetName val="대로근거"/>
      <sheetName val="중로근거"/>
      <sheetName val="COPING"/>
      <sheetName val="SLIDES"/>
      <sheetName val="단가견적조사표"/>
      <sheetName val="덕소내역"/>
      <sheetName val="견적율"/>
      <sheetName val="구조대가"/>
      <sheetName val="포설대가1"/>
      <sheetName val="부대대가"/>
      <sheetName val="사급자재(1단계)"/>
      <sheetName val="사급자재"/>
      <sheetName val="지주설치제원"/>
      <sheetName val="품종별-이름"/>
      <sheetName val="인사자료총집계"/>
      <sheetName val=" 갑  지 "/>
      <sheetName val="Y_WORK"/>
      <sheetName val="다이꾸"/>
      <sheetName val="수성페인트도장 내역서"/>
      <sheetName val="설비내역서"/>
      <sheetName val="건축내역서"/>
      <sheetName val="전기내역서"/>
      <sheetName val="월선수금"/>
      <sheetName val="NOMUBI"/>
      <sheetName val="상 부"/>
      <sheetName val="단위가격"/>
      <sheetName val="각종장비전압강하계산"/>
      <sheetName val="시중노임(공사)"/>
      <sheetName val="노임변동률"/>
      <sheetName val="COMPRESSOR"/>
      <sheetName val="적용공정"/>
      <sheetName val="L_RPTB02_01"/>
      <sheetName val="기성내역서표지"/>
      <sheetName val="물가"/>
      <sheetName val="경산"/>
      <sheetName val="★도급내역"/>
      <sheetName val="설계변경내역 98"/>
      <sheetName val="위치조서"/>
      <sheetName val="인수공총괄"/>
      <sheetName val="주사무실종합"/>
      <sheetName val="본부소개"/>
      <sheetName val="기초자료"/>
      <sheetName val="여과지동"/>
      <sheetName val="내역표지"/>
      <sheetName val="NYS"/>
      <sheetName val="EQUIPMENT -2"/>
      <sheetName val="송전재료비"/>
      <sheetName val="전체내역서"/>
      <sheetName val="G.R300경비"/>
      <sheetName val="열린교실"/>
      <sheetName val="E.P.T수량산출서"/>
      <sheetName val="설계산출표지"/>
      <sheetName val="물량집계"/>
      <sheetName val="TEL"/>
      <sheetName val="화설내"/>
      <sheetName val="설내역서 "/>
      <sheetName val="웅진교-S2"/>
      <sheetName val="L_RPTA05_목록"/>
      <sheetName val="사전공사"/>
      <sheetName val="적상기초자료"/>
      <sheetName val="3.내역서"/>
      <sheetName val="Macro3"/>
      <sheetName val="송우내역서"/>
      <sheetName val="배수관토공"/>
      <sheetName val="계산식"/>
      <sheetName val="공종별내역서"/>
      <sheetName val="Macro(전선)"/>
      <sheetName val="C3"/>
      <sheetName val="플랜트 설치"/>
      <sheetName val="예산M6-B"/>
      <sheetName val="실㔀቎԰"/>
      <sheetName val="전선"/>
      <sheetName val="CABLE"/>
      <sheetName val="실︀껕ԯ"/>
      <sheetName val="실ԯ_x0000_缀"/>
      <sheetName val="금리׉"/>
      <sheetName val="실頀▀_xdc00_"/>
      <sheetName val="횡배위치"/>
      <sheetName val="계산중"/>
      <sheetName val="000000"/>
      <sheetName val="연동내역서"/>
      <sheetName val="내역서(당초변경)"/>
      <sheetName val="공정량산출내역서 "/>
      <sheetName val="96노임기준"/>
      <sheetName val="Á¡°ËÃÑ°ý"/>
      <sheetName val="본체"/>
      <sheetName val="기본일위"/>
      <sheetName val="품셈집계표"/>
      <sheetName val="자재조사표"/>
      <sheetName val="일반부표집계표"/>
      <sheetName val="역T형"/>
      <sheetName val="»ó¼öµµÅä°øÁý°èÇ¥"/>
      <sheetName val="°ßÀû´ëºñ"/>
      <sheetName val="ÀÏÀ§´ë°¡Ç¥(À¯´Ü°¡)"/>
      <sheetName val="ÀÚÀç¸ñ·Ï"/>
      <sheetName val="20°ü¸®ºñÀ²"/>
      <sheetName val="산근"/>
      <sheetName val="개봉3동하수관"/>
      <sheetName val="동원인원산출"/>
      <sheetName val="품셈기준"/>
      <sheetName val="총(신설)"/>
      <sheetName val="CIVIL"/>
      <sheetName val="설계서"/>
      <sheetName val="단면설계"/>
      <sheetName val="집수정"/>
      <sheetName val="기계경비산출"/>
      <sheetName val="용산1(해보)"/>
      <sheetName val="TOT"/>
      <sheetName val="¹°·㑈"/>
      <sheetName val="경영상태"/>
      <sheetName val="10_철거공사"/>
      <sheetName val="남양시작동자105노65기1_3화1_2"/>
      <sheetName val="표지_(2)"/>
      <sheetName val="매출단가"/>
      <sheetName val="예가표"/>
      <sheetName val="4)유동표"/>
      <sheetName val="신표지1"/>
      <sheetName val="접지수량"/>
      <sheetName val="보합"/>
      <sheetName val="49-119"/>
      <sheetName val="발신정보"/>
      <sheetName val="OPGW기별"/>
      <sheetName val="CA지입"/>
      <sheetName val="U-TYPE(1)"/>
      <sheetName val="노원열병합  건축공사기성내역서"/>
      <sheetName val="BOQ"/>
      <sheetName val="역T형교대(말뚝기초)"/>
      <sheetName val="한강운반비"/>
      <sheetName val="철거집계"/>
      <sheetName val="48평단가"/>
      <sheetName val="57단가"/>
      <sheetName val="54평단가"/>
      <sheetName val="66평단가"/>
      <sheetName val="61단가"/>
      <sheetName val="89평단가"/>
      <sheetName val="84평단가"/>
      <sheetName val="가시설흙막이"/>
      <sheetName val="자동 철거"/>
      <sheetName val="자동 설치"/>
      <sheetName val="토목 철주"/>
      <sheetName val="예비품"/>
      <sheetName val="중간부"/>
      <sheetName val="구조물터파기수량집계"/>
      <sheetName val="배수공 시멘트 및 골재량 산출"/>
      <sheetName val="J01"/>
      <sheetName val="내역(중앙)"/>
      <sheetName val="내역(창신)"/>
      <sheetName val="공내ᰖ"/>
      <sheetName val="날개벽(시점좌측)"/>
      <sheetName val="MBR9"/>
      <sheetName val="단면"/>
      <sheetName val="A갑지"/>
      <sheetName val="1.우편집중내역서"/>
      <sheetName val="경산锼_x0013_閄"/>
      <sheetName val="합의경상"/>
      <sheetName val="단면瑌)"/>
      <sheetName val="진우+대광"/>
      <sheetName val="22단"/>
      <sheetName val="22단锼"/>
      <sheetName val="산근(목록)"/>
      <sheetName val="이형관중량"/>
      <sheetName val="판"/>
      <sheetName val="입적표"/>
      <sheetName val="집계표(공종별)"/>
      <sheetName val="시운전연료"/>
      <sheetName val="Piping(Methanol)"/>
      <sheetName val="NAMES"/>
      <sheetName val="기초자료입력및 K치 확인"/>
      <sheetName val="소포내역 (2)"/>
      <sheetName val="암거단위"/>
      <sheetName val="본선토량운반계산서(1)0"/>
      <sheetName val="건축내역서 (경제상무실)"/>
      <sheetName val="장문교(대전)"/>
      <sheetName val="기자재׃"/>
      <sheetName val="갑지(0_x0000_"/>
      <sheetName val="단0_x0000_退"/>
      <sheetName val="갑지(렀뚣瘉"/>
      <sheetName val="갑지(_x0000_뎰瘇"/>
      <sheetName val="단면별연장"/>
      <sheetName val="분수공별 면적"/>
      <sheetName val="관로조직표"/>
      <sheetName val="기자재_x0000_"/>
      <sheetName val="전기 원가계산서"/>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s"/>
      <sheetName val="소업1교"/>
      <sheetName val="건축내역(진해석동)"/>
      <sheetName val="AS_x0005__x0000_"/>
      <sheetName val="98수문일위"/>
      <sheetName val="전선_및_전선ࠝ"/>
      <sheetName val="관리,부대비"/>
      <sheetName val="통합내역"/>
      <sheetName val="일위대가 "/>
      <sheetName val="제"/>
      <sheetName val="교량하부공"/>
      <sheetName val="대,怀፵"/>
      <sheetName val="스케즐"/>
      <sheetName val="PAINT"/>
      <sheetName val="견"/>
      <sheetName val="22단헾"/>
      <sheetName val="단가적용(터널)"/>
      <sheetName val="단위가격_할증"/>
      <sheetName val="1공구(입찰내역)"/>
      <sheetName val="견적단가"/>
      <sheetName val="산출및내역"/>
      <sheetName val="총괄집䠄ᡏ"/>
      <sheetName val="내역전기"/>
      <sheetName val="01"/>
      <sheetName val="조경"/>
      <sheetName val="IMPEADENCE MAP 취수장"/>
      <sheetName val="INSTR"/>
      <sheetName val="정산입력"/>
      <sheetName val="2공구수량"/>
      <sheetName val="Instruction"/>
      <sheetName val="일위대가 집계표"/>
      <sheetName val="횡배수관토공수량"/>
      <sheetName val="4.2.1 마루높이 검토"/>
      <sheetName val="이토변실(A3-LINE)"/>
      <sheetName val="통로box전기"/>
      <sheetName val="금액"/>
      <sheetName val="공통가설"/>
      <sheetName val="내역서비교"/>
      <sheetName val="적용(기尜_x0013_"/>
      <sheetName val="2.1  노무비 평균단가산출"/>
      <sheetName val="DB"/>
      <sheetName val="주방환기"/>
      <sheetName val="CLAUSE"/>
      <sheetName val="약품설︀"/>
      <sheetName val="3CHBDC"/>
      <sheetName val="1-11조직표"/>
      <sheetName val="96.12"/>
      <sheetName val="개산공사비"/>
      <sheetName val="01상노임"/>
      <sheetName val="22단丵"/>
      <sheetName val="화해(함평)"/>
      <sheetName val="화해(장성)"/>
      <sheetName val="광혁기성"/>
      <sheetName val="기흥하도용"/>
      <sheetName val="Rates"/>
      <sheetName val="견적대비표"/>
      <sheetName val="하중계산"/>
      <sheetName val="고분전시관"/>
      <sheetName val="설비"/>
      <sheetName val="wall"/>
      <sheetName val="집1"/>
      <sheetName val="토공계산서(부체도로)"/>
      <sheetName val="SE-611"/>
      <sheetName val="날개벽"/>
      <sheetName val="기기리스트"/>
      <sheetName val="tggwan(mac)"/>
      <sheetName val="포쐀䑣"/>
      <sheetName val="포䠟⥏"/>
      <sheetName val="포䠠⥏"/>
      <sheetName val="22단가(철完9"/>
      <sheetName val="지질조사"/>
      <sheetName val="T1"/>
      <sheetName val="총체보활공정표"/>
      <sheetName val="아산경희980422"/>
      <sheetName val="Front"/>
      <sheetName val="공사내역"/>
      <sheetName val="Proposal"/>
      <sheetName val="CC16-내역서"/>
      <sheetName val="토 적 표"/>
      <sheetName val="기본설계도급항목"/>
      <sheetName val="세목전체"/>
      <sheetName val="유첨#2"/>
      <sheetName val="유동표(변경)"/>
      <sheetName val="화재 탐지 설비"/>
      <sheetName val="골재산출"/>
      <sheetName val="대림산업"/>
      <sheetName val="대외공문"/>
      <sheetName val="총수량집계표"/>
      <sheetName val="연령현황"/>
      <sheetName val="MIJIBI"/>
      <sheetName val="건축직"/>
      <sheetName val="집수정(600-700)"/>
      <sheetName val="12월31일"/>
      <sheetName val="펌프장수량산출(토)"/>
      <sheetName val="내역서(토목)"/>
      <sheetName val="TABLE"/>
      <sheetName val="ELECTRIC"/>
      <sheetName val="SCHEDULE"/>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교각별철근수량집계표"/>
      <sheetName val="3련 BOX"/>
      <sheetName val="EP0618"/>
      <sheetName val="동해title"/>
      <sheetName val="관접합및부설"/>
      <sheetName val="2002하반기노임기준"/>
      <sheetName val="본부장"/>
      <sheetName val="철거 일위대가(1-19)"/>
      <sheetName val="철거 일위대가(20-22)"/>
      <sheetName val="설치 일위대가(23-45호)"/>
      <sheetName val="설치 일위대가(46~78호)"/>
      <sheetName val="구리토평1전기"/>
      <sheetName val="220 (2)"/>
      <sheetName val="단  가  대  비  표"/>
      <sheetName val="일  위  대  가  목  록"/>
      <sheetName val="공비대비"/>
      <sheetName val="빌딩 안내"/>
      <sheetName val="96정변2"/>
      <sheetName val="사원등록"/>
      <sheetName val="호봉 (2)"/>
      <sheetName val="자재집계"/>
      <sheetName val="연결관암거"/>
      <sheetName val="기지국"/>
      <sheetName val="1._x0018_변전설비"/>
      <sheetName val="실행예산"/>
      <sheetName val="내역서 (2)"/>
      <sheetName val="data2"/>
      <sheetName val="암거날개벽재료집계"/>
      <sheetName val="노무비산출"/>
      <sheetName val="DWPM"/>
      <sheetName val="변경내역을"/>
      <sheetName val="1공구(을)"/>
      <sheetName val="대공종"/>
      <sheetName val="보할공정"/>
      <sheetName val="총인원"/>
      <sheetName val="직급인원"/>
      <sheetName val="전기2005"/>
      <sheetName val="통신2005"/>
      <sheetName val="실행(1)"/>
      <sheetName val="BOQ(전체)"/>
      <sheetName val="백암비스타내역"/>
      <sheetName val="차종별"/>
      <sheetName val="Man Power &amp; Comp"/>
      <sheetName val="대림경상68억"/>
      <sheetName val="PIPE"/>
      <sheetName val="VALVE"/>
      <sheetName val="2000년 공정표"/>
      <sheetName val="aa"/>
      <sheetName val="현금흐름"/>
      <sheetName val="COVER"/>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Customer Databas"/>
      <sheetName val="적용단위길이"/>
      <sheetName val="피벗테이블데이터분석"/>
      <sheetName val="특수기호강도거푸집"/>
      <sheetName val="종배수관면벽신"/>
      <sheetName val="종배수관(신)"/>
      <sheetName val="성서방향-교대(A2)"/>
      <sheetName val="상행-교대(A1)"/>
      <sheetName val="매매"/>
      <sheetName val="전신"/>
      <sheetName val="기간등록"/>
      <sheetName val="유림골조"/>
      <sheetName val="과세내역(세부)"/>
      <sheetName val="진주䈀ᅪ"/>
      <sheetName val="조명투자및환수계획"/>
      <sheetName val="제조중간결과"/>
      <sheetName val="BOX(1.5X1.5)"/>
      <sheetName val="TYPE-A"/>
      <sheetName val="배수문수량산출(3)"/>
      <sheetName val="2BOX본체"/>
      <sheetName val="도장수량(하1)"/>
      <sheetName val="사업수지"/>
      <sheetName val="기계경비단가"/>
      <sheetName val="栍ᾆ"/>
      <sheetName val="투찰가"/>
      <sheetName val="적용기준"/>
      <sheetName val="산출2-기기동력"/>
      <sheetName val="통신단가조사"/>
      <sheetName val="105,106,107동"/>
      <sheetName val="수로교총재료齘_x0013_"/>
      <sheetName val="변수데이타"/>
      <sheetName val="INDEX"/>
      <sheetName val="15100"/>
      <sheetName val="J"/>
      <sheetName val="MAT"/>
      <sheetName val="대창(함평)"/>
      <sheetName val="암거공"/>
      <sheetName val="평가내역"/>
      <sheetName val="직접인건비"/>
      <sheetName val="통합"/>
      <sheetName val="BOX"/>
      <sheetName val="2.2.2입적표"/>
      <sheetName val="접속도로"/>
      <sheetName val="-15.0"/>
      <sheetName val="해평견적"/>
      <sheetName val="사리부설"/>
      <sheetName val="1월"/>
      <sheetName val="단가(반정1교-원주)"/>
      <sheetName val="기본단가표"/>
      <sheetName val="임대견적서"/>
      <sheetName val="단위량당중기"/>
      <sheetName val="36신丵〒_x0005_"/>
      <sheetName val="입력"/>
      <sheetName val="납부서"/>
      <sheetName val="도급"/>
      <sheetName val="백호헾】_x0005_"/>
      <sheetName val="36신설수翇"/>
      <sheetName val="36신설수︀"/>
      <sheetName val="견적꓀᥻"/>
      <sheetName val="수안보-_x0005__x0000__x0000_"/>
      <sheetName val="36신설수Ç"/>
      <sheetName val="36신설수資"/>
      <sheetName val="공사비증감"/>
      <sheetName val="포䈀㙪"/>
      <sheetName val="INPUT(덕도방향-시점)"/>
      <sheetName val="2000년하반기"/>
      <sheetName val="CF"/>
      <sheetName val="A 견적"/>
      <sheetName val="전기일위목록"/>
      <sheetName val="RE9604"/>
      <sheetName val="현장관리비 산출내역"/>
      <sheetName val="수안보-徸〒_x0005__x0000_"/>
      <sheetName val="비목군분류일위"/>
      <sheetName val="01AC"/>
      <sheetName val="입출재고현⩿〚_x0005__x0000_"/>
      <sheetName val="º¯°æ»çÀ_x0000_"/>
      <sheetName val="설-원가"/>
      <sheetName val="전체_1설계"/>
      <sheetName val="수안보-娐&gt;闰⿑"/>
      <sheetName val="수안보-ꮸ⿥_x0005__x0000_"/>
      <sheetName val="백호丵〒_x0005_"/>
      <sheetName val="내역서(기성청구)"/>
      <sheetName val="위치"/>
      <sheetName val="공작물조직표(용배수)"/>
      <sheetName val="날개수량1.5"/>
      <sheetName val="철근총괄집계표"/>
      <sheetName val="빗물받이(910-510-410)"/>
      <sheetName val="우수"/>
      <sheetName val="영동(D)"/>
      <sheetName val="일위_파일"/>
      <sheetName val="copy"/>
      <sheetName val="서식"/>
      <sheetName val="갑지(추정)"/>
      <sheetName val="L-type"/>
      <sheetName val="자재비"/>
      <sheetName val="기초일위"/>
      <sheetName val="eq_data"/>
      <sheetName val="산출(전주P7)"/>
      <sheetName val="바닥판"/>
      <sheetName val="FOOTING단면력"/>
      <sheetName val="unit"/>
      <sheetName val="차수공개요"/>
      <sheetName val="총괄-1"/>
      <sheetName val="오동"/>
      <sheetName val="대조"/>
      <sheetName val="나한"/>
      <sheetName val="CB"/>
      <sheetName val="CS2"/>
      <sheetName val="공종"/>
      <sheetName val="단가산출집계"/>
      <sheetName val="IP좌표"/>
      <sheetName val="출력-내역서"/>
      <sheetName val="woo(mac)"/>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단중표"/>
      <sheetName val="c_balju"/>
      <sheetName val="단가표 "/>
      <sheetName val="기초공"/>
      <sheetName val="투자효율분석"/>
      <sheetName val="현장관리비"/>
      <sheetName val="일위목차"/>
      <sheetName val="인공(100P,배선반)"/>
      <sheetName val="홈통받이수량"/>
      <sheetName val="적용토목"/>
      <sheetName val="콘_재료분리(1)"/>
      <sheetName val="단위중량"/>
      <sheetName val="원형맨홀수량"/>
      <sheetName val="단가 "/>
      <sheetName val="경율산정"/>
      <sheetName val="내역서 "/>
      <sheetName val="용소리교"/>
      <sheetName val="기본"/>
      <sheetName val="단위집계표"/>
      <sheetName val="공통가설공사"/>
      <sheetName val="당사"/>
      <sheetName val="별표"/>
      <sheetName val="WEON"/>
      <sheetName val="경상"/>
      <sheetName val="가설"/>
      <sheetName val="교대"/>
      <sheetName val="견적"/>
      <sheetName val="구동"/>
      <sheetName val="const."/>
      <sheetName val="교각별수량"/>
      <sheetName val="원가산출서"/>
      <sheetName val="Dae_Jiju"/>
      <sheetName val="Sikje_ingun"/>
      <sheetName val="TREE_D"/>
      <sheetName val="내역서(전체)"/>
      <sheetName val="WING3"/>
      <sheetName val="세부견적서(DAS Call Back)"/>
      <sheetName val="단중표-ST"/>
      <sheetName val="경비"/>
      <sheetName val="토적표"/>
      <sheetName val="공사수행방안"/>
      <sheetName val="단가비교표_공통1"/>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개소별수량산출"/>
      <sheetName val="H PILE수량"/>
      <sheetName val="H-PILE수량집계"/>
      <sheetName val="단가조사-2"/>
      <sheetName val="박스토공"/>
      <sheetName val="공사착공계"/>
      <sheetName val="참조 DATA"/>
      <sheetName val="토공(우물통,기타) "/>
      <sheetName val="공제구간조서"/>
      <sheetName val="단가조사표"/>
      <sheetName val="설계내역서(기계)"/>
      <sheetName val="기준표"/>
      <sheetName val="단가및재료비"/>
      <sheetName val="보호공"/>
      <sheetName val="倀ᑙ"/>
      <sheetName val="1x"/>
      <sheetName val="교육종류"/>
      <sheetName val="전기설계변경"/>
      <sheetName val="실행내역서 "/>
      <sheetName val="SKETCH"/>
      <sheetName val="9509"/>
      <sheetName val="견적사양비교표"/>
      <sheetName val="시설물기초"/>
      <sheetName val="CALCULATION"/>
      <sheetName val="working load at the btm ft."/>
      <sheetName val="stability check"/>
      <sheetName val="design criteria"/>
      <sheetName val="Main"/>
      <sheetName val="4차원가계산서"/>
      <sheetName val="FIN TUBE"/>
      <sheetName val="HED. &amp; PIPE"/>
      <sheetName val="EQT-ESTN"/>
      <sheetName val="PUMP SHT"/>
      <sheetName val="FEXS"/>
      <sheetName val="한전고리-을"/>
      <sheetName val=" ｹ-ﾌﾞﾙ"/>
      <sheetName val="도급양식"/>
      <sheetName val="MW-BM"/>
      <sheetName val="栈᲋"/>
      <sheetName val="_xd810_᱓"/>
      <sheetName val="97노임단가"/>
      <sheetName val="입력란"/>
      <sheetName val="대비내역"/>
      <sheetName val="전체내ﰀ⁗"/>
      <sheetName val="1.3.1절점좌표"/>
      <sheetName val="1.1설계기준"/>
      <sheetName val="가옥조"/>
      <sheetName val="현장설က_x0000_蠀ᛟ"/>
      <sheetName val="학생내역"/>
      <sheetName val="기က_x0000_退"/>
      <sheetName val="96작생능"/>
      <sheetName val="APT"/>
      <sheetName val="부하"/>
      <sheetName val="도체종-상수표"/>
      <sheetName val="동원인원"/>
      <sheetName val="자재 집계표"/>
      <sheetName val="대비표"/>
      <sheetName val="교통대책내역"/>
      <sheetName val="단산"/>
      <sheetName val="MANUFACTORY"/>
      <sheetName val="강북라우터"/>
      <sheetName val="공용시설내역"/>
      <sheetName val="내역서단가산출용"/>
      <sheetName val="공주-교대(A1)"/>
      <sheetName val="가CP"/>
      <sheetName val="구조     ."/>
      <sheetName val="1)fs"/>
      <sheetName val="청구내역(9807)"/>
      <sheetName val="현황산출서"/>
      <sheetName val="Sheet16 (2)"/>
      <sheetName val="쌍송교"/>
      <sheetName val="기준액"/>
      <sheetName val="현금"/>
      <sheetName val="공통비"/>
      <sheetName val="97 사업추정(WEKI)"/>
      <sheetName val="시초1교"/>
      <sheetName val="GI-LIST"/>
      <sheetName val="대구-교대(A1)"/>
      <sheetName val="C.배수관공"/>
      <sheetName val="기계"/>
      <sheetName val="정화조"/>
      <sheetName val="TC표지"/>
      <sheetName val="현장"/>
      <sheetName val="유기공정"/>
      <sheetName val="철근량 검토"/>
      <sheetName val="우각부보강"/>
      <sheetName val="STBOX"/>
      <sheetName val="공사진행"/>
      <sheetName val="와동25-3(변경)"/>
      <sheetName val="공사기본자료"/>
      <sheetName val="견적서(대외) (2)"/>
      <sheetName val="__MAIN"/>
      <sheetName val="변경품셈총괄"/>
      <sheetName val="7.1유효폭"/>
      <sheetName val="Piping Design Data"/>
      <sheetName val="토공정보"/>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Ampecity Data"/>
      <sheetName val="MCC제원"/>
      <sheetName val="工완성공사율"/>
      <sheetName val="8.PILE  (돌출)"/>
      <sheetName val="3_바닥판설계"/>
      <sheetName val="변경서식"/>
      <sheetName val="MACRO(전선관)"/>
      <sheetName val="공사비총괄표"/>
      <sheetName val="T6-6(2)"/>
      <sheetName val="Upgrades pricing"/>
      <sheetName val="변품8-37"/>
      <sheetName val="참조(2)"/>
      <sheetName val="참조"/>
      <sheetName val="현장일보"/>
      <sheetName val="종배수관"/>
      <sheetName val="연습장소"/>
      <sheetName val="통신물량"/>
      <sheetName val="가설공사내역"/>
      <sheetName val="중동상가"/>
      <sheetName val="중기사용료"/>
      <sheetName val="토공A"/>
      <sheetName val="직원동원SCH"/>
      <sheetName val="계획금액"/>
      <sheetName val="실행"/>
      <sheetName val="단가조사-1"/>
      <sheetName val="내역(토목)"/>
      <sheetName val="5.공종별예산내역서"/>
      <sheetName val="PROJECT BRIEF"/>
      <sheetName val="L형옹벽측구"/>
      <sheetName val="내역서(삼호)"/>
      <sheetName val="주beam"/>
      <sheetName val="하도급변경대비표"/>
      <sheetName val="2000용수잠관-수량집계"/>
      <sheetName val="음봉방향"/>
      <sheetName val="MFAB"/>
      <sheetName val="MFRT"/>
      <sheetName val="MPKG"/>
      <sheetName val="MPRD"/>
      <sheetName val="자료(통합)"/>
      <sheetName val="발주내역"/>
      <sheetName val="년도별노임표"/>
      <sheetName val="중기목록표"/>
      <sheetName val="2.펌프장(사급자재)"/>
      <sheetName val="TYPE-1"/>
      <sheetName val="기존단가 (2)"/>
      <sheetName val="OZ049E"/>
      <sheetName val="제3장 기술업무"/>
      <sheetName val=" 견적서"/>
      <sheetName val="합천내역"/>
      <sheetName val="표층포설및다짐"/>
      <sheetName val="미지급내역"/>
      <sheetName val="매입내역 "/>
      <sheetName val="거래처별지출내역"/>
      <sheetName val="자재조사표(참고용)"/>
      <sheetName val="분전함신설"/>
      <sheetName val="접지1종"/>
      <sheetName val="조명율데이타"/>
      <sheetName val="pbs_lambda"/>
      <sheetName val="Matériel embarqué PVC"/>
      <sheetName val="총(철거)"/>
      <sheetName val="세동별비상"/>
      <sheetName val="참조M"/>
      <sheetName val="공사내역서(을)실행"/>
      <sheetName val="제품"/>
      <sheetName val="깨기수량"/>
      <sheetName val="LAB"/>
      <sheetName val="금융비용"/>
      <sheetName val="명단원자료(이전)"/>
      <sheetName val="Inquiry"/>
      <sheetName val="총괄집桶青"/>
      <sheetName val="총괄집렇♑"/>
      <sheetName val="총괄집㸁䧾"/>
      <sheetName val="기초ա_x0000_"/>
      <sheetName val="물량尜"/>
      <sheetName val="토공,철콘"/>
      <sheetName val="변경비丵〒_x0005_"/>
      <sheetName val="물량丵"/>
      <sheetName val="º¯°æ»çÀ5"/>
      <sheetName val="AILC005"/>
      <sheetName val="AILC00_x0000_"/>
      <sheetName val="AILC00_x0010_"/>
      <sheetName val="1호인버트수량"/>
      <sheetName val="석축설면"/>
      <sheetName val="법면단"/>
      <sheetName val="설계내역(2001)"/>
      <sheetName val="견적내용입력"/>
      <sheetName val="견적서세부내용"/>
      <sheetName val="내역서(총)"/>
      <sheetName val="DATA(BAC)"/>
      <sheetName val="계산근거"/>
      <sheetName val="일반맨홀수량집계"/>
      <sheetName val="단락전류-A"/>
      <sheetName val="DPRKMHDT"/>
      <sheetName val="공통부대비"/>
      <sheetName val="날개벽(TYPE1)"/>
      <sheetName val="횡배수관"/>
      <sheetName val="건축원가계산서"/>
      <sheetName val="공사비내역서"/>
      <sheetName val="공사비 내역 (가)"/>
      <sheetName val="토공(완충)"/>
      <sheetName val="EUPDAT2"/>
      <sheetName val="주경기-오배수"/>
      <sheetName val="IMF Code"/>
      <sheetName val="Top PO"/>
      <sheetName val="예산서"/>
      <sheetName val="mcc일위대가"/>
      <sheetName val="노원열병합  건축렀䡟ԯ_x0000_缀_x0000__x0000_"/>
      <sheetName val="입찰견적보고서"/>
      <sheetName val="ATS단가"/>
      <sheetName val="내역(전체)"/>
      <sheetName val="노원열병합  건축︀ᇕ԰_x0000_缀_x0000__x0000_"/>
      <sheetName val="노원열병합  건축ﻕᇕ԰_x0000_缀_x0000__x0000_"/>
      <sheetName val="노원열병합  건축렀こ렀䡟ԯ_x0000_缀"/>
      <sheetName val="원본"/>
      <sheetName val="협조전"/>
      <sheetName val="대전-교대(A1-A2)"/>
      <sheetName val="기성내역서"/>
      <sheetName val="전체공내역서"/>
      <sheetName val="우,오수"/>
      <sheetName val="단가산출1"/>
      <sheetName val="팔당터널(1공구)"/>
      <sheetName val="재료표"/>
      <sheetName val="969910( R)"/>
      <sheetName val="변경후-SHEET"/>
      <sheetName val="공정코드"/>
      <sheetName val="설명서 "/>
      <sheetName val="card1"/>
      <sheetName val="흙쌓기도수로설치현황(1)"/>
      <sheetName val="식재-외주 (2)"/>
      <sheetName val="유효폭의 계산"/>
      <sheetName val="무전표"/>
      <sheetName val="시추주상도"/>
      <sheetName val="archi(본사)"/>
      <sheetName val="※참고자료※"/>
      <sheetName val="자(3.0m)"/>
      <sheetName val="내역총괄"/>
      <sheetName val="내역총괄2"/>
      <sheetName val="내역총괄3"/>
      <sheetName val="일(4)"/>
      <sheetName val="실행예산서"/>
      <sheetName val="급명"/>
      <sheetName val="3련 B姨#"/>
      <sheetName val="북방3터널"/>
      <sheetName val="BOX 본체"/>
      <sheetName val="MEXICO-C"/>
      <sheetName val="포장공자재집계표"/>
      <sheetName val="부산4"/>
      <sheetName val="기술자료 (연수)"/>
      <sheetName val="상세내역,전력산출서"/>
      <sheetName val="IBASE"/>
      <sheetName val="Cost bd-&quot;A&quot;"/>
      <sheetName val="A(Rev.3)"/>
      <sheetName val="부총"/>
      <sheetName val="5.3 단면가정"/>
      <sheetName val="재료단가"/>
      <sheetName val="낙찰표"/>
      <sheetName val="감가상각"/>
      <sheetName val="1호맨홀수량산출"/>
      <sheetName val="시가지우회도로공내역서"/>
      <sheetName val="2"/>
      <sheetName val="(전체발주,금회3차공사)내역서"/>
      <sheetName val="설계변경내역서"/>
      <sheetName val="마산방향철근집계"/>
      <sheetName val="BabyÀÏÀ§´ë°¡"/>
      <sheetName val="NìüëÒ-òÅ"/>
      <sheetName val="°£¼±°è»ê"/>
      <sheetName val="´ë±¸½ÇÇà"/>
      <sheetName val="0.Áý°è"/>
      <sheetName val="Ç¥Áö (2)"/>
      <sheetName val="¸Å¸³"/>
      <sheetName val="¿ø°¡°è»ê"/>
      <sheetName val="1.ÀüÂ÷¼±Á¶Á¤"/>
      <sheetName val="2.Á¶°¡¼±Á¶Á¤"/>
      <sheetName val="3.±ÞÀü¼±½Å¼³"/>
      <sheetName val="매입세"/>
      <sheetName val="제잡비"/>
      <sheetName val="일위대가(건축)"/>
      <sheetName val="자재표"/>
      <sheetName val="우수공"/>
      <sheetName val="케이블"/>
      <sheetName val="E총"/>
      <sheetName val="집계(세부총괄)"/>
      <sheetName val="전력구구조물산근2구간"/>
      <sheetName val="전부인쇄"/>
      <sheetName val="9-1차이내역."/>
      <sheetName val="1.외주공사"/>
      <sheetName val="2.직영공사"/>
      <sheetName val="원가계산서(남측)"/>
      <sheetName val="첨부"/>
      <sheetName val="세부내역서"/>
      <sheetName val="캔개발배경"/>
      <sheetName val="시장"/>
      <sheetName val="일정표"/>
      <sheetName val="2002상반기노임기준"/>
      <sheetName val="설계개요"/>
      <sheetName val="공조기(삭제)"/>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계산DATA입력"/>
      <sheetName val="업체별기성내역"/>
      <sheetName val="갈현동"/>
      <sheetName val="교실"/>
      <sheetName val="design load"/>
      <sheetName val="NAI"/>
      <sheetName val="하남내역"/>
      <sheetName val="º¯°æ»çÀþ"/>
      <sheetName val="제수변︀ᇕ"/>
      <sheetName val="결과조Ⴚ"/>
      <sheetName val="결과조º"/>
      <sheetName val="º¯°æ»çÀ¸"/>
      <sheetName val="º¯°æ»çÀ "/>
      <sheetName val="제수변﹔ᇕ"/>
      <sheetName val="º¯°æ»çÀB"/>
      <sheetName val="단가일䊱"/>
      <sheetName val="K1자재(3차등)"/>
      <sheetName val="101동"/>
      <sheetName val="1.취수장"/>
      <sheetName val="제수변䊱ᅪ"/>
      <sheetName val="현대물량"/>
      <sheetName val="전체내저፺"/>
      <sheetName val="인건비堀"/>
      <sheetName val="전체내堀᎟"/>
      <sheetName val="전체내︀ᇕ"/>
      <sheetName val="전체내怀፵"/>
      <sheetName val="변경비鰀፰"/>
      <sheetName val="㰀"/>
      <sheetName val="주관锼_x0013_"/>
      <sheetName val="2호맨홀공제수량"/>
      <sheetName val="토공대가"/>
      <sheetName val="토공실행"/>
      <sheetName val="물塠"/>
      <sheetName val="물徸"/>
      <sheetName val="guard(mac¸"/>
      <sheetName val="물嬼"/>
      <sheetName val="물闰"/>
      <sheetName val="guard(macð"/>
      <sheetName val="물呈"/>
      <sheetName val="guard(macH"/>
      <sheetName val="제丵"/>
      <sheetName val="식재가격"/>
      <sheetName val="식재총괄"/>
      <sheetName val="설계산출기초"/>
      <sheetName val="도급예산내역서봉투"/>
      <sheetName val="도급예산내역서총괄표"/>
      <sheetName val="을부담운반비"/>
      <sheetName val="운반비산출"/>
      <sheetName val="EKOG10건축"/>
      <sheetName val="0.갑지"/>
      <sheetName val="8.현장관리비"/>
      <sheetName val="7.안전관리비"/>
      <sheetName val="자재일람"/>
      <sheetName val="Factor"/>
      <sheetName val="w't table"/>
      <sheetName val="UR2-Calculation"/>
      <sheetName val="예산M12A"/>
      <sheetName val="환율-LIBOR"/>
      <sheetName val="구의33고"/>
      <sheetName val="Ext. Stone-P"/>
      <sheetName val="건축공사 집계표"/>
      <sheetName val="골조"/>
      <sheetName val="B.O.M"/>
      <sheetName val="구간산출"/>
      <sheetName val="안정검토(온1)"/>
      <sheetName val="spec"/>
      <sheetName val="program"/>
      <sheetName val="studbolt no."/>
      <sheetName val="studbolt size"/>
      <sheetName val="item sort no"/>
      <sheetName val="기타시설"/>
      <sheetName val="판매시설"/>
      <sheetName val="아파트"/>
      <sheetName val="주민복지관"/>
      <sheetName val="지하주차장"/>
      <sheetName val="밧데리"/>
      <sheetName val="동력부하계산"/>
      <sheetName val="일목"/>
      <sheetName val="총괄집ᨈꥬ"/>
      <sheetName val="총괄집_x0000__x0000_"/>
      <sheetName val="공리공제"/>
      <sheetName val="CAT_5"/>
      <sheetName val="foxz"/>
      <sheetName val="음성방향"/>
      <sheetName val="퍼스트"/>
      <sheetName val="조정내역"/>
      <sheetName val="Cover Sht"/>
      <sheetName val="단위"/>
      <sheetName val="계약표지"/>
      <sheetName val="내역서-전체낙찰율"/>
      <sheetName val="물량증감"/>
      <sheetName val="9902"/>
      <sheetName val="간지"/>
      <sheetName val="장비경비"/>
      <sheetName val="환율"/>
      <sheetName val="금긋기 및 절단"/>
      <sheetName val="장비명"/>
      <sheetName val="2000.05"/>
      <sheetName val="자재ᰀ፜搀"/>
      <sheetName val="Working(wo WTs)"/>
      <sheetName val="주조정실"/>
      <sheetName val="몰탈㔀቎԰_x0000_"/>
      <sheetName val="몰탈䠊ፓ倀놡"/>
      <sheetName val="몰탈䠋ፓ頀뫻"/>
      <sheetName val="몰탈䠠ፓ瀀멗"/>
      <sheetName val="몰탈䠊ፓ "/>
      <sheetName val="세부내역(직접인건비)"/>
      <sheetName val="몰탈䠉ፓ退"/>
      <sheetName val="몰탈䠉ፓ退ꠍ"/>
      <sheetName val="몰탈䠑ፓ뀀짅"/>
      <sheetName val="TOEC"/>
      <sheetName val="몰탈䠊ፓ㠀擞"/>
      <sheetName val="bdata-출력안함"/>
      <sheetName val="발전기"/>
      <sheetName val="GEN"/>
      <sheetName val="WIND-EQ"/>
      <sheetName val="부대공집계표"/>
      <sheetName val="관일"/>
      <sheetName val="준공정산"/>
      <sheetName val="VENDOR LIST"/>
      <sheetName val="TYPE집계표"/>
      <sheetName val="POWER"/>
      <sheetName val="내역."/>
      <sheetName val="부대"/>
      <sheetName val="수안보-헾】_x0005__x0000_"/>
      <sheetName val="적격"/>
      <sheetName val="준공조서갑지"/>
      <sheetName val="입찰사유서 제4공종 (흙깎기)"/>
      <sheetName val="DT"/>
      <sheetName val="롤러"/>
      <sheetName val="BH"/>
      <sheetName val="펌프차타설"/>
      <sheetName val="앉음벽 (2)"/>
      <sheetName val="방음벽 기초_x0005__x0000__x0000__x0000_"/>
      <sheetName val="물가대비표"/>
      <sheetName val="제㗇"/>
      <sheetName val="주차구丵〒_x0005__x0000_"/>
      <sheetName val="일위산출"/>
      <sheetName val="금광1터널"/>
      <sheetName val="역삼"/>
      <sheetName val="b_balju"/>
      <sheetName val="토목검측서"/>
      <sheetName val="유림총괄"/>
      <sheetName val="설계일반"/>
      <sheetName val="COL"/>
      <sheetName val="배수관연장산출서"/>
      <sheetName val="수전기기DATA"/>
      <sheetName val="별표 "/>
      <sheetName val="신공"/>
      <sheetName val="옹벽수량萘_x0013_"/>
      <sheetName val="신규 품"/>
      <sheetName val="TB-내역서"/>
      <sheetName val="수"/>
      <sheetName val="관리_x0000__x0000_Ԁ"/>
      <sheetName val="관리ﻇᇕ԰"/>
      <sheetName val="관리᠀㹓㔀"/>
      <sheetName val="관리Ç_x0000_Ԁ"/>
      <sheetName val="관리裇⁒㔀"/>
      <sheetName val="관리㗇ぎԯ"/>
      <sheetName val="관리㔀ぎԯ"/>
      <sheetName val="관리㉓Ⰰ"/>
      <sheetName val="신표鎐)"/>
      <sheetName val="신표司/"/>
      <sheetName val="신표丵⾒"/>
      <sheetName val="신표丵⽀"/>
      <sheetName val="신표錰!"/>
      <sheetName val="신표鋐_x0014_"/>
      <sheetName val="신표丵⼣"/>
      <sheetName val="신표鍀#"/>
      <sheetName val="신표_x0000__x0000_"/>
      <sheetName val="신표丵⾲"/>
      <sheetName val="신표券&quot;"/>
      <sheetName val="2.조명기구철거(일괄철거분)"/>
      <sheetName val="남대문빌딩"/>
      <sheetName val="일위대가(여기까지)"/>
      <sheetName val="단위_xdc00_ὗ␀"/>
      <sheetName val="원가계산하도"/>
      <sheetName val="거푸집물량"/>
      <sheetName val="단위_x0000__x0000_尀"/>
      <sheetName val="단위ࠀᎄ䰀"/>
      <sheetName val="단위倀❹缀"/>
      <sheetName val="단위耀ὡ"/>
      <sheetName val="3.하중산정4.지지력"/>
      <sheetName val="전력"/>
      <sheetName val="토공집계표"/>
      <sheetName val="이름정의"/>
      <sheetName val="초기화면1"/>
      <sheetName val="방송노임"/>
      <sheetName val="견적내역"/>
      <sheetName val="일집"/>
      <sheetName val="설변물량"/>
      <sheetName val="Tot-sum"/>
      <sheetName val="401"/>
      <sheetName val="입고장부 (4)"/>
      <sheetName val="견적서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성남여성복지내역"/>
      <sheetName val="(A)내역서"/>
      <sheetName val="아수배전(1회)"/>
      <sheetName val="인건비_조사"/>
      <sheetName val="장비집계"/>
      <sheetName val="2003상반기노임기준"/>
      <sheetName val="중기조종사 단위단가"/>
      <sheetName val="PART_DISCOUNT"/>
      <sheetName val="B부대공"/>
      <sheetName val="소일위대가코드표"/>
      <sheetName val="분양가격표"/>
      <sheetName val="Requirements"/>
      <sheetName val="사각맨0"/>
      <sheetName val="견적의ᰀ፜"/>
      <sheetName val="사각맨᠜"/>
      <sheetName val="공기԰_x0000_缀"/>
      <sheetName val="설계睮め_x0005_"/>
      <sheetName val="가계부"/>
      <sheetName val="제품목록"/>
      <sheetName val="매입매출관리"/>
      <sheetName val="UPDATA"/>
      <sheetName val="단가보완"/>
      <sheetName val="증감분석"/>
      <sheetName val="5사남"/>
      <sheetName val="21301동"/>
      <sheetName val="hvac(제어동)"/>
      <sheetName val="기성공제요청서"/>
      <sheetName val="하도기성내역 수정"/>
      <sheetName val="기성공제 동의서"/>
      <sheetName val="기성공제 합의서(쓰레기처리비)"/>
      <sheetName val="전장품(관리용)"/>
      <sheetName val="신공항A-9헾】_x0005__x0000__x0000_"/>
      <sheetName val="금액결揄"/>
      <sheetName val="기존구조물철거집계계표"/>
      <sheetName val="내역서(교량)전체"/>
      <sheetName val="도면자료제출일정"/>
      <sheetName val="AHU집계"/>
      <sheetName val="공조기휀"/>
      <sheetName val="공조기"/>
      <sheetName val="단위세대물량"/>
      <sheetName val="1_x0005_"/>
      <sheetName val="중기비"/>
      <sheetName val="첨부1"/>
      <sheetName val="총괄집계 "/>
      <sheetName val="기본자료"/>
      <sheetName val="2월"/>
      <sheetName val="3월"/>
      <sheetName val="4월"/>
      <sheetName val="5월"/>
      <sheetName val="P.M 별"/>
      <sheetName val="증감내역서"/>
      <sheetName val="품종별월계"/>
      <sheetName val="변경비_x0000__x0000_Ѡ"/>
    </sheetNames>
    <definedNames>
      <definedName name="Macro1"/>
    </definedNames>
    <sheetDataSet>
      <sheetData sheetId="0">
        <row r="22">
          <cell r="F22">
            <v>148</v>
          </cell>
        </row>
      </sheetData>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sheetData sheetId="627"/>
      <sheetData sheetId="628"/>
      <sheetData sheetId="629"/>
      <sheetData sheetId="630"/>
      <sheetData sheetId="63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sheetData sheetId="1782"/>
      <sheetData sheetId="1783"/>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sheetData sheetId="1832"/>
      <sheetData sheetId="1833"/>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sheetData sheetId="196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001"/>
      <sheetName val="MOTOR"/>
      <sheetName val="ITEM"/>
      <sheetName val="내역서"/>
      <sheetName val="CA지입"/>
      <sheetName val="동력부하(도산)"/>
      <sheetName val="정부노임단가"/>
      <sheetName val="JUCK"/>
      <sheetName val="노임단가"/>
      <sheetName val="장비내역서"/>
      <sheetName val="부하계산서"/>
      <sheetName val="합의경상"/>
      <sheetName val="일반공사"/>
      <sheetName val="송장"/>
      <sheetName val="MEXICO-C"/>
      <sheetName val="1.설계조건"/>
      <sheetName val="DATA"/>
      <sheetName val="Total"/>
      <sheetName val="CONCRETE"/>
      <sheetName val="FOOTING단면력"/>
      <sheetName val="BID"/>
      <sheetName val="명세서"/>
      <sheetName val="부대내역"/>
      <sheetName val="전차선로 물량표"/>
      <sheetName val="COPING"/>
      <sheetName val="#REF"/>
      <sheetName val="부하LOAD"/>
      <sheetName val="개요"/>
      <sheetName val="전기"/>
      <sheetName val="가설건물"/>
      <sheetName val="INPUT"/>
      <sheetName val="청구내역(9807)"/>
      <sheetName val="업체별기성내역"/>
      <sheetName val="Macro1"/>
      <sheetName val="Macro2"/>
      <sheetName val="공용시설내역"/>
      <sheetName val="Y-WORK"/>
      <sheetName val="3BL공동구 수량"/>
      <sheetName val="바닥판"/>
      <sheetName val="플랜트 설치"/>
      <sheetName val="노무비"/>
      <sheetName val="간접비"/>
      <sheetName val="노원열병합  건축공사기성내역서"/>
      <sheetName val="유동표(변경)"/>
      <sheetName val="을"/>
      <sheetName val="2공구수량"/>
      <sheetName val="WORK"/>
      <sheetName val="부하(반월)"/>
      <sheetName val="ⴭⴭⴭⴭ"/>
      <sheetName val="Sheet2"/>
      <sheetName val="부하(성남)"/>
      <sheetName val="공통(20-91)"/>
      <sheetName val="인건-측정"/>
      <sheetName val="설계조건"/>
      <sheetName val="날개벽(TYPE3)"/>
      <sheetName val="수질정화시설"/>
      <sheetName val="MACRO(MCC)"/>
      <sheetName val="봉양~조차장간고하개명(신설)"/>
      <sheetName val="Macro(AT)"/>
      <sheetName val="수량산출"/>
      <sheetName val="날개벽수량표"/>
      <sheetName val="LOAD-AY"/>
      <sheetName val="입고장부 (4)"/>
      <sheetName val="LOPCALC"/>
      <sheetName val="토공A"/>
      <sheetName val="외천교"/>
      <sheetName val="내역"/>
      <sheetName val="터널조도"/>
      <sheetName val="Sheet3"/>
      <sheetName val="수량산출서"/>
      <sheetName val="비교표"/>
      <sheetName val="배수공 주요자재 집계표"/>
      <sheetName val="변경실행(2차) "/>
      <sheetName val="데이타"/>
      <sheetName val="wall"/>
      <sheetName val="포장공"/>
      <sheetName val="조명율데이타"/>
      <sheetName val="L-type"/>
      <sheetName val="A-4"/>
      <sheetName val="Sheet17"/>
      <sheetName val="자재수량"/>
      <sheetName val="cost"/>
      <sheetName val="전기일위대가"/>
      <sheetName val="자재단가"/>
      <sheetName val="주형"/>
      <sheetName val="BLOCK(1)"/>
      <sheetName val="ABUT수량-A1"/>
      <sheetName val="중기일위대가"/>
      <sheetName val="L_RPTA05_목록"/>
      <sheetName val="목차"/>
      <sheetName val="단면가정"/>
      <sheetName val="일위대가"/>
      <sheetName val="참조"/>
      <sheetName val="ilch"/>
      <sheetName val="다이꾸"/>
      <sheetName val="품의서"/>
      <sheetName val="FEXS"/>
      <sheetName val="견적서"/>
      <sheetName val="7.1유효폭"/>
      <sheetName val="날개벽(시점좌측)"/>
      <sheetName val="TRE TABLE"/>
      <sheetName val="인건비"/>
      <sheetName val="5. 차단기 용량계산"/>
      <sheetName val="지진시"/>
      <sheetName val="배수관공"/>
      <sheetName val="우각부보강"/>
      <sheetName val="4)유동표"/>
      <sheetName val="I.설계조건"/>
      <sheetName val="Macro(차단기)"/>
      <sheetName val="노임"/>
      <sheetName val="쌍송교"/>
      <sheetName val="기계경비일람"/>
      <sheetName val="전력구구조물산근"/>
      <sheetName val="EJ"/>
      <sheetName val="W-현원가"/>
      <sheetName val="Sheet4"/>
      <sheetName val="조명율표"/>
      <sheetName val="도담구내 개소별 명세"/>
      <sheetName val="주식"/>
      <sheetName val="Sheet1 (2)"/>
      <sheetName val="U-TYPE(1)"/>
      <sheetName val="대구실행"/>
      <sheetName val="기본일위"/>
      <sheetName val="Cost bd-&quot;A&quot;"/>
      <sheetName val="XL4Poppy"/>
      <sheetName val="경비2내역"/>
      <sheetName val="기계실"/>
      <sheetName val="차액보증"/>
      <sheetName val="MBR9"/>
      <sheetName val="DATE"/>
      <sheetName val="전력구구조물산근2구간"/>
      <sheetName val="3련 BOX"/>
      <sheetName val="2000년1차"/>
      <sheetName val="Site Expenses"/>
      <sheetName val="유동표"/>
      <sheetName val="기초공"/>
      <sheetName val="기둥(원형)"/>
      <sheetName val="bearing"/>
      <sheetName val="일위대가목록"/>
      <sheetName val="일위대가(계측기설치)"/>
      <sheetName val="BQ(실행)"/>
      <sheetName val="프랜트면허"/>
      <sheetName val="조도계산서 (도서)"/>
      <sheetName val="200"/>
      <sheetName val="현장지지물물량"/>
      <sheetName val="IMP(MAIN)"/>
      <sheetName val="IMP (REACTOR)"/>
      <sheetName val="c_balju"/>
      <sheetName val="J"/>
      <sheetName val="협조전"/>
      <sheetName val="맨홀수량집계"/>
      <sheetName val="TABLE"/>
      <sheetName val="22-2M단"/>
      <sheetName val="22-1소단"/>
      <sheetName val="토사(PE)"/>
      <sheetName val="BQ"/>
      <sheetName val="관리사무소"/>
      <sheetName val="????"/>
      <sheetName val="현황산출서"/>
      <sheetName val="옹벽기초자료"/>
      <sheetName val="신규일위대가"/>
      <sheetName val="물량산출_LP-1"/>
      <sheetName val="물량산출_LP-2"/>
      <sheetName val="물량산출_LP-3"/>
      <sheetName val="물량산출_LP-4"/>
      <sheetName val="전압강하계산"/>
      <sheetName val="역T형"/>
      <sheetName val="굴착현장"/>
      <sheetName val="PILE"/>
      <sheetName val="매크로"/>
      <sheetName val="외주가공"/>
      <sheetName val="명단원자료(이전)"/>
      <sheetName val="단가대비표"/>
      <sheetName val="COVER"/>
      <sheetName val="BSD (2)"/>
      <sheetName val="표지 (2)"/>
      <sheetName val="1공구(을)"/>
      <sheetName val="부대공"/>
      <sheetName val="골재집계"/>
      <sheetName val="가도공"/>
      <sheetName val="단가"/>
      <sheetName val="시설물일위"/>
      <sheetName val="N賃率-職"/>
      <sheetName val="단면치수"/>
      <sheetName val="1-1"/>
      <sheetName val="2F 회의실견적(5_14 일대)"/>
      <sheetName val="조명률표"/>
      <sheetName val="설계자료"/>
      <sheetName val="말뚝물량"/>
      <sheetName val="비대칭계수"/>
      <sheetName val="전동기 SPEC"/>
      <sheetName val="가로등제어반 설치공사(수량)"/>
      <sheetName val="단가산출집계"/>
      <sheetName val="CHITIET VL-NC-TT -1p"/>
      <sheetName val="TDTKP1"/>
      <sheetName val="일위대가목차"/>
      <sheetName val="1"/>
      <sheetName val="입력DATA"/>
      <sheetName val="K"/>
      <sheetName val="단위중량"/>
      <sheetName val="소운반"/>
      <sheetName val="토목내역"/>
      <sheetName val="토목주소"/>
      <sheetName val="현장관리비내역서"/>
      <sheetName val="Languages"/>
      <sheetName val="포장복구집계"/>
      <sheetName val="96작생능"/>
      <sheetName val="뚝토공"/>
      <sheetName val="접속도로1"/>
      <sheetName val="부하(도서)"/>
      <sheetName val="E.P.T수량산출서"/>
      <sheetName val="원형맨홀수량"/>
      <sheetName val="집계표(육상)"/>
      <sheetName val="수량"/>
      <sheetName val="타공종이기"/>
      <sheetName val="당초"/>
      <sheetName val="Process"/>
      <sheetName val="C1ㅇ"/>
      <sheetName val="DG-LAP6"/>
      <sheetName val="工완성공사율"/>
      <sheetName val="설산1.나"/>
      <sheetName val="본사S"/>
      <sheetName val="품목납기"/>
      <sheetName val="장비집계"/>
      <sheetName val="직원동원SCH"/>
      <sheetName val="경상비"/>
      <sheetName val="공사비예산서(토목분)"/>
      <sheetName val="견"/>
      <sheetName val="RAHMEN"/>
      <sheetName val="안정검토"/>
      <sheetName val="보차도경계석"/>
      <sheetName val="견적정보"/>
      <sheetName val="을부담운반비"/>
      <sheetName val="총괄표"/>
      <sheetName val="예산서"/>
      <sheetName val="조명시설"/>
      <sheetName val="실행철강하도"/>
      <sheetName val="교각계산"/>
      <sheetName val="환률"/>
      <sheetName val="안정계산"/>
      <sheetName val="단면검토"/>
      <sheetName val="단가비교표"/>
      <sheetName val="소비자가"/>
      <sheetName val="한강운반비"/>
      <sheetName val="자재"/>
      <sheetName val="목록"/>
      <sheetName val="Sheet5"/>
      <sheetName val="토공(완충)"/>
      <sheetName val="CATV"/>
      <sheetName val="토공및부대2차"/>
      <sheetName val="특별교실"/>
      <sheetName val="양식"/>
      <sheetName val="일위대가표"/>
      <sheetName val="단중표"/>
      <sheetName val="TYPE1"/>
      <sheetName val="철근량"/>
      <sheetName val="일위산출"/>
      <sheetName val="공사비집계"/>
      <sheetName val="실행예산"/>
      <sheetName val="산거각호표"/>
      <sheetName val="경비"/>
      <sheetName val="TYPE-1"/>
      <sheetName val="정산입력"/>
      <sheetName val="투찰"/>
      <sheetName val="변화치수"/>
      <sheetName val="처리단락"/>
      <sheetName val="LD"/>
      <sheetName val="약전닥트"/>
      <sheetName val="건축부하"/>
      <sheetName val="일지-H"/>
      <sheetName val="FA설치명세"/>
      <sheetName val="김포IO"/>
      <sheetName val="발신정보"/>
      <sheetName val="호안공"/>
      <sheetName val="TYPE-A"/>
      <sheetName val="LEVEL0~4"/>
      <sheetName val="code"/>
      <sheetName val="조도계산(가로등NEW)"/>
      <sheetName val="단"/>
      <sheetName val="6PILE  (돌출)"/>
      <sheetName val="토공"/>
      <sheetName val="Dae_Jiju"/>
      <sheetName val="Sikje_ingun"/>
      <sheetName val="TREE_D"/>
      <sheetName val="설직재-1"/>
      <sheetName val="조명율"/>
      <sheetName val="일반맨홀수량집계(A-7 LINE)"/>
      <sheetName val="갑지"/>
      <sheetName val="조직표"/>
      <sheetName val="LXLIST1"/>
      <sheetName val="5공철탑검토표"/>
      <sheetName val="4공철탑검토"/>
      <sheetName val="MCC제원"/>
      <sheetName val="원형1호맨홀토공수량"/>
      <sheetName val="NAI"/>
      <sheetName val="관람석제출"/>
      <sheetName val="96수출"/>
      <sheetName val="설계내역(2001)"/>
      <sheetName val="5.정산서"/>
      <sheetName val="EP0618"/>
      <sheetName val="내역(정지)"/>
      <sheetName val="견적"/>
      <sheetName val="적용단위길이"/>
      <sheetName val="종배수관(신)"/>
      <sheetName val="대비"/>
      <sheetName val="guard(mac)"/>
      <sheetName val="현금"/>
      <sheetName val="자재대"/>
      <sheetName val="물가시세"/>
      <sheetName val="준공조서"/>
      <sheetName val="공사준공계"/>
      <sheetName val="준공검사보고서"/>
      <sheetName val="단가표 "/>
      <sheetName val="날개벽"/>
      <sheetName val="세부내역서(전기)"/>
      <sheetName val="세부내역"/>
      <sheetName val="작성"/>
      <sheetName val="부표총괄"/>
      <sheetName val="견적업체"/>
      <sheetName val="AS복구"/>
      <sheetName val="중기터파기"/>
      <sheetName val="변수값"/>
      <sheetName val="중기상차"/>
      <sheetName val="OZ049E"/>
      <sheetName val="공사기본자료"/>
      <sheetName val="단위내역서"/>
      <sheetName val="SRC-B3U2"/>
      <sheetName val="BJJIN"/>
      <sheetName val="일위대가(가설)"/>
      <sheetName val="운용방안"/>
      <sheetName val="월선수금"/>
      <sheetName val="원가"/>
      <sheetName val="입찰안"/>
      <sheetName val="TYPE-B 평균H"/>
      <sheetName val="기계내역"/>
      <sheetName val="MAT"/>
      <sheetName val="단위수량"/>
      <sheetName val="와동25-3(변경)"/>
      <sheetName val="하중계산"/>
      <sheetName val="LG제품"/>
      <sheetName val="대포2교접속"/>
      <sheetName val="갑지(추정)"/>
      <sheetName val="집행(2-1)"/>
      <sheetName val="1_설계조건"/>
      <sheetName val="전차선로_물량표"/>
      <sheetName val="노원열병합__건축공사기성내역서"/>
      <sheetName val="배수공_주요자재_집계표"/>
      <sheetName val="플랜트_설치"/>
      <sheetName val="3련_BOX"/>
      <sheetName val="I_설계조건"/>
      <sheetName val="변경실행(2차)_"/>
      <sheetName val="3BL공동구_수량"/>
      <sheetName val="건축내역"/>
      <sheetName val="FB25JN"/>
      <sheetName val="SLAB"/>
      <sheetName val="전기일위목록"/>
      <sheetName val="집수정단"/>
      <sheetName val="오산갈곳"/>
      <sheetName val="L형측구단위수량"/>
      <sheetName val="L형측구연장조서"/>
      <sheetName val="도로경계블럭단위수량"/>
      <sheetName val="도로경계블럭단위토공"/>
      <sheetName val="공사비증감"/>
      <sheetName val="통합"/>
      <sheetName val="실행품의서"/>
      <sheetName val="PROJECT COST ESTIMATE (cont)"/>
      <sheetName val="지급자재"/>
      <sheetName val="환율"/>
      <sheetName val="토공산출(주차장)"/>
      <sheetName val="현장관리"/>
      <sheetName val="공통가설"/>
      <sheetName val="매입"/>
      <sheetName val="공사개요"/>
      <sheetName val="토공산출 (아파트)"/>
      <sheetName val="회사99"/>
      <sheetName val="입력"/>
      <sheetName val="TEL"/>
      <sheetName val="POL6차-PIPING"/>
      <sheetName val="t-h HA THE"/>
      <sheetName val="횡배수관집현황(2공구)"/>
      <sheetName val="표지"/>
      <sheetName val="문학간접"/>
      <sheetName val="간접"/>
      <sheetName val="내역서비교"/>
      <sheetName val="연습"/>
      <sheetName val="8. 내진해석"/>
      <sheetName val="역T형교대(말뚝기초)"/>
      <sheetName val="ROOF(ALKALI)"/>
      <sheetName val="산출근거"/>
      <sheetName val="기성집계"/>
      <sheetName val="자료입력"/>
      <sheetName val="설계서(설치)"/>
      <sheetName val="공통부대비"/>
      <sheetName val="Main"/>
      <sheetName val="Picture"/>
      <sheetName val="할증 "/>
      <sheetName val="일위대가(원본)"/>
      <sheetName val="LEGEND"/>
      <sheetName val="전력"/>
      <sheetName val="내역(전체)"/>
      <sheetName val="횡배위치"/>
      <sheetName val="원데이타"/>
      <sheetName val="찍기"/>
      <sheetName val="DA"/>
      <sheetName val="부대tu"/>
      <sheetName val="집계표"/>
      <sheetName val="아산추가1220"/>
      <sheetName val="교량명원본"/>
      <sheetName val="BOX제원원본"/>
      <sheetName val="표지판현황"/>
      <sheetName val="철근정산"/>
      <sheetName val="환율-LIBOR"/>
      <sheetName val="가시설수량"/>
      <sheetName val="기본DATA"/>
      <sheetName val="단가표"/>
      <sheetName val="내역_FILE"/>
      <sheetName val="견적시담(송포2공구)"/>
      <sheetName val="6호기"/>
      <sheetName val="Cost_bd-&quot;A&quot;"/>
      <sheetName val="TRE_TABLE"/>
      <sheetName val="일위목록"/>
      <sheetName val="요율"/>
      <sheetName val="사용자정의"/>
      <sheetName val="제품표준규격"/>
      <sheetName val="type-F"/>
      <sheetName val="조견표"/>
      <sheetName val="국공유지및사유지"/>
      <sheetName val="0"/>
      <sheetName val="출근부"/>
      <sheetName val="견적내역서"/>
      <sheetName val="견적접수"/>
      <sheetName val="중기조종사 단위단가"/>
      <sheetName val="예정(3)"/>
      <sheetName val="동원(3)"/>
      <sheetName val="전기설계변경"/>
      <sheetName val="주사무실종합"/>
      <sheetName val="인수공규격"/>
      <sheetName val="DATA(BAC)"/>
      <sheetName val="Baby일위대가"/>
      <sheetName val="설계내역서"/>
      <sheetName val="9GNG운반"/>
      <sheetName val="토목변경"/>
      <sheetName val="BOX 본체"/>
      <sheetName val="---FAB#1업무일지---"/>
      <sheetName val="선로정수계산"/>
      <sheetName val="토공계산서(부체도로)"/>
      <sheetName val="내역(2000년)"/>
      <sheetName val="깨기"/>
      <sheetName val="#230,#235"/>
      <sheetName val="계산근거"/>
      <sheetName val="1_설계조건1"/>
      <sheetName val="경영혁신본부"/>
      <sheetName val="BOJUNGGM"/>
      <sheetName val="철거산출근거"/>
      <sheetName val="1을"/>
      <sheetName val="nomi "/>
      <sheetName val="현장"/>
      <sheetName val="SANBAISU"/>
      <sheetName val="SANTOGO"/>
      <sheetName val="3-1.CB"/>
      <sheetName val="약품공급2"/>
      <sheetName val="준검 내역서"/>
      <sheetName val="SUM (INQNO."/>
      <sheetName val="99.6"/>
      <sheetName val="관세,통관수수료,운반비"/>
      <sheetName val="잡비"/>
      <sheetName val="아파트 "/>
      <sheetName val="SE-611"/>
      <sheetName val="장비당단가 (1)"/>
      <sheetName val="소업1교"/>
      <sheetName val="자료(통합)"/>
      <sheetName val="대상공사(조달청)"/>
      <sheetName val="가시설단위수량"/>
      <sheetName val="SORCE1"/>
      <sheetName val="음봉방향"/>
      <sheetName val="전선 및 전선관"/>
      <sheetName val="총계"/>
      <sheetName val="설계예산서"/>
      <sheetName val="예산내역서"/>
      <sheetName val="FD"/>
      <sheetName val="99관저"/>
      <sheetName val="분뇨"/>
      <sheetName val="물가대비표"/>
      <sheetName val="단가조정표"/>
      <sheetName val="설계명세서"/>
      <sheetName val="노무"/>
      <sheetName val="시설C"/>
      <sheetName val="공사비"/>
      <sheetName val="토공정보"/>
      <sheetName val="사진"/>
      <sheetName val="토목검측서"/>
      <sheetName val="인건비 "/>
      <sheetName val="2.내역서"/>
      <sheetName val="식재인부"/>
      <sheetName val="빙축열"/>
      <sheetName val="설계가"/>
      <sheetName val="전신환매도율"/>
      <sheetName val="__Isyou_c_PJT_2000_R_6_____Fi_2"/>
      <sheetName val="SELTDATA"/>
      <sheetName val="물량산출근거"/>
      <sheetName val="FACTOR"/>
      <sheetName val="분석가정"/>
      <sheetName val="2월가격표-ESG-1월"/>
      <sheetName val="SPEC"/>
      <sheetName val="샘플표지"/>
      <sheetName val="Oper Amount"/>
      <sheetName val="1차증가원가계산"/>
      <sheetName val="L형옹벽측구"/>
      <sheetName val="MFAB"/>
      <sheetName val="MFRT"/>
      <sheetName val="MPKG"/>
      <sheetName val="MPRD"/>
      <sheetName val="참조M"/>
      <sheetName val="06_공정표"/>
      <sheetName val="Macro(전선)"/>
      <sheetName val="D-3503"/>
      <sheetName val="배수공"/>
      <sheetName val="암거"/>
      <sheetName val="1호맨홀토공"/>
      <sheetName val="토공(우물통,기타) "/>
      <sheetName val="__Isyou_c_PJT_2000_R_6_____Fi_3"/>
      <sheetName val="__Isyou_c_PJT_2000_R_6_____Fi_4"/>
      <sheetName val="__Isyou_c_PJT_2000_R_6_____Fi_5"/>
      <sheetName val="참조(2)"/>
    </sheetNames>
    <definedNames>
      <definedName name="Macro10"/>
      <definedName name="Macro12"/>
      <definedName name="Macro13"/>
      <definedName name="Macro14"/>
      <definedName name="Macro2"/>
      <definedName name="Macro5"/>
      <definedName name="Macro6"/>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sheetData sheetId="5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B"/>
      <sheetName val="sal"/>
    </sheetNames>
    <sheetDataSet>
      <sheetData sheetId="0"/>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골조대비(고층) (2)"/>
      <sheetName val="골조대비(고층)"/>
      <sheetName val="행열-골조대비(공사명)"/>
      <sheetName val="행열-골조대비(착공순)"/>
      <sheetName val="골조대비(주상복합)"/>
      <sheetName val="현장인원투입"/>
      <sheetName val="현장리스트"/>
      <sheetName val="행열-인원대비(공사명)"/>
      <sheetName val="행열-인원대비(착공순)"/>
      <sheetName val="Sheet1"/>
      <sheetName val="골조대비(저층)"/>
      <sheetName val="현장별실행예산대비"/>
      <sheetName val="행열변환_1"/>
      <sheetName val="행열변환_2"/>
      <sheetName val="LIST_1"/>
      <sheetName val="행열코드"/>
      <sheetName val="품목"/>
      <sheetName val="골조자료"/>
      <sheetName val="참조자료"/>
    </sheetNames>
    <definedNames>
      <definedName name="Macro11"/>
      <definedName name="Macro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esco"/>
      <sheetName val="실행간접비용"/>
      <sheetName val="조명율표"/>
      <sheetName val="2000.11월설계내역"/>
      <sheetName val="준검 내역서"/>
      <sheetName val="1.수,변전설비 (1차작업)"/>
      <sheetName val="2.옥외전력(침매함-수정-1차작업)"/>
      <sheetName val="3.옥외전력(사장교-수정-1차작업)"/>
      <sheetName val="4.인입선교체공사"/>
      <sheetName val="노임"/>
      <sheetName val="원가계산서 "/>
      <sheetName val="기성내역"/>
      <sheetName val="DATA"/>
      <sheetName val="인건-측정"/>
      <sheetName val="일위대가표"/>
      <sheetName val="데이타"/>
      <sheetName val="기둥(원형)"/>
      <sheetName val="예정(3)"/>
      <sheetName val="동원(3)"/>
      <sheetName val="MOTOR"/>
      <sheetName val="노임(1차)"/>
      <sheetName val="단가"/>
      <sheetName val="DT"/>
      <sheetName val="롤러"/>
      <sheetName val="BH"/>
      <sheetName val="펌프차타설"/>
      <sheetName val="산출7-본선2"/>
      <sheetName val="산출7-본선3"/>
      <sheetName val="수량산출"/>
      <sheetName val="중기일위대가"/>
      <sheetName val="설명"/>
      <sheetName val="샘플표지"/>
      <sheetName val="일위목록"/>
      <sheetName val="단가산출"/>
      <sheetName val="Sheet2"/>
      <sheetName val="laroux"/>
      <sheetName val="일위,한전"/>
      <sheetName val="원가계산서"/>
      <sheetName val="단가조사서"/>
      <sheetName val="1. 가로등 설치공사(2공구)"/>
      <sheetName val="내역서 (2)"/>
      <sheetName val="노임단가"/>
      <sheetName val="수목단가"/>
      <sheetName val="시설수량표"/>
      <sheetName val="식재수량표"/>
      <sheetName val="자재단가"/>
      <sheetName val="을"/>
      <sheetName val="산출2-기기동력"/>
      <sheetName val="전체"/>
      <sheetName val="CODE"/>
      <sheetName val="실행철강하도"/>
      <sheetName val="2공구산출내역"/>
      <sheetName val="터파기및재료"/>
      <sheetName val="#REF"/>
      <sheetName val="강교(Sub)"/>
      <sheetName val="부대내역"/>
      <sheetName val="2000,9월 일위"/>
      <sheetName val="표지 (2)"/>
      <sheetName val="터널조도"/>
      <sheetName val="안정검토(온1)"/>
      <sheetName val="중간부"/>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Sheet3"/>
      <sheetName val="설계내역서"/>
      <sheetName val="총 원가계산"/>
      <sheetName val="수량산출서"/>
      <sheetName val="표지"/>
      <sheetName val="Sheet1"/>
      <sheetName val="현황CODE"/>
      <sheetName val="손익현황"/>
      <sheetName val="평교-내역"/>
      <sheetName val="소야공정계획표"/>
      <sheetName val="건축-물가변동"/>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1,2공구원가계산서"/>
      <sheetName val="1공구산출내역서"/>
      <sheetName val="실행내역"/>
      <sheetName val="정부노임단가"/>
      <sheetName val="공사개요"/>
      <sheetName val="현장관리비"/>
      <sheetName val="말뚝지지력산정"/>
      <sheetName val="JUCKEYK"/>
      <sheetName val="9GNG운반"/>
      <sheetName val="견적대비표"/>
      <sheetName val="집수정(600-700)"/>
      <sheetName val="내역"/>
      <sheetName val="H-PILE수량집계"/>
      <sheetName val="인부신상자료"/>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산출내역서"/>
      <sheetName val="정공공사"/>
      <sheetName val="주안3차A-A"/>
      <sheetName val="단면가정"/>
      <sheetName val="원가"/>
      <sheetName val="단가 및 재료비"/>
      <sheetName val="웅진교-S2"/>
      <sheetName val="200"/>
      <sheetName val="전기"/>
      <sheetName val="단락전류-A"/>
      <sheetName val="갈현동"/>
      <sheetName val="1안"/>
      <sheetName val="관로분포도"/>
      <sheetName val="건축내역서"/>
      <sheetName val="설비내역서"/>
      <sheetName val="전기내역서"/>
      <sheetName val="집계표"/>
      <sheetName val="단가비교표"/>
      <sheetName val="방지책개소별명세"/>
      <sheetName val="배수내역"/>
      <sheetName val="주형"/>
      <sheetName val="AS복구"/>
      <sheetName val="중기터파기"/>
      <sheetName val="변수값"/>
      <sheetName val="중기상차"/>
      <sheetName val="2.대외공문"/>
      <sheetName val="일위대가(가설)"/>
      <sheetName val="일위대가(목록)"/>
      <sheetName val="재료비"/>
      <sheetName val="약품설비"/>
      <sheetName val="신우"/>
      <sheetName val="입력"/>
      <sheetName val="주현(해보)"/>
      <sheetName val="주현(영광)"/>
      <sheetName val="맨홀물량"/>
      <sheetName val="2000.11¿ù¼³°è³»¿ª"/>
      <sheetName val="ÁØ°Ë ³»¿ª¼­"/>
      <sheetName val="공내역"/>
      <sheetName val="견적단가"/>
      <sheetName val="IT-BAT"/>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JUCK"/>
      <sheetName val="가로등"/>
      <sheetName val="공구원가계산"/>
      <sheetName val="Y-WORK"/>
      <sheetName val="설계서(7)"/>
      <sheetName val="관급"/>
      <sheetName val="링크해지용"/>
      <sheetName val="CC16-내역서"/>
      <sheetName val="단가일람"/>
      <sheetName val="조경일람"/>
      <sheetName val="일위집계표"/>
      <sheetName val="2000년1차"/>
      <sheetName val="참조-(1)"/>
      <sheetName val="Customer Databas"/>
      <sheetName val="조도계산서1"/>
      <sheetName val="기초자료"/>
      <sheetName val="견적율"/>
      <sheetName val="인건비"/>
      <sheetName val="산업개발안내서"/>
      <sheetName val="타공종이기"/>
      <sheetName val="덕소내역"/>
      <sheetName val="전기혼잡제경비(45)"/>
      <sheetName val="설계조건"/>
      <sheetName val="일반토공견적"/>
      <sheetName val="토사(PE)"/>
      <sheetName val="기본단가표"/>
      <sheetName val="비목군분류일위"/>
      <sheetName val="1SPAN"/>
      <sheetName val="일위대가목차"/>
      <sheetName val="woo(mac)"/>
      <sheetName val="산근"/>
      <sheetName val="MACRO(MCC)"/>
      <sheetName val="Macro(차단기)"/>
      <sheetName val="단위가격"/>
      <sheetName val="시중노임(공사)"/>
      <sheetName val="금광1터널"/>
      <sheetName val="기흥하도용"/>
      <sheetName val="요율"/>
      <sheetName val="BQ"/>
      <sheetName val="CM 1"/>
      <sheetName val="POL6차-PIPING"/>
      <sheetName val="신표지1"/>
      <sheetName val="STBOX"/>
      <sheetName val="외주"/>
      <sheetName val="부안일위"/>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간선계산"/>
      <sheetName val="48수량"/>
      <sheetName val="49일위"/>
      <sheetName val="22일위"/>
      <sheetName val="49수량"/>
      <sheetName val="기준액"/>
      <sheetName val="6호기"/>
      <sheetName val="동해title"/>
      <sheetName val="수량산출(수평맹암거)"/>
      <sheetName val="내역서01"/>
      <sheetName val="장비집계"/>
      <sheetName val="106C0300"/>
      <sheetName val="금액"/>
      <sheetName val="현장관리비 산출내역"/>
      <sheetName val="공사비"/>
      <sheetName val="공사비집계"/>
      <sheetName val="Sheet6"/>
      <sheetName val="사급자재"/>
      <sheetName val="일반수량총괄"/>
      <sheetName val="전선 및 전선관"/>
      <sheetName val="단가산출서"/>
      <sheetName val="설계명세서"/>
      <sheetName val="예산명세서"/>
      <sheetName val="자료입력"/>
      <sheetName val="노임이"/>
      <sheetName val="원가계산"/>
      <sheetName val="SG"/>
      <sheetName val="자동제어"/>
      <sheetName val="갑지(추정)"/>
      <sheetName val="N賃率-職"/>
      <sheetName val="기계경비산출"/>
      <sheetName val="인건비 "/>
      <sheetName val="b_balju_cho"/>
      <sheetName val="TEL"/>
      <sheetName val="자료"/>
      <sheetName val="간선"/>
      <sheetName val="전압"/>
      <sheetName val="조도"/>
      <sheetName val="동력"/>
      <sheetName val="약품공급2"/>
      <sheetName val="조도계산서 (도서)"/>
      <sheetName val="동력부하(도산)"/>
      <sheetName val="직노"/>
      <sheetName val="주소록"/>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한강운반비"/>
      <sheetName val="철거산출근거"/>
      <sheetName val="CABLE SIZE-3"/>
      <sheetName val="단가조사-2"/>
      <sheetName val="말고개터널조명전압강하"/>
      <sheetName val="플랜트 설치"/>
      <sheetName val="ⴭⴭⴭⴭ"/>
      <sheetName val="2006기계경비산출표"/>
      <sheetName val="3.바닥판설계"/>
      <sheetName val="골재집계"/>
      <sheetName val="본체"/>
      <sheetName val="지수"/>
      <sheetName val="단가(1)"/>
      <sheetName val="건축공사"/>
      <sheetName val="Total"/>
      <sheetName val="설계내역"/>
      <sheetName val="구체"/>
      <sheetName val="좌측날개벽"/>
      <sheetName val="우측날개벽"/>
      <sheetName val="구조물철거타공정이월"/>
      <sheetName val="__MAIN"/>
      <sheetName val="접속도로"/>
      <sheetName val="담장산출"/>
      <sheetName val="접속도로1"/>
      <sheetName val="날개벽"/>
      <sheetName val="암거단위"/>
      <sheetName val="매립"/>
      <sheetName val="MAT_N048"/>
      <sheetName val="에너지동"/>
      <sheetName val="경상비"/>
      <sheetName val="I一般比"/>
      <sheetName val="2000전체분"/>
      <sheetName val="검수1"/>
      <sheetName val="공기1"/>
      <sheetName val="승무1"/>
      <sheetName val="쓰레기1"/>
      <sheetName val="운전1"/>
      <sheetName val="전삭고1"/>
      <sheetName val="정문1"/>
      <sheetName val="중앙1"/>
      <sheetName val="차륜1"/>
      <sheetName val="차체1"/>
      <sheetName val="폐수1"/>
      <sheetName val="환경1"/>
      <sheetName val="환경정비1"/>
      <sheetName val="산출내역서집계표"/>
      <sheetName val="재료집계"/>
      <sheetName val="인사자료총집계"/>
      <sheetName val="실행예산"/>
      <sheetName val="과세표준율-2"/>
      <sheetName val="면적분양가"/>
      <sheetName val="분양면적(1123)"/>
      <sheetName val="출력소스"/>
      <sheetName val="대치판정"/>
      <sheetName val="설계서(본관)"/>
      <sheetName val="간접비계산"/>
      <sheetName val="토공,철콘"/>
      <sheetName val="건축일위"/>
      <sheetName val="그라우팅일위"/>
      <sheetName val="Proposal"/>
      <sheetName val="BID"/>
      <sheetName val="일위대가(1)"/>
      <sheetName val="Module1"/>
      <sheetName val="DANGA"/>
      <sheetName val="대림경상68억"/>
      <sheetName val="Macro2"/>
      <sheetName val="Macro1"/>
      <sheetName val="COPING"/>
      <sheetName val="차액보증"/>
      <sheetName val="건축내역"/>
      <sheetName val="식재인부"/>
      <sheetName val="DAN"/>
      <sheetName val="백호우계수"/>
      <sheetName val="초기화면"/>
      <sheetName val="관급자재"/>
      <sheetName val="교량전기"/>
      <sheetName val="ABUT수량-A1"/>
      <sheetName val="단"/>
      <sheetName val="가감수량"/>
      <sheetName val="맨홀수량산출"/>
      <sheetName val="직재"/>
      <sheetName val="재집"/>
      <sheetName val="자탐"/>
      <sheetName val="유림골조"/>
      <sheetName val="의왕내역"/>
      <sheetName val="7단가"/>
      <sheetName val="BEND LOSS"/>
      <sheetName val="ilch"/>
      <sheetName val="기계경비일람"/>
      <sheetName val="BEND_LOSS"/>
      <sheetName val="설직재-1"/>
      <sheetName val="EJ"/>
      <sheetName val="변압기 및 발전기 용량"/>
      <sheetName val="기자재대비표"/>
      <sheetName val="연습"/>
      <sheetName val="BOQ-Summary_Form A1"/>
      <sheetName val="BOQ-Summary_Form A2"/>
      <sheetName val="BOQ-Summary_Form A3"/>
      <sheetName val="Attachment_A"/>
      <sheetName val="elect QC"/>
      <sheetName val="Quezon"/>
      <sheetName val="bulcan"/>
      <sheetName val="Bulacan"/>
      <sheetName val="Sheet1 (2)"/>
      <sheetName val="자단"/>
      <sheetName val="유치원내역"/>
      <sheetName val="공통가설"/>
      <sheetName val="건              축"/>
      <sheetName val="별표 "/>
      <sheetName val="중기사용료"/>
      <sheetName val="단가대비표"/>
      <sheetName val="실행내역 "/>
      <sheetName val="guard(mac)"/>
      <sheetName val="MYUN(MAC)"/>
      <sheetName val="tggwan(mac)"/>
      <sheetName val="suk(mac)"/>
      <sheetName val="1월"/>
      <sheetName val="내역서1"/>
      <sheetName val="간접비"/>
      <sheetName val="문학간접"/>
      <sheetName val="간접"/>
      <sheetName val="C3"/>
      <sheetName val="빌딩 안내"/>
      <sheetName val="연부97-1"/>
      <sheetName val="계수시트"/>
      <sheetName val="위치조서"/>
      <sheetName val="tong du toan"/>
      <sheetName val="실행(표지,갑,을)"/>
      <sheetName val="지급자재"/>
      <sheetName val="날개벽수량표"/>
      <sheetName val="Sheet13"/>
      <sheetName val="Sheet14"/>
      <sheetName val="전기자료"/>
      <sheetName val="D&amp;P특기사항"/>
      <sheetName val="예비품"/>
      <sheetName val="토공집계표"/>
      <sheetName val="접지수량"/>
      <sheetName val="P-산#1-1(WOWA1)"/>
      <sheetName val="조경"/>
      <sheetName val="단가산출서(기계)"/>
      <sheetName val="총괄"/>
      <sheetName val="Front"/>
      <sheetName val="wall"/>
      <sheetName val="학생내역"/>
      <sheetName val="21301동"/>
      <sheetName val="건축공정"/>
      <sheetName val="방진공정"/>
      <sheetName val="조경공정"/>
      <sheetName val="수량산출(음암)"/>
      <sheetName val="돌담교 상부수량"/>
      <sheetName val="Ekog10"/>
      <sheetName val="AHU집계"/>
      <sheetName val="공조기휀"/>
      <sheetName val="공조기"/>
      <sheetName val="A"/>
      <sheetName val="원형1호맨홀토공수량"/>
      <sheetName val="2003상반기노임기준"/>
      <sheetName val="투찰"/>
      <sheetName val="당초"/>
      <sheetName val="공문"/>
      <sheetName val="98수문일위"/>
      <sheetName val="2_대외공문"/>
      <sheetName val="총_원가계산"/>
      <sheetName val="현장지지물물량"/>
      <sheetName val="S.중기사용료"/>
      <sheetName val="입력란"/>
      <sheetName val="97노임단가"/>
      <sheetName val="통신단가조사"/>
      <sheetName val="금액내역서"/>
      <sheetName val="산출(전주P7)"/>
      <sheetName val="1차증가원가계산"/>
      <sheetName val="몰탈재료산출"/>
      <sheetName val="평가내역"/>
      <sheetName val="Sheet5"/>
      <sheetName val="설비공사"/>
      <sheetName val="영업.일1"/>
      <sheetName val="3차설계"/>
      <sheetName val="가공비"/>
      <sheetName val="품셈집계표"/>
      <sheetName val="자재조사표(참고용)"/>
      <sheetName val="일반부표집계표"/>
      <sheetName val="PW3"/>
      <sheetName val="PW4"/>
      <sheetName val="SC1"/>
      <sheetName val="PM"/>
      <sheetName val="TR"/>
      <sheetName val="부하계산서"/>
      <sheetName val="1"/>
      <sheetName val="(A)내역서"/>
      <sheetName val="정보매체A동"/>
      <sheetName val="982월원안"/>
      <sheetName val="1.수인터널"/>
      <sheetName val="nys"/>
      <sheetName val="001"/>
      <sheetName val="갑지1"/>
      <sheetName val="을지"/>
      <sheetName val="기초자료입력"/>
      <sheetName val="VXXXXXX"/>
      <sheetName val="실내기 사양 (부경대)"/>
      <sheetName val="LOPCALC"/>
      <sheetName val="보건노"/>
      <sheetName val="상 부"/>
      <sheetName val="발전기"/>
      <sheetName val="GEN"/>
      <sheetName val="Sheet9"/>
      <sheetName val="원가계산서-총괄"/>
      <sheetName val="FAX표지 (2)"/>
      <sheetName val="공종별집계표"/>
      <sheetName val="Piping(Methanol)"/>
      <sheetName val="우각부보강"/>
      <sheetName val="MAT"/>
      <sheetName val="각형맨홀"/>
      <sheetName val="3.골재원검토의견서 갑지"/>
      <sheetName val="일위대가목록"/>
      <sheetName val="견"/>
      <sheetName val="철콘견적"/>
      <sheetName val="견적의뢰서"/>
      <sheetName val="과천MAIN"/>
      <sheetName val="hvac(제어동)"/>
      <sheetName val="교각1"/>
      <sheetName val="TDI ISBL"/>
      <sheetName val="M_F"/>
      <sheetName val="Graph (LGEN)"/>
      <sheetName val="out_prog"/>
      <sheetName val="선적schedule (2)"/>
      <sheetName val="산#3-1"/>
      <sheetName val="산#3-2"/>
      <sheetName val="산#3-2-2"/>
      <sheetName val="RFP002"/>
      <sheetName val="TIE-INS"/>
      <sheetName val="기기리스트"/>
      <sheetName val="48일위"/>
      <sheetName val="22수량"/>
      <sheetName val="G.R300경비"/>
      <sheetName val="99노임기준"/>
      <sheetName val="원가집계"/>
      <sheetName val="대리점주소록(0208)"/>
      <sheetName val="세부내역"/>
      <sheetName val="예산변경사항"/>
      <sheetName val="품셈총괄표"/>
      <sheetName val="(14)전기품셈정산"/>
      <sheetName val="(12)전기경비"/>
      <sheetName val="예산총괄"/>
      <sheetName val="설계예산서(2_소천우회토목)"/>
      <sheetName val="토공"/>
      <sheetName val="Sheet1 (3)"/>
      <sheetName val="특별교실"/>
      <sheetName val="연습장소"/>
      <sheetName val="J형측구단위수량"/>
      <sheetName val="단가조사"/>
      <sheetName val="김남권내역9"/>
      <sheetName val="실행"/>
      <sheetName val="FORM-0"/>
      <sheetName val="SHL"/>
      <sheetName val="내역표지"/>
      <sheetName val="설계기준"/>
      <sheetName val="내역1"/>
      <sheetName val="청주(철골발주의뢰서)"/>
      <sheetName val="FA설치명세"/>
      <sheetName val="B부대공"/>
      <sheetName val="횡 연장"/>
      <sheetName val="코드"/>
      <sheetName val="내역갑지"/>
      <sheetName val="1.설계조건"/>
      <sheetName val="교각계산"/>
      <sheetName val="참조"/>
      <sheetName val="참조 (2)"/>
      <sheetName val="969910( R)"/>
      <sheetName val="내역(포장)"/>
      <sheetName val="5호광장_(만점)"/>
      <sheetName val="인천국제_(만점)_(2)"/>
      <sheetName val="관람석제출"/>
      <sheetName val="남양시작동010313100%"/>
      <sheetName val="FB25JN"/>
      <sheetName val="전차선로 물량표"/>
      <sheetName val="기초입력 DATA"/>
      <sheetName val="공사비증감"/>
      <sheetName val="도수로집계"/>
      <sheetName val="경비"/>
      <sheetName val="3BL공동구 수량"/>
      <sheetName val="가설건물"/>
      <sheetName val="MACRO(전선관)"/>
      <sheetName val="2-나.물가조사서"/>
      <sheetName val="2"/>
      <sheetName val="화재 탐지 설비"/>
      <sheetName val="AS포장복구 "/>
      <sheetName val="CABdata"/>
      <sheetName val="전력"/>
      <sheetName val="개요"/>
      <sheetName val="2호맨홀공제수량"/>
      <sheetName val="일반문틀 설치"/>
      <sheetName val="샌딩 에폭시 도장"/>
      <sheetName val="스텐문틀설치"/>
      <sheetName val="CTEMCOST"/>
      <sheetName val="기술자료 (연수)"/>
      <sheetName val="설비"/>
      <sheetName val="증감대비"/>
      <sheetName val="정화조방수미장"/>
      <sheetName val="입찰"/>
      <sheetName val="현경"/>
      <sheetName val="소요자재"/>
      <sheetName val="노무산출서"/>
      <sheetName val="효성CB 1P기초"/>
      <sheetName val="3.하중산정4.지지력"/>
      <sheetName val="우수"/>
      <sheetName val="신규품셈목차"/>
      <sheetName val="시중노임단가"/>
      <sheetName val="설계산출표지"/>
      <sheetName val="날개벽(TYPE1)"/>
      <sheetName val="Baby일위대가"/>
      <sheetName val="골조시행"/>
      <sheetName val="인원계획"/>
      <sheetName val="STORAGE"/>
      <sheetName val="관기성공.내"/>
      <sheetName val="도급"/>
      <sheetName val="숫자"/>
      <sheetName val="착공계"/>
      <sheetName val="현장대리인계"/>
      <sheetName val="위임장"/>
      <sheetName val="안전관리지정계"/>
      <sheetName val="기술요원계"/>
      <sheetName val="예정공정표"/>
      <sheetName val="안전관리계획서"/>
      <sheetName val="안전관리계획안"/>
      <sheetName val="단가표 "/>
      <sheetName val="02상노임"/>
      <sheetName val="TRE TABLE"/>
      <sheetName val="C1ㅇ"/>
      <sheetName val="통합내역"/>
      <sheetName val="내역서 (평창)"/>
      <sheetName val="신규보류입력"/>
      <sheetName val="이름정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__Hjpark_c_My_Documents_esco__2"/>
      <sheetName val="3.공통공사대비"/>
      <sheetName val="공사수행방안"/>
      <sheetName val="Project Brief"/>
      <sheetName val="WORK"/>
      <sheetName val="PL"/>
      <sheetName val="TEMP1"/>
      <sheetName val="TEMP2"/>
      <sheetName val="단가보완"/>
      <sheetName val="도장수량(하1)"/>
      <sheetName val="내역서(기성청구)"/>
      <sheetName val="제직재"/>
      <sheetName val="loading"/>
      <sheetName val="실행분석표"/>
      <sheetName val="조명시설"/>
      <sheetName val="설계예산서"/>
      <sheetName val="일반수량"/>
      <sheetName val="밸브설치"/>
      <sheetName val="데리네이타현황"/>
      <sheetName val="1.설계기준"/>
      <sheetName val="신내택지내역서"/>
      <sheetName val="INPUT"/>
      <sheetName val="EP0618"/>
      <sheetName val="단위세대물량"/>
      <sheetName val="가공송전산출서"/>
      <sheetName val="단가비교"/>
      <sheetName val="시운전연료비"/>
      <sheetName val="자재일위(경)"/>
      <sheetName val="폐공처리 산출근거"/>
      <sheetName val="Macro(전선)"/>
      <sheetName val="공통단가"/>
      <sheetName val="운반비"/>
      <sheetName val="2000양배"/>
      <sheetName val="일위_한전"/>
      <sheetName val="일위_파일"/>
      <sheetName val="_REF"/>
      <sheetName val="단위단가"/>
      <sheetName val="횡배수관집현황(2공구)"/>
      <sheetName val="설 계"/>
      <sheetName val="수문일1"/>
      <sheetName val="품셈TABLE"/>
      <sheetName val="소방내역서"/>
      <sheetName val="Y_WORK"/>
      <sheetName val="건축"/>
      <sheetName val="제잡비"/>
      <sheetName val="가감수량(2호)"/>
      <sheetName val="맨홀수량산출(2호)"/>
      <sheetName val="공사비 증감 내역서"/>
      <sheetName val="날개벽(시점좌측)"/>
      <sheetName val="자재단가_사급"/>
      <sheetName val="중기적산목록"/>
      <sheetName val="노무비 근거"/>
      <sheetName val="소방"/>
      <sheetName val="내역서(기계)"/>
      <sheetName val="배수공"/>
      <sheetName val="copy"/>
      <sheetName val="총괄서"/>
      <sheetName val="2.조명기구철거(일괄철거분)"/>
      <sheetName val="__Hjpark_c_My_Documents_esco__3"/>
      <sheetName val="잡철물"/>
      <sheetName val="DATA(VTL)"/>
      <sheetName val="__Hjpark_c_My_Documents_esco__4"/>
      <sheetName val="__Hjpark_c_My_Documents_esco__5"/>
      <sheetName val="통합"/>
      <sheetName val="PAD TR보호대기초"/>
      <sheetName val="가로등기초"/>
      <sheetName val="HANDHOLE(2)"/>
      <sheetName val="NAI"/>
      <sheetName val="대비표"/>
      <sheetName val="대비"/>
      <sheetName val="단  가  대  비  표"/>
      <sheetName val="일  위  대  가  목  록"/>
      <sheetName val="수량집계"/>
      <sheetName val="5)유통부문월별매출 "/>
      <sheetName val="SLAB&quot;1&quot;"/>
      <sheetName val="건설성적"/>
      <sheetName val="중기사용료산출근거"/>
      <sheetName val="단가산출2"/>
      <sheetName val="토공총괄표"/>
      <sheetName val="가도공"/>
      <sheetName val="Upgrades pricing"/>
    </sheetNames>
    <definedNames>
      <definedName name="MACRO3"/>
      <definedName name="행열변환_1.행열변환_1"/>
      <definedName name="행열변환_2.행열변환_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sheetData sheetId="718" refreshError="1"/>
      <sheetData sheetId="719" refreshError="1"/>
      <sheetData sheetId="720" refreshError="1"/>
      <sheetData sheetId="721" refreshError="1"/>
      <sheetData sheetId="722" refreshError="1"/>
      <sheetData sheetId="723"/>
      <sheetData sheetId="724" refreshError="1"/>
      <sheetData sheetId="725" refreshError="1"/>
      <sheetData sheetId="726" refreshError="1"/>
      <sheetData sheetId="727" refreshError="1"/>
      <sheetData sheetId="728" refreshError="1"/>
      <sheetData sheetId="729"/>
      <sheetData sheetId="730" refreshError="1"/>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refreshError="1"/>
      <sheetData sheetId="756" refreshError="1"/>
      <sheetData sheetId="757"/>
      <sheetData sheetId="758"/>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인연락처"/>
      <sheetName val="DATA"/>
      <sheetName val="데이타"/>
    </sheetNames>
    <sheetDataSet>
      <sheetData sheetId="0">
        <row r="1">
          <cell r="A1" t="str">
            <v>강석진</v>
          </cell>
        </row>
      </sheetData>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ETC"/>
      <sheetName val="PL(YTD)"/>
      <sheetName val="PL(CUR)"/>
      <sheetName val="배부기준"/>
      <sheetName val="배부"/>
      <sheetName val="배부후"/>
      <sheetName val="확정실적"/>
      <sheetName val="인원수출"/>
      <sheetName val="Sheet"/>
      <sheetName val="99Input"/>
      <sheetName val="BAU"/>
      <sheetName val="FIRS"/>
      <sheetName val="요약BS"/>
      <sheetName val="확정실적4월"/>
      <sheetName val="Sheet1"/>
      <sheetName val="수량산출"/>
      <sheetName val="Sheet14"/>
      <sheetName val="Sheet13"/>
      <sheetName val="工완성공사율"/>
      <sheetName val="工관리비율"/>
      <sheetName val="__MAIN"/>
      <sheetName val="도체종-상수표"/>
      <sheetName val="노임"/>
      <sheetName val="sw1"/>
      <sheetName val="JUCK"/>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Sheet1"/>
      <sheetName val="5.전사투자계획종함안"/>
      <sheetName val="태화42 "/>
      <sheetName val="JUCKEYK"/>
      <sheetName val="노임"/>
      <sheetName val="기둥(원형)"/>
      <sheetName val="Q-ty-1"/>
      <sheetName val="내역서"/>
      <sheetName val="인건비"/>
      <sheetName val="직노"/>
      <sheetName val="대공종"/>
      <sheetName val="woo(mac)"/>
      <sheetName val="3.바닥판설계"/>
      <sheetName val="3차설계"/>
      <sheetName val="일위"/>
      <sheetName val="합계금액"/>
      <sheetName val="단가비교표"/>
      <sheetName val="설계조건"/>
      <sheetName val="工완성공사율"/>
      <sheetName val="인건-측정"/>
      <sheetName val="I一般比"/>
      <sheetName val="Sheet2"/>
      <sheetName val="실행철강하도"/>
      <sheetName val="#REF"/>
      <sheetName val="정부노임단가"/>
      <sheetName val="과천MAIN"/>
      <sheetName val="내역"/>
      <sheetName val="POOM_MOTO"/>
      <sheetName val="POOM_MOTO2"/>
      <sheetName val="평가데이터"/>
      <sheetName val="COVER"/>
      <sheetName val="JUCK"/>
      <sheetName val="옹벽"/>
      <sheetName val="하수급견적대비"/>
      <sheetName val="Sheet1 (2)"/>
      <sheetName val="DATA"/>
      <sheetName val="3BL공동구 수량"/>
      <sheetName val="8. 안정검토"/>
      <sheetName val="ABUT수량-A1"/>
      <sheetName val="INPUT"/>
      <sheetName val="STBOX"/>
      <sheetName val="터널조도"/>
      <sheetName val="DATE"/>
      <sheetName val="착공내역서"/>
      <sheetName val="__MAIN"/>
      <sheetName val="빌딩 안내"/>
      <sheetName val="내역서적용수량 (지방도893)"/>
      <sheetName val="전체도급"/>
      <sheetName val="수안보-MBR1"/>
      <sheetName val="기초자료"/>
      <sheetName val="단위중량"/>
      <sheetName val="터파기및재료"/>
      <sheetName val="부대내역"/>
      <sheetName val="03하반기내역서"/>
      <sheetName val="04상반기"/>
      <sheetName val="공사진행"/>
      <sheetName val="원형1호맨홀토공수량"/>
      <sheetName val="집수정(600-700)"/>
      <sheetName val="인원"/>
      <sheetName val="총수량집계표"/>
      <sheetName val="2000년1차"/>
      <sheetName val="입찰안"/>
      <sheetName val="2000전체분"/>
      <sheetName val="6PILE  (돌출)"/>
      <sheetName val="주형"/>
      <sheetName val="TOTAL_BOQ"/>
      <sheetName val="관경결정"/>
      <sheetName val="2-1포천(각세)(외제)"/>
      <sheetName val="플랜트 설치"/>
      <sheetName val="여흥"/>
      <sheetName val="도체종-상수표"/>
      <sheetName val="6작업1"/>
      <sheetName val="정부노임(2000.상)"/>
      <sheetName val="당초"/>
      <sheetName val="총계"/>
      <sheetName val="종배수관"/>
      <sheetName val="철근량 검토"/>
      <sheetName val="산근"/>
      <sheetName val="공종단가"/>
      <sheetName val="맨홀수량집계"/>
      <sheetName val="보도경계블럭"/>
      <sheetName val="IBASE"/>
      <sheetName val="말뚝기초"/>
      <sheetName val="토공분배표"/>
      <sheetName val="본체"/>
      <sheetName val="통합"/>
      <sheetName val="굴착깊이(주배관)"/>
      <sheetName val="오수공수량집계표"/>
      <sheetName val="연결임시"/>
      <sheetName val="확정실적"/>
      <sheetName val="98지급계획"/>
      <sheetName val="교각(P1)수량"/>
      <sheetName val="MACRO(전선관)"/>
      <sheetName val="자료입력"/>
      <sheetName val="우수공"/>
      <sheetName val="조건표"/>
      <sheetName val="교각계산"/>
      <sheetName val="우각부보강"/>
      <sheetName val="H-PILE수량집계"/>
      <sheetName val="조명시설"/>
      <sheetName val="단면치수"/>
      <sheetName val="A공구"/>
      <sheetName val="1SPAN"/>
      <sheetName val="Piping Design Data"/>
      <sheetName val="을"/>
      <sheetName val="경희대"/>
      <sheetName val="결합부검토"/>
      <sheetName val="일위대가"/>
      <sheetName val="Y-WORK"/>
      <sheetName val="부하계산서"/>
      <sheetName val="¿ì¼ö"/>
      <sheetName val="¿À¼ö"/>
      <sheetName val="Æ÷Àå"/>
      <sheetName val="¿ì¼öÃ¶±Ù"/>
      <sheetName val="¿À¼öÃ¶±Ù"/>
      <sheetName val="ÃÑ¼ö·® Áý°èÇ¥"/>
      <sheetName val="ÃÑÃ¶±Ù"/>
      <sheetName val="ÀÚÀçÁý°ÔÇ¥ "/>
      <sheetName val="ÃÑ¼ö·®Áý°èÇ¥ "/>
      <sheetName val="ÃÑÃ¶±Ù·®Áý°èÇ¥"/>
      <sheetName val="ÀÌÀ½¸ôÅ»"/>
      <sheetName val="¿Ëº®°ø ¼ö·®Áý°èÇ¥"/>
      <sheetName val="Ã¶±ÙÁý°èÇ¥"/>
      <sheetName val="영업소실적"/>
      <sheetName val="L_RPTA05_목록"/>
      <sheetName val="Sheet6"/>
      <sheetName val="평당자료"/>
      <sheetName val="하도급원가계산총괄표(식재)"/>
      <sheetName val="견적서(대외) (2)"/>
      <sheetName val="단면검토"/>
      <sheetName val="tggwan(mac)"/>
      <sheetName val="수량산출"/>
      <sheetName val="1.설계기준"/>
      <sheetName val="기별(종합)"/>
      <sheetName val="설계예산서(출력하지마세요)"/>
      <sheetName val="수량"/>
      <sheetName val="실행비교"/>
      <sheetName val="2000노임기준"/>
      <sheetName val="노임단가"/>
      <sheetName val="TYPE-B 평균H"/>
      <sheetName val="전체내역 (2)"/>
      <sheetName val="맨홀방수수량(변경)"/>
      <sheetName val="날개벽(시점좌측)"/>
      <sheetName val="설"/>
      <sheetName val="날개벽"/>
      <sheetName val="적격"/>
      <sheetName val="가설건물"/>
      <sheetName val="MOTOR"/>
      <sheetName val="변화치수"/>
      <sheetName val="LU"/>
      <sheetName val="COPING"/>
      <sheetName val="교각1"/>
      <sheetName val="개발운영비청구"/>
      <sheetName val="소상 &quot;1&quot;"/>
      <sheetName val="0131"/>
      <sheetName val="계단단위수량"/>
      <sheetName val="자압1"/>
      <sheetName val="CRUDE RE-bar"/>
      <sheetName val="개요"/>
      <sheetName val="SELTDATA"/>
      <sheetName val="노무비"/>
      <sheetName val="준공갑지"/>
      <sheetName val="설비"/>
      <sheetName val="BID"/>
      <sheetName val="단가"/>
      <sheetName val="노원열병합  건축공사기성내역서"/>
      <sheetName val="공사개요"/>
      <sheetName val="중기손료"/>
      <sheetName val="바닥판"/>
      <sheetName val="조건"/>
      <sheetName val="기초공"/>
      <sheetName val="조도계산서 (도서)"/>
      <sheetName val="집계표"/>
      <sheetName val="첨4"/>
      <sheetName val="미지급명세서"/>
      <sheetName val="경리주보"/>
      <sheetName val="건축공사"/>
      <sheetName val="PARAMETER"/>
      <sheetName val="LEGEND"/>
      <sheetName val="Macro1"/>
      <sheetName val="Project Brief"/>
      <sheetName val="Pier 3"/>
      <sheetName val="현금"/>
      <sheetName val="말뚝지지력산정"/>
      <sheetName val="화재 탐지 설비"/>
      <sheetName val="보차도경계석"/>
      <sheetName val="sw1"/>
      <sheetName val="NOMUBI"/>
      <sheetName val="증감대비"/>
      <sheetName val="부하(성남)"/>
      <sheetName val="수로단위수량"/>
      <sheetName val="교대토공종점"/>
      <sheetName val="설명"/>
      <sheetName val="유기공정"/>
      <sheetName val="토목품셈"/>
      <sheetName val="TYPE-1"/>
      <sheetName val="BOX"/>
      <sheetName val="001"/>
      <sheetName val="BSD _2_"/>
      <sheetName val="TYPE-A"/>
      <sheetName val="Stem Footing"/>
      <sheetName val="총수량_집계표"/>
      <sheetName val="자재집게표_"/>
      <sheetName val="총수량집계표_"/>
      <sheetName val="옹벽공_수량집계표"/>
      <sheetName val="3BL공동구_수량"/>
      <sheetName val="견적서(대외)_(2)"/>
      <sheetName val="내역서적용수량_(지방도893)"/>
      <sheetName val="Pier_3"/>
      <sheetName val="5_전사투자계획종함안"/>
      <sheetName val="3_바닥판설계"/>
      <sheetName val="태화42_"/>
      <sheetName val="BSD__2_"/>
      <sheetName val="Sheet1_(2)"/>
      <sheetName val="ÃÑ¼ö·®_Áý°èÇ¥"/>
      <sheetName val="ÀÚÀçÁý°ÔÇ¥_"/>
      <sheetName val="ÃÑ¼ö·®Áý°èÇ¥_"/>
      <sheetName val="¿Ëº®°ø_¼ö·®Áý°èÇ¥"/>
      <sheetName val="6PILE__(돌출)"/>
      <sheetName val="빌딩_안내"/>
      <sheetName val="Stem_Footing"/>
      <sheetName val="예정(3)"/>
      <sheetName val="동원(3)"/>
      <sheetName val="고창방향"/>
      <sheetName val="설직재-1"/>
      <sheetName val="제-노임"/>
      <sheetName val="제직재"/>
      <sheetName val="2"/>
      <sheetName val="수로BOX"/>
      <sheetName val="송도(A3)-가야"/>
      <sheetName val="옹벽수량집계표"/>
      <sheetName val="토공1차"/>
      <sheetName val="시공계획"/>
      <sheetName val="PROCESS"/>
      <sheetName val="산출내역서"/>
      <sheetName val="견적-내역"/>
      <sheetName val="일반공사"/>
      <sheetName val="매출예산96"/>
      <sheetName val="제원"/>
      <sheetName val="WORK"/>
      <sheetName val="t형"/>
      <sheetName val="신우"/>
      <sheetName val="물가시세"/>
      <sheetName val="설계"/>
      <sheetName val="총괄내역서"/>
      <sheetName val="3련 BOX"/>
      <sheetName val="ⴭⴭⴭⴭ"/>
      <sheetName val="기초계산(Pmax)"/>
      <sheetName val="단면 (2)"/>
      <sheetName val="현황산출서"/>
      <sheetName val="옹벽기초자료"/>
      <sheetName val="전기내역"/>
      <sheetName val="수량3"/>
      <sheetName val="골조시행"/>
      <sheetName val="간지-배수공"/>
      <sheetName val="적점"/>
      <sheetName val="발주서류"/>
    </sheetNames>
    <sheetDataSet>
      <sheetData sheetId="0" refreshError="1">
        <row r="1">
          <cell r="A1" t="str">
            <v>공       종</v>
          </cell>
          <cell r="B1" t="str">
            <v>규    격</v>
          </cell>
          <cell r="C1" t="str">
            <v>단위</v>
          </cell>
          <cell r="D1" t="str">
            <v>단위</v>
          </cell>
          <cell r="E1" t="str">
            <v xml:space="preserve">       맨              홀                     </v>
          </cell>
          <cell r="F1" t="str">
            <v xml:space="preserve">P.E </v>
          </cell>
          <cell r="G1" t="str">
            <v>흄                         관</v>
          </cell>
          <cell r="H1" t="str">
            <v>P.E 빗물받이</v>
          </cell>
          <cell r="I1" t="str">
            <v xml:space="preserve">P.E </v>
          </cell>
          <cell r="J1" t="str">
            <v>흄                         관</v>
          </cell>
          <cell r="K1">
            <v>0</v>
          </cell>
          <cell r="L1">
            <v>0</v>
          </cell>
          <cell r="M1">
            <v>0</v>
          </cell>
          <cell r="N1" t="str">
            <v>D.C PIPE</v>
          </cell>
          <cell r="O1">
            <v>0</v>
          </cell>
          <cell r="P1" t="str">
            <v>계</v>
          </cell>
        </row>
        <row r="2">
          <cell r="E2" t="str">
            <v>Φ900</v>
          </cell>
          <cell r="F2" t="str">
            <v>Φ1200</v>
          </cell>
          <cell r="G2" t="str">
            <v>Φ1500</v>
          </cell>
          <cell r="H2" t="str">
            <v>940x510x410</v>
          </cell>
          <cell r="I2" t="str">
            <v xml:space="preserve"> 홈통받이</v>
          </cell>
          <cell r="J2" t="str">
            <v>D450</v>
          </cell>
          <cell r="K2" t="str">
            <v>D500</v>
          </cell>
          <cell r="L2" t="str">
            <v>D600</v>
          </cell>
          <cell r="M2" t="str">
            <v>D700</v>
          </cell>
          <cell r="N2" t="str">
            <v>Φ150</v>
          </cell>
          <cell r="O2" t="str">
            <v>Φ250</v>
          </cell>
        </row>
        <row r="3">
          <cell r="A3" t="str">
            <v>수     량</v>
          </cell>
          <cell r="B3" t="str">
            <v>8EA</v>
          </cell>
          <cell r="C3" t="str">
            <v>15EA</v>
          </cell>
          <cell r="D3" t="str">
            <v>4EA</v>
          </cell>
          <cell r="E3" t="str">
            <v>8EA</v>
          </cell>
          <cell r="F3" t="str">
            <v>15EA</v>
          </cell>
          <cell r="G3" t="str">
            <v>4EA</v>
          </cell>
          <cell r="H3" t="str">
            <v>74EA</v>
          </cell>
          <cell r="I3" t="str">
            <v>10 EA</v>
          </cell>
          <cell r="J3" t="str">
            <v>405.00 M</v>
          </cell>
          <cell r="K3" t="str">
            <v>117.5M</v>
          </cell>
          <cell r="L3" t="str">
            <v>132.5M</v>
          </cell>
          <cell r="M3" t="str">
            <v>140.00M</v>
          </cell>
          <cell r="N3" t="str">
            <v>106.00M</v>
          </cell>
          <cell r="O3" t="str">
            <v>593.00M</v>
          </cell>
        </row>
        <row r="4">
          <cell r="A4" t="str">
            <v>콘크리트</v>
          </cell>
          <cell r="B4" t="str">
            <v>σck=210㎏/㎠</v>
          </cell>
          <cell r="C4" t="str">
            <v>M3</v>
          </cell>
          <cell r="D4" t="str">
            <v>M3</v>
          </cell>
        </row>
        <row r="5">
          <cell r="B5" t="str">
            <v>σck=180㎏/㎠</v>
          </cell>
          <cell r="C5" t="str">
            <v>M3</v>
          </cell>
          <cell r="D5" t="str">
            <v>M3</v>
          </cell>
        </row>
        <row r="6">
          <cell r="B6" t="str">
            <v>σck=135㎏/㎠</v>
          </cell>
          <cell r="C6" t="str">
            <v>M3</v>
          </cell>
          <cell r="D6" t="str">
            <v>M3</v>
          </cell>
        </row>
        <row r="7">
          <cell r="A7" t="str">
            <v>거푸집</v>
          </cell>
          <cell r="B7" t="str">
            <v>P.E 10 회</v>
          </cell>
          <cell r="C7" t="str">
            <v>M2</v>
          </cell>
          <cell r="D7" t="str">
            <v>M2</v>
          </cell>
        </row>
        <row r="8">
          <cell r="B8" t="str">
            <v>목재 4 회</v>
          </cell>
          <cell r="C8" t="str">
            <v>M2</v>
          </cell>
          <cell r="D8" t="str">
            <v>M2</v>
          </cell>
        </row>
        <row r="9">
          <cell r="B9" t="str">
            <v>합판6회</v>
          </cell>
          <cell r="C9" t="str">
            <v>M2</v>
          </cell>
          <cell r="D9" t="str">
            <v>M2</v>
          </cell>
        </row>
        <row r="10">
          <cell r="A10" t="str">
            <v>흄    관</v>
          </cell>
          <cell r="B10" t="str">
            <v>D 450</v>
          </cell>
          <cell r="C10" t="str">
            <v>M</v>
          </cell>
          <cell r="D10" t="str">
            <v>M</v>
          </cell>
        </row>
        <row r="11">
          <cell r="B11" t="str">
            <v>D 500</v>
          </cell>
          <cell r="C11" t="str">
            <v>M</v>
          </cell>
          <cell r="D11" t="str">
            <v>M</v>
          </cell>
        </row>
        <row r="12">
          <cell r="B12" t="str">
            <v>D 600</v>
          </cell>
          <cell r="C12" t="str">
            <v>M</v>
          </cell>
          <cell r="D12" t="str">
            <v>M</v>
          </cell>
        </row>
        <row r="13">
          <cell r="B13" t="str">
            <v>D 700</v>
          </cell>
          <cell r="C13" t="str">
            <v>M</v>
          </cell>
          <cell r="D13" t="str">
            <v>M</v>
          </cell>
        </row>
        <row r="14">
          <cell r="A14" t="str">
            <v>토  공</v>
          </cell>
          <cell r="B14" t="str">
            <v>터 파 기</v>
          </cell>
          <cell r="C14" t="str">
            <v>M3</v>
          </cell>
          <cell r="D14" t="str">
            <v>M3</v>
          </cell>
        </row>
        <row r="15">
          <cell r="B15" t="str">
            <v>잔   토</v>
          </cell>
          <cell r="C15" t="str">
            <v>M3</v>
          </cell>
          <cell r="D15" t="str">
            <v>M3</v>
          </cell>
        </row>
        <row r="16">
          <cell r="B16" t="str">
            <v>되메우기</v>
          </cell>
          <cell r="C16" t="str">
            <v>M3</v>
          </cell>
          <cell r="D16" t="str">
            <v>M3</v>
          </cell>
        </row>
        <row r="17">
          <cell r="A17" t="str">
            <v>P.E 빗물받이</v>
          </cell>
          <cell r="B17" t="str">
            <v>940x510x410</v>
          </cell>
          <cell r="C17" t="str">
            <v>EA</v>
          </cell>
          <cell r="D17" t="str">
            <v>EA</v>
          </cell>
        </row>
        <row r="18">
          <cell r="A18" t="str">
            <v>빗물받이뚜껑</v>
          </cell>
          <cell r="B18" t="str">
            <v>495x395x50</v>
          </cell>
          <cell r="C18" t="str">
            <v>EA</v>
          </cell>
          <cell r="D18" t="str">
            <v>EA</v>
          </cell>
        </row>
        <row r="19">
          <cell r="A19" t="str">
            <v>사 다 리</v>
          </cell>
          <cell r="B19" t="str">
            <v>D19</v>
          </cell>
          <cell r="C19" t="str">
            <v>TON</v>
          </cell>
          <cell r="D19" t="str">
            <v>TON</v>
          </cell>
        </row>
        <row r="20">
          <cell r="A20" t="str">
            <v>홈통받이</v>
          </cell>
          <cell r="B20" t="str">
            <v>D 430</v>
          </cell>
          <cell r="C20" t="str">
            <v>EA</v>
          </cell>
          <cell r="D20" t="str">
            <v>EA</v>
          </cell>
        </row>
        <row r="21">
          <cell r="A21" t="str">
            <v>맨홀뚜껑</v>
          </cell>
          <cell r="B21" t="str">
            <v>주철제 Φ648</v>
          </cell>
          <cell r="C21" t="str">
            <v>EA</v>
          </cell>
          <cell r="D21" t="str">
            <v>EA</v>
          </cell>
        </row>
        <row r="22">
          <cell r="A22" t="str">
            <v>이음몰탈</v>
          </cell>
          <cell r="B22" t="str">
            <v>1 : 3</v>
          </cell>
          <cell r="C22" t="str">
            <v>M3</v>
          </cell>
          <cell r="D22" t="str">
            <v>M3</v>
          </cell>
        </row>
        <row r="23">
          <cell r="B23" t="str">
            <v>1 : 2</v>
          </cell>
          <cell r="C23" t="str">
            <v>M3</v>
          </cell>
          <cell r="D23" t="str">
            <v>M3</v>
          </cell>
        </row>
        <row r="24">
          <cell r="A24" t="str">
            <v>D.C PIPE</v>
          </cell>
          <cell r="B24" t="str">
            <v>Φ150M/M</v>
          </cell>
          <cell r="C24" t="str">
            <v>M</v>
          </cell>
          <cell r="D24" t="str">
            <v>M</v>
          </cell>
        </row>
        <row r="25">
          <cell r="B25" t="str">
            <v>Φ250M/M</v>
          </cell>
          <cell r="C25" t="str">
            <v>M</v>
          </cell>
          <cell r="D25" t="str">
            <v>M</v>
          </cell>
        </row>
      </sheetData>
      <sheetData sheetId="1"/>
      <sheetData sheetId="2"/>
      <sheetData sheetId="3"/>
      <sheetData sheetId="4"/>
      <sheetData sheetId="5"/>
      <sheetData sheetId="6"/>
      <sheetData sheetId="7">
        <row r="1">
          <cell r="A1" t="str">
            <v>구분</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원가계산서"/>
      <sheetName val="확정실적"/>
      <sheetName val="EP0618"/>
      <sheetName val="__MAIN"/>
      <sheetName val="4.1단가표"/>
      <sheetName val="4.2노임단가표"/>
      <sheetName val="수량산출"/>
      <sheetName val="工완성공사율"/>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종-상수표"/>
      <sheetName val="Sheet8"/>
      <sheetName val="Sheet9"/>
      <sheetName val="Sheet10"/>
      <sheetName val="Sheet11"/>
      <sheetName val="Sheet12"/>
      <sheetName val="Sheet13"/>
      <sheetName val="Sheet14"/>
      <sheetName val="Sheet15"/>
      <sheetName val="Sheet16"/>
      <sheetName val="#REF"/>
      <sheetName val="DUT-BAT1"/>
      <sheetName val="504전기실 동부하-L"/>
      <sheetName val="GEN"/>
      <sheetName val="전기자료"/>
      <sheetName val="동부하-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GEN"/>
      <sheetName val="DUT-BAT1"/>
      <sheetName val="동부하-L"/>
      <sheetName val="도체종-상수표"/>
      <sheetName val="전기자료"/>
      <sheetName val="#REF"/>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약전TRAY"/>
      <sheetName val="동부하합계"/>
      <sheetName val="공용부하합계"/>
      <sheetName val="아파트공용"/>
      <sheetName val="아파트지붕"/>
      <sheetName val="강전TRAY"/>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소요물자"/>
      <sheetName val="설계계획서"/>
      <sheetName val="설계검토서"/>
      <sheetName val="공사계획서"/>
      <sheetName val="예산서"/>
      <sheetName val="설계서"/>
      <sheetName val="소방품셈"/>
      <sheetName val="수량총괄표"/>
      <sheetName val="수량산출근거(연소방지)"/>
      <sheetName val="수량산출근거(자탐)"/>
      <sheetName val="수량산출근거(침수감지설비)"/>
      <sheetName val="마산변전소배치도"/>
      <sheetName val="수출변전소배치도"/>
      <sheetName val="침수감지반개요도"/>
      <sheetName val="기초자료입력"/>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직노"/>
      <sheetName val="내역서1999.8최종"/>
      <sheetName val="Sheet14"/>
      <sheetName val="Sheet13"/>
      <sheetName val="도체종-상수표"/>
      <sheetName val="대치판정"/>
      <sheetName val="일위대가"/>
      <sheetName val="연습"/>
      <sheetName val="자재단가표"/>
      <sheetName val="신우"/>
      <sheetName val="Sheet2"/>
      <sheetName val="Sheet3"/>
      <sheetName val="N賃率-職"/>
      <sheetName val="내역서1"/>
      <sheetName val="K-SET1"/>
      <sheetName val="집계표"/>
      <sheetName val="약품공급2"/>
      <sheetName val="일보_생산"/>
      <sheetName val="일위"/>
      <sheetName val="제출내역 (2)"/>
      <sheetName val="sw1"/>
      <sheetName val="합천내역"/>
      <sheetName val="Sheet1"/>
      <sheetName val="단가산출"/>
      <sheetName val="시화점실행"/>
      <sheetName val="을지"/>
      <sheetName val="한일양산"/>
      <sheetName val="공사원가계산서"/>
      <sheetName val="견적서"/>
      <sheetName val="인건-측정"/>
      <sheetName val="1.수인터널"/>
      <sheetName val="과천MAIN"/>
      <sheetName val="화산경계"/>
      <sheetName val="NOMUBI"/>
      <sheetName val="원가계산 (2)"/>
      <sheetName val="일위_파일"/>
      <sheetName val="환율"/>
      <sheetName val="강교(Sub)"/>
      <sheetName val="우수공"/>
      <sheetName val="내역"/>
      <sheetName val="FAX"/>
      <sheetName val="원가계산서"/>
      <sheetName val="DATA"/>
      <sheetName val="계수시트"/>
      <sheetName val="EL90"/>
      <sheetName val="G.R300경비"/>
      <sheetName val="EQT-ESTN"/>
      <sheetName val="수량집계"/>
      <sheetName val="총괄집계표"/>
      <sheetName val="J直材4"/>
      <sheetName val="유동표"/>
      <sheetName val="3.하중산정4.지지력"/>
      <sheetName val="맨홀"/>
      <sheetName val="원본(갑지)"/>
      <sheetName val="원본"/>
      <sheetName val="I一般比"/>
      <sheetName val="세부내역서"/>
      <sheetName val="98수문일위"/>
      <sheetName val="몰탈재료산출"/>
      <sheetName val="01"/>
      <sheetName val="직재"/>
      <sheetName val="노임"/>
      <sheetName val="요율"/>
      <sheetName val="노무"/>
      <sheetName val="일위대가목차"/>
      <sheetName val="__"/>
      <sheetName val="각형맨홀"/>
      <sheetName val="설비"/>
      <sheetName val="구천"/>
      <sheetName val="wall"/>
      <sheetName val="자재단가비교표"/>
      <sheetName val="SP-B1"/>
      <sheetName val="집수정(600-700)"/>
      <sheetName val="JUCKEYK"/>
      <sheetName val="현장관리비 산출내역"/>
      <sheetName val="EP0618"/>
      <sheetName val="갑지(추정)"/>
      <sheetName val="설계조건"/>
      <sheetName val="일위대가(계측기설치)"/>
      <sheetName val="금호"/>
      <sheetName val="견적단가"/>
      <sheetName val="기초입력 DATA"/>
      <sheetName val="1차 내역서"/>
      <sheetName val="배관단가조사서"/>
      <sheetName val="평3"/>
      <sheetName val="실행철강하도"/>
      <sheetName val="확정실적"/>
      <sheetName val="foxz"/>
      <sheetName val="A(Rev.3)"/>
      <sheetName val="단"/>
      <sheetName val="VENT"/>
      <sheetName val="1 자원총괄"/>
      <sheetName val="내역전기"/>
      <sheetName val="일위목록"/>
      <sheetName val="견적조건"/>
      <sheetName val="기기리스트"/>
      <sheetName val="#REF"/>
      <sheetName val="T13(P68~72,78)"/>
      <sheetName val="낙찰표"/>
      <sheetName val="밸브설치"/>
      <sheetName val="22수량"/>
      <sheetName val="입고장부 (4)"/>
      <sheetName val="교각계산"/>
      <sheetName val="노임단가"/>
      <sheetName val="구조물터파기수량집계"/>
      <sheetName val="측구터파기공수량집계"/>
      <sheetName val="배수공 시멘트 및 골재량 산출"/>
      <sheetName val="MOTOR"/>
      <sheetName val="화재 탐지 설비"/>
      <sheetName val="C3"/>
      <sheetName val="양식"/>
      <sheetName val="기별(종합)"/>
      <sheetName val="경비"/>
      <sheetName val="PANEL_중량산출"/>
      <sheetName val="내역서1999_8최종"/>
      <sheetName val="빌딩 안내"/>
      <sheetName val="Total"/>
      <sheetName val="COVER"/>
      <sheetName val="집계표(공종별)"/>
      <sheetName val="인사자료총집계"/>
      <sheetName val="토공총괄표"/>
      <sheetName val="전기일위대가"/>
      <sheetName val="간접"/>
      <sheetName val="일위대가표"/>
      <sheetName val="갑지"/>
      <sheetName val="TEL"/>
      <sheetName val="하조서"/>
      <sheetName val="품셈TABLE"/>
      <sheetName val="동해title"/>
      <sheetName val="입찰안"/>
      <sheetName val="내역갑지"/>
      <sheetName val="단가표"/>
      <sheetName val="단가"/>
      <sheetName val="설계내역서"/>
      <sheetName val="가격표"/>
      <sheetName val="구조물철거타공정이월"/>
      <sheetName val="전기공사"/>
      <sheetName val="costing_CV"/>
      <sheetName val="__MAIN"/>
      <sheetName val="1.설계조건"/>
      <sheetName val="CAT_5"/>
      <sheetName val="외주현황.wq1"/>
      <sheetName val="금융자산집계표"/>
      <sheetName val="골조"/>
      <sheetName val="물량표"/>
      <sheetName val="45,46"/>
      <sheetName val="횡배수관토공수량"/>
      <sheetName val="원형1호맨홀토공수량"/>
      <sheetName val="대외공문"/>
      <sheetName val="2000년1차"/>
      <sheetName val="6동"/>
      <sheetName val="ABUT수량-A1"/>
      <sheetName val="8.3해석단면 선정"/>
      <sheetName val="경영혁신본부"/>
      <sheetName val="주차구획선수량"/>
      <sheetName val="Maine"/>
      <sheetName val="AHU집계"/>
      <sheetName val="공조기휀"/>
      <sheetName val="공조기"/>
      <sheetName val="1-1"/>
      <sheetName val="관일"/>
      <sheetName val="산출기준(파견전산실)"/>
      <sheetName val="터파기및재료"/>
      <sheetName val="날개벽(TYPE1)"/>
      <sheetName val="노임이"/>
      <sheetName val="XXXXXX"/>
      <sheetName val="2000전체분"/>
      <sheetName val="잡철물"/>
      <sheetName val="기초자료입력"/>
      <sheetName val="2.대외공문"/>
      <sheetName val="예총"/>
    </sheetNames>
    <sheetDataSet>
      <sheetData sheetId="0" refreshError="1"/>
      <sheetData sheetId="1" refreshError="1"/>
      <sheetData sheetId="2" refreshError="1"/>
      <sheetData sheetId="3" refreshError="1"/>
      <sheetData sheetId="4" refreshError="1"/>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일위(PN)"/>
      <sheetName val="일위"/>
      <sheetName val="설직재-1"/>
      <sheetName val="금액내역서"/>
      <sheetName val="집계표(OPTION)"/>
      <sheetName val="Total"/>
      <sheetName val="Sheet2"/>
      <sheetName val="갑지(추정)"/>
      <sheetName val="일위대가"/>
      <sheetName val="데이타"/>
      <sheetName val="수량산출"/>
      <sheetName val="Sheet13"/>
      <sheetName val="Sheet14"/>
      <sheetName val="D-경비1"/>
      <sheetName val="N賃率-職"/>
      <sheetName val="I一般比"/>
      <sheetName val="6호기"/>
      <sheetName val="김포IO"/>
      <sheetName val="FD"/>
      <sheetName val="약전닥트"/>
      <sheetName val="건축부하"/>
      <sheetName val="처리단락"/>
      <sheetName val="99관저"/>
      <sheetName val="일지-H"/>
      <sheetName val="LD"/>
      <sheetName val="FA설치명세"/>
      <sheetName val="설계명세서"/>
      <sheetName val="일위대가 "/>
      <sheetName val="FB25JN"/>
      <sheetName val="준공정산"/>
      <sheetName val="마건사1"/>
      <sheetName val="마검수1"/>
      <sheetName val="마공기1"/>
      <sheetName val="마변전소1"/>
      <sheetName val="마승무1"/>
      <sheetName val="마쓰레기1"/>
      <sheetName val="마운전1"/>
      <sheetName val="마전삭고1"/>
      <sheetName val="마정문1"/>
      <sheetName val="마중앙1"/>
      <sheetName val="마차륜1"/>
      <sheetName val="마차체1"/>
      <sheetName val="마폐수1"/>
      <sheetName val="마환경정비1"/>
      <sheetName val="마후문1"/>
      <sheetName val="CTEMCOST"/>
      <sheetName val="(참고)계정"/>
      <sheetName val="(참고)재무코드"/>
      <sheetName val="재료율"/>
      <sheetName val="시행후면적"/>
      <sheetName val="수지예산"/>
      <sheetName val="일위목록"/>
      <sheetName val="dt0301"/>
      <sheetName val="dtt0301"/>
      <sheetName val="내역서"/>
      <sheetName val="직재"/>
      <sheetName val="아파트 "/>
      <sheetName val="연돌일위집계"/>
      <sheetName val="집계표"/>
      <sheetName val="TYPE-A"/>
      <sheetName val="TYPE-B"/>
      <sheetName val="단가표"/>
      <sheetName val="조명시설"/>
      <sheetName val="#REF"/>
      <sheetName val="인건비 "/>
      <sheetName val="갑지"/>
      <sheetName val="프랜트면허"/>
      <sheetName val="토목주소"/>
      <sheetName val="잡비"/>
      <sheetName val="거래처"/>
      <sheetName val="J直材4"/>
      <sheetName val="9GNG운반"/>
      <sheetName val="위치"/>
      <sheetName val="40총괄"/>
      <sheetName val="40집계"/>
      <sheetName val="SAM"/>
      <sheetName val="총괄내역서"/>
      <sheetName val="고유코드_설계"/>
      <sheetName val="노임단가표"/>
      <sheetName val="품목구분"/>
      <sheetName val="표지"/>
      <sheetName val="정산리스트(서브탭)"/>
      <sheetName val="차액보증"/>
      <sheetName val="단"/>
      <sheetName val="결과조달"/>
      <sheetName val="통합배선반내역서"/>
      <sheetName val="정산리스트"/>
      <sheetName val="항목"/>
      <sheetName val="항목명"/>
      <sheetName val="2.26"/>
      <sheetName val="산거각호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노무비"/>
      <sheetName val="데이타"/>
      <sheetName val="식재인부"/>
      <sheetName val="원가계산서"/>
      <sheetName val="공종별집계표"/>
      <sheetName val="산출근거(복구)"/>
      <sheetName val="단가표"/>
      <sheetName val="신우"/>
      <sheetName val="갑지"/>
      <sheetName val="내역집계표"/>
      <sheetName val="노무비단가내역"/>
      <sheetName val="공량산출서"/>
      <sheetName val="산출집계표"/>
      <sheetName val="산출기초"/>
      <sheetName val="견적서(주차관제)"/>
      <sheetName val="견적"/>
      <sheetName val="합천내역"/>
      <sheetName val="AS포장복구 "/>
      <sheetName val="sal"/>
      <sheetName val="빌딩 안내"/>
      <sheetName val="준공정산"/>
      <sheetName val="내역"/>
      <sheetName val="설계서"/>
      <sheetName val="실행간접비용"/>
      <sheetName val="가설공사"/>
      <sheetName val="Sheet1"/>
      <sheetName val="1안"/>
      <sheetName val="가감수량"/>
      <sheetName val="맨홀수량산출"/>
      <sheetName val="건축-물가변동"/>
      <sheetName val="코드"/>
      <sheetName val="노임단가"/>
      <sheetName val="#REF"/>
      <sheetName val="증감대비"/>
      <sheetName val="_x0000_"/>
      <sheetName val="9GNG운반"/>
      <sheetName val="연습"/>
      <sheetName val="Sheet13"/>
      <sheetName val="Sheet14"/>
      <sheetName val="부하계산서"/>
      <sheetName val="일위대가"/>
      <sheetName val="토사(PE)"/>
      <sheetName val="_x0000_k_x0000_y_x0000__x0000__x0000_£_x0000_±_x0000_¿_x0000_"/>
      <sheetName val="공사개요"/>
      <sheetName val="노무,재료"/>
      <sheetName val="02.펌프장"/>
      <sheetName val="자료"/>
      <sheetName val="간선"/>
      <sheetName val="전압"/>
      <sheetName val="조도"/>
      <sheetName val="동력"/>
      <sheetName val="Sheet9"/>
      <sheetName val="01.가로등"/>
      <sheetName val="시행후면적"/>
      <sheetName val="수지예산"/>
      <sheetName val="설계명세서"/>
      <sheetName val="N賃率-職"/>
      <sheetName val="집계표"/>
      <sheetName val="정공공사"/>
      <sheetName val="Total"/>
      <sheetName val="b_balju_cho"/>
      <sheetName val="세부내역서"/>
      <sheetName val="건축"/>
      <sheetName val="DATA"/>
      <sheetName val="Detail"/>
      <sheetName val="F-CV1.5SQ-2C"/>
      <sheetName val="데리네이타현황"/>
      <sheetName val="3.내역서"/>
      <sheetName val="수용가조서"/>
      <sheetName val="_x0000__x0006_Ā嗰"/>
      <sheetName val="내역갑지"/>
      <sheetName val="입고장부 (4)"/>
      <sheetName val="가스내역"/>
      <sheetName val="수량산출(출력물)"/>
      <sheetName val="단가대비"/>
      <sheetName val="CTEMCOST"/>
      <sheetName val="__"/>
      <sheetName val="sw1"/>
      <sheetName val="맨홀수량산출_x0000__x0000__x0000__x0000__x0010_[내역서.xls]건축-물"/>
      <sheetName val="터파기및재료"/>
      <sheetName val="내역서1"/>
      <sheetName val="환율"/>
      <sheetName val="_x0000__x0004_"/>
      <sheetName val="노임,재료비"/>
      <sheetName val="본댐설계"/>
      <sheetName val="준검 내역서"/>
      <sheetName val="工완성공사율"/>
      <sheetName val="내역서집계(도급)"/>
      <sheetName val="가설공사비"/>
      <sheetName val="도로구조공사비"/>
      <sheetName val="도로토공공사비"/>
      <sheetName val="여수토공사비"/>
      <sheetName val="토목단가산출 "/>
      <sheetName val="노임(1차)"/>
      <sheetName val="건축내역"/>
      <sheetName val="EP0618"/>
      <sheetName val="EQT-ESTN"/>
      <sheetName val="기존단가 (2)"/>
      <sheetName val="실행철강하도"/>
      <sheetName val="표지 (2)"/>
      <sheetName val="_x0000_ߐଷॠଷ_x0000_"/>
      <sheetName val=":"/>
      <sheetName val="요율"/>
      <sheetName val="기구조직"/>
      <sheetName val="날개벽수량표"/>
      <sheetName val="노무비계"/>
      <sheetName val="[내역서.xls][내역서.xls]:"/>
      <sheetName val="[내역서.xls][내역서.xls][내역서.xls]:"/>
      <sheetName val="토목주소"/>
      <sheetName val="일위"/>
      <sheetName val="자재단가"/>
      <sheetName val="[내역서.xls]:"/>
      <sheetName val="수량계산서 집계표(가설 신설 및 철거-을지로3가 3호선)"/>
      <sheetName val="수량계산서 집계표(신설-을지로3가 3호선)"/>
      <sheetName val="수량계산서 집계표(철거-을지로3가 3호선)"/>
      <sheetName val="견적B"/>
      <sheetName val="설계기준"/>
      <sheetName val="내역1"/>
      <sheetName val="약품공급2"/>
      <sheetName val="가로등설치비"/>
      <sheetName val="산출(전기)"/>
      <sheetName val="계수시트"/>
      <sheetName val="청소년수련관"/>
      <sheetName val="guard(mac)"/>
      <sheetName val="토목목록"/>
      <sheetName val="사통"/>
      <sheetName val="교대"/>
      <sheetName val="2016.06.11 가로등 산출조서(백양대로).xls"/>
      <sheetName val="_x000a_검ǀ_x0000__x0000__x0000_庯"/>
      <sheetName val="자단"/>
      <sheetName val="예산명세서"/>
      <sheetName val="일반문틀 설치"/>
      <sheetName val="1.설계조건"/>
      <sheetName val=" "/>
      <sheetName val="_x005f_x0000_"/>
      <sheetName val="_x005f_x0000_k_x005f_x0000_y_x005f_x0000__x005f_x0000_"/>
      <sheetName val="을지(방송)"/>
      <sheetName val="PANEL_중량산출"/>
      <sheetName val="타견적서_영시스템"/>
      <sheetName val="참조"/>
      <sheetName val="[내역서.xls][내역서.xls][내역서.xls][내역서"/>
      <sheetName val="_x0000_k_x0000_y_x0000__x0000_"/>
      <sheetName val="시설물일위"/>
      <sheetName val="단가결정"/>
      <sheetName val="내역아"/>
      <sheetName val="울타리"/>
      <sheetName val="내역서(토목) "/>
      <sheetName val="Sheet2"/>
      <sheetName val="Sheet3"/>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충주"/>
      <sheetName val="기둥(원형)"/>
      <sheetName val="화재 탐지 설비"/>
      <sheetName val="전시시설물"/>
      <sheetName val="모형"/>
      <sheetName val="영상HW"/>
      <sheetName val="영상SW"/>
      <sheetName val="싸인"/>
      <sheetName val="설명그래픽"/>
      <sheetName val="조명기구"/>
      <sheetName val="마감"/>
      <sheetName val="야외"/>
      <sheetName val="총집계표"/>
      <sheetName val="원가계산"/>
      <sheetName val="Sheet10"/>
      <sheetName val="Sheet11"/>
      <sheetName val="Sheet12"/>
      <sheetName val="Sheet15"/>
      <sheetName val="Sheet16"/>
      <sheetName val="조건표 (2)"/>
      <sheetName val="패널"/>
      <sheetName val="견적서"/>
      <sheetName val="중동상가"/>
      <sheetName val="APT"/>
      <sheetName val="연결임시"/>
      <sheetName val="입찰"/>
      <sheetName val="현경"/>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할"/>
      <sheetName val="원가(토목)"/>
      <sheetName val="토목"/>
      <sheetName val="하도대비(토목)"/>
      <sheetName val="공사원가계산서"/>
      <sheetName val="총괄"/>
      <sheetName val="일위대가표목록표"/>
      <sheetName val="일위대가표"/>
      <sheetName val="JSP수량산출서"/>
      <sheetName val="SDA 수량산출"/>
      <sheetName val="SDA공법단가산출서 "/>
      <sheetName val="재료할증표"/>
      <sheetName val="토목 집계"/>
      <sheetName val="파일"/>
      <sheetName val="골조집계"/>
      <sheetName val="골조"/>
      <sheetName val="철골"/>
      <sheetName val="예정공정"/>
      <sheetName val="우수"/>
      <sheetName val="hvac(제어동)"/>
      <sheetName val="총괄표"/>
      <sheetName val="1호맨홀자연토공"/>
      <sheetName val="을"/>
      <sheetName val="표지"/>
      <sheetName val="내역 "/>
      <sheetName val="XXXXXX"/>
      <sheetName val="검토내역 (2)"/>
      <sheetName val="입찰안"/>
      <sheetName val="기성표지"/>
      <sheetName val="1회갑지"/>
      <sheetName val="극동건설"/>
      <sheetName val="일위산출"/>
      <sheetName val="구조물공내역서"/>
      <sheetName val="2000년1차"/>
      <sheetName val="일위목록"/>
      <sheetName val="기초대가"/>
      <sheetName val="식재공사"/>
      <sheetName val="골재비"/>
      <sheetName val="총괄내역"/>
      <sheetName val="기계경비"/>
      <sheetName val="단가"/>
      <sheetName val="노임"/>
      <sheetName val="도급실행(본관-주차장)"/>
      <sheetName val="집계"/>
      <sheetName val="을-ATYPE"/>
      <sheetName val="국내조달(통합-1)"/>
      <sheetName val="Sheet6"/>
      <sheetName val="조명율"/>
      <sheetName val="관리,공감"/>
      <sheetName val="세부내역"/>
      <sheetName val="일위집계"/>
      <sheetName val="단가산출"/>
      <sheetName val="집계표(밀)"/>
      <sheetName val="세부산출(밀)"/>
      <sheetName val="건.원"/>
      <sheetName val="토.원"/>
      <sheetName val="설.원"/>
      <sheetName val="내역집계"/>
      <sheetName val="설비"/>
      <sheetName val="기계"/>
      <sheetName val="Sheet4"/>
      <sheetName val="Sheet5"/>
      <sheetName val="기자재"/>
      <sheetName val="기자재설치"/>
      <sheetName val="배관공사"/>
      <sheetName val="기계단가"/>
      <sheetName val="기계중량"/>
      <sheetName val="배관단가"/>
      <sheetName val="수량"/>
      <sheetName val="인공산출서"/>
      <sheetName val="산출집계"/>
      <sheetName val="산출서"/>
      <sheetName val="단가비교"/>
      <sheetName val="정부노임단가"/>
      <sheetName val="일반공사"/>
      <sheetName val="차액보증"/>
      <sheetName val="건축공사집계"/>
      <sheetName val="Front"/>
      <sheetName val="wall"/>
      <sheetName val="COVER"/>
      <sheetName val="부대내역"/>
      <sheetName val="경희대"/>
      <sheetName val="I一般比"/>
      <sheetName val="Sheet1 (2)"/>
      <sheetName val="견적내역"/>
      <sheetName val="시중노임단가"/>
      <sheetName val="공통가설"/>
      <sheetName val="설계내역서"/>
      <sheetName val="기본일위"/>
      <sheetName val="4.2유효폭의 계산"/>
      <sheetName val="노임이"/>
      <sheetName val="경산"/>
      <sheetName val="유림골조"/>
      <sheetName val="J直材4"/>
      <sheetName val="기초일위"/>
      <sheetName val="내역서2안"/>
      <sheetName val="실행내역"/>
      <sheetName val="철거산출근거"/>
      <sheetName val="XXXX"/>
      <sheetName val="인건비"/>
      <sheetName val="소방"/>
      <sheetName val="제출내역"/>
      <sheetName val="Excel"/>
      <sheetName val="매입세"/>
      <sheetName val="PROJECT BRIEF"/>
      <sheetName val="0001new"/>
      <sheetName val="실행내역서 "/>
      <sheetName val="수압집계"/>
      <sheetName val="1차 내역서"/>
      <sheetName val="정산내역"/>
      <sheetName val="입출재고현황 (2)"/>
      <sheetName val="표준물량 산출서"/>
      <sheetName val="시화점실행"/>
      <sheetName val="제출내역 (2)"/>
      <sheetName val="노원열병합  건축공사기성내역서"/>
      <sheetName val="토목_집계"/>
      <sheetName val="PROJECT_BRIEF"/>
      <sheetName val="실행내역서_"/>
      <sheetName val="노원열병합__건축공사기성내역서"/>
      <sheetName val="입출재고현황_(2)"/>
      <sheetName val="금융비용"/>
      <sheetName val="BID"/>
      <sheetName val="일위대가 "/>
      <sheetName val="과천MAIN"/>
      <sheetName val="Macro(차단기)"/>
      <sheetName val="갑지(추정)"/>
      <sheetName val="REACTION(USE평시)"/>
      <sheetName val="위치조서"/>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공문"/>
      <sheetName val="배관"/>
      <sheetName val="인사자료총집계"/>
      <sheetName val="교통대책내역"/>
      <sheetName val="견"/>
      <sheetName val="견서"/>
      <sheetName val="서"/>
      <sheetName val="내서"/>
      <sheetName val="일위_파일"/>
      <sheetName val="예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단가조사"/>
      <sheetName val="본실행경비"/>
      <sheetName val="실행대비"/>
      <sheetName val="장비집계"/>
      <sheetName val="대비"/>
      <sheetName val="부속동"/>
      <sheetName val="소총괄표"/>
      <sheetName val="전력선로집계표"/>
      <sheetName val="예산내역서"/>
      <sheetName val="수량산출서"/>
      <sheetName val="수량산출서 (2)"/>
      <sheetName val="완철수량"/>
      <sheetName val="완철개소별명세표"/>
      <sheetName val="단가비교표"/>
      <sheetName val="관급자재조서"/>
      <sheetName val="수량조서"/>
      <sheetName val="공종별예산조서"/>
      <sheetName val="내역서 "/>
      <sheetName val="Y-WORK"/>
      <sheetName val="횡표지"/>
      <sheetName val="설계설명서"/>
      <sheetName val="예정공정표"/>
      <sheetName val="총괄내역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토공A"/>
      <sheetName val="정산서"/>
      <sheetName val="경비"/>
      <sheetName val="개산공사비"/>
      <sheetName val="판매시설"/>
      <sheetName val="단가기준"/>
      <sheetName val="플랜트 설치"/>
      <sheetName val="대전-교대(A1-A2)"/>
      <sheetName val="시중노임"/>
      <sheetName val="_REF"/>
      <sheetName val="프랜트면허"/>
      <sheetName val="S0"/>
      <sheetName val="간접"/>
      <sheetName val="운동장 (2)"/>
      <sheetName val="ABUT수량-A1"/>
      <sheetName val="전기"/>
      <sheetName val="손익"/>
      <sheetName val="의정부문예회관변경내역"/>
      <sheetName val="JUCKEYK"/>
      <sheetName val="간선계산"/>
      <sheetName val="W-현원가"/>
      <sheetName val="교각1"/>
      <sheetName val="단중표"/>
      <sheetName val="조건"/>
      <sheetName val="수목데이타"/>
      <sheetName val="일 위 대 가 표"/>
      <sheetName val="산근"/>
      <sheetName val="재료비"/>
      <sheetName val="중총"/>
      <sheetName val="중산"/>
      <sheetName val="BH-1 (2)"/>
      <sheetName val="BH_1 _2_"/>
      <sheetName val="PIPING"/>
      <sheetName val="Macro1"/>
      <sheetName val="인원계획"/>
      <sheetName val=" HIT-&gt;HMC 견적(3900)"/>
      <sheetName val="기타 정보통신공사"/>
      <sheetName val="_x000a_검ǀ"/>
      <sheetName val="한일양산"/>
      <sheetName val="카렌스센터계량기설치공사"/>
      <sheetName val="WORK"/>
      <sheetName val="70%"/>
      <sheetName val="문학간접"/>
      <sheetName val="가설"/>
      <sheetName val="목재훈증"/>
      <sheetName val="운반"/>
      <sheetName val="지붕(기와)"/>
      <sheetName val="가도공"/>
      <sheetName val=" 검ǀ_x0000__x0000__x0000_庯"/>
      <sheetName val=" 검ǀ"/>
      <sheetName val="교량하부공"/>
      <sheetName val="총괄집계표"/>
      <sheetName val="총괄표 "/>
      <sheetName val="대치판정"/>
      <sheetName val="밸브설치"/>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일위"/>
      <sheetName val="합천내역"/>
      <sheetName val="9GNG운반"/>
      <sheetName val="정공공사"/>
      <sheetName val="부하계산서"/>
      <sheetName val="신우"/>
      <sheetName val="일위총괄표"/>
      <sheetName val="N賃率-職"/>
      <sheetName val="데이타"/>
      <sheetName val="식재인부"/>
      <sheetName val="工완성공사율"/>
      <sheetName val="송라초중학교(final)"/>
      <sheetName val="Sheet1"/>
      <sheetName val="수지표"/>
      <sheetName val="셀명"/>
      <sheetName val="매립"/>
      <sheetName val="설계명세서"/>
      <sheetName val="제출내역 (2)"/>
      <sheetName val="대치판정"/>
      <sheetName val="CTEMCOST"/>
      <sheetName val="수량산출(음암)"/>
      <sheetName val="약품설비"/>
      <sheetName val="공사원가계산서"/>
      <sheetName val="갑지"/>
      <sheetName val="1안"/>
      <sheetName val="일위대가"/>
      <sheetName val="BasePriceList"/>
      <sheetName val="입찰안"/>
      <sheetName val="을"/>
      <sheetName val="예총"/>
      <sheetName val="일위대가표"/>
      <sheetName val="철집"/>
      <sheetName val="강교(Sub)"/>
      <sheetName val="내역"/>
      <sheetName val="내역서1"/>
      <sheetName val="99노임기준"/>
      <sheetName val="집계표"/>
      <sheetName val="단가 및 재료비"/>
      <sheetName val="중기사용료산출근거"/>
      <sheetName val="여과지동"/>
      <sheetName val="기초자료"/>
      <sheetName val="도급"/>
      <sheetName val="H-PILE수량집계"/>
      <sheetName val="H PILE수량"/>
      <sheetName val="역T형교대(말뚝기초)"/>
      <sheetName val="Ⅲ.설계명세서"/>
      <sheetName val="1단계"/>
      <sheetName val="일위대가목차"/>
      <sheetName val="01"/>
      <sheetName val="약품공급2"/>
      <sheetName val="2.대외공문"/>
      <sheetName val="한일양산"/>
      <sheetName val="Total"/>
      <sheetName val="합의경상"/>
      <sheetName val="#REF"/>
      <sheetName val="증감대비"/>
      <sheetName val="사통"/>
      <sheetName val="안전장치"/>
      <sheetName val="일위목록"/>
      <sheetName val="MOTOR"/>
      <sheetName val="공조기"/>
      <sheetName val="AHU집계"/>
      <sheetName val="공조기휀"/>
      <sheetName val="C3"/>
      <sheetName val="EP0618"/>
      <sheetName val="샘플표지"/>
      <sheetName val="총괄표"/>
      <sheetName val="중강당 내역"/>
      <sheetName val="FA설치명세"/>
      <sheetName val="T13(P68~72,78)"/>
      <sheetName val="DATA"/>
      <sheetName val="수량산출서"/>
      <sheetName val="원가계산서"/>
      <sheetName val="실행철강하도"/>
      <sheetName val="대창(함평)"/>
      <sheetName val="대창(장성)"/>
      <sheetName val="대창(함평)-창열"/>
      <sheetName val="간접경상비"/>
      <sheetName val="경비"/>
      <sheetName val="AILC004"/>
      <sheetName val="SUMMARY"/>
      <sheetName val="소방"/>
      <sheetName val="Sheet13"/>
      <sheetName val="발전기"/>
      <sheetName val="Sheet14"/>
      <sheetName val="1.설계조건"/>
      <sheetName val="LeadSchedule"/>
      <sheetName val="소요자재"/>
      <sheetName val="설계기준"/>
      <sheetName val="내역1"/>
      <sheetName val="J直材4"/>
      <sheetName val="포장집계"/>
      <sheetName val="포장연장"/>
      <sheetName val="입고장부 (4)"/>
      <sheetName val="을부담운반비"/>
      <sheetName val="건축내역"/>
      <sheetName val="견"/>
      <sheetName val="106C0300"/>
      <sheetName val="1검토보고서"/>
      <sheetName val="날개벽"/>
      <sheetName val="준공조서"/>
      <sheetName val="공사준공계"/>
      <sheetName val="준공검사보고서"/>
      <sheetName val="내부부하"/>
      <sheetName val="재집"/>
      <sheetName val="직재"/>
      <sheetName val="구체"/>
      <sheetName val="좌측날개벽"/>
      <sheetName val="우측날개벽"/>
      <sheetName val="수량산출기초(케블등)"/>
      <sheetName val="XL4Poppy"/>
      <sheetName val="갑지(추정)"/>
      <sheetName val="표지"/>
      <sheetName val="총괄실행예산서"/>
      <sheetName val="단가"/>
      <sheetName val="공문"/>
      <sheetName val="PANEL_중량산출"/>
      <sheetName val="양식"/>
      <sheetName val="편성절차"/>
      <sheetName val="GAEYO"/>
      <sheetName val="자동제어"/>
      <sheetName val="도체종-상수표"/>
      <sheetName val="용수량(생활용수)"/>
      <sheetName val="내역서1999.8최종"/>
      <sheetName val="공사착공계"/>
      <sheetName val="일위대가(1)"/>
      <sheetName val="개산공사비"/>
      <sheetName val="단가표"/>
      <sheetName val="재료비"/>
      <sheetName val="일위1"/>
      <sheetName val="화재 탐지 설비"/>
      <sheetName val="일위대가(가설)"/>
      <sheetName val="노무"/>
      <sheetName val="요율"/>
      <sheetName val="단가산출"/>
      <sheetName val="일위대가목록"/>
      <sheetName val="교량하부공"/>
      <sheetName val="인제내역"/>
      <sheetName val="단가일람표"/>
      <sheetName val="노임단가"/>
      <sheetName val="밸브설치"/>
      <sheetName val="간접"/>
      <sheetName val="3.하중산정4.지지력"/>
      <sheetName val="기안"/>
      <sheetName val="오억미만"/>
      <sheetName val="내역서(총)"/>
      <sheetName val="캔개발배경"/>
      <sheetName val="캔판매목표"/>
      <sheetName val="시장"/>
      <sheetName val="일정표"/>
      <sheetName val="공종집계"/>
      <sheetName val="하도급계획"/>
      <sheetName val="GT 1050x650"/>
      <sheetName val="Front"/>
      <sheetName val="wall"/>
      <sheetName val="공사설계"/>
      <sheetName val="식재"/>
      <sheetName val="시설물"/>
      <sheetName val="식재출력용"/>
      <sheetName val="유지관리"/>
      <sheetName val="1.수인터널"/>
      <sheetName val="시화점실행"/>
      <sheetName val="9509"/>
      <sheetName val="조명시설"/>
      <sheetName val="내역서2안"/>
      <sheetName val="건축"/>
      <sheetName val="8.3해석단면 선정"/>
      <sheetName val="맨홀"/>
      <sheetName val="DATE"/>
      <sheetName val="SCANCHEM"/>
      <sheetName val="1. 설계조건 2.단면가정 3. 하중계산"/>
      <sheetName val="DATA 입력란"/>
      <sheetName val="월별지출"/>
      <sheetName val="일용직급여"/>
      <sheetName val="일용직"/>
      <sheetName val="최초설계"/>
      <sheetName val="내역을"/>
      <sheetName val="품셈표"/>
      <sheetName val="Macro1"/>
      <sheetName val="수목데이타"/>
      <sheetName val="GI-LIST"/>
      <sheetName val="22전선(P)"/>
      <sheetName val="22전선(L)"/>
      <sheetName val="22전선(R)"/>
      <sheetName val="내역전기"/>
      <sheetName val="가도공"/>
      <sheetName val="인사자료총집계"/>
      <sheetName val="UNIT"/>
      <sheetName val="관급자재대"/>
      <sheetName val="포장수량"/>
      <sheetName val="연습"/>
      <sheetName val="예산명세서"/>
      <sheetName val="자료입력"/>
      <sheetName val="Sheet2"/>
      <sheetName val="단순공사비단가표"/>
      <sheetName val="MA"/>
      <sheetName val="Sheet5"/>
      <sheetName val="확정실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v>0</v>
          </cell>
          <cell r="H4" t="str">
            <v>NO.1-00-00</v>
          </cell>
        </row>
        <row r="5">
          <cell r="A5">
            <v>5</v>
          </cell>
          <cell r="B5" t="str">
            <v xml:space="preserve"> </v>
          </cell>
          <cell r="C5" t="str">
            <v xml:space="preserve"> </v>
          </cell>
          <cell r="D5" t="str">
            <v xml:space="preserve"> </v>
          </cell>
          <cell r="E5" t="str">
            <v xml:space="preserve"> </v>
          </cell>
          <cell r="F5" t="str">
            <v xml:space="preserve"> </v>
          </cell>
          <cell r="G5">
            <v>0</v>
          </cell>
          <cell r="H5" t="str">
            <v xml:space="preserve"> </v>
          </cell>
        </row>
        <row r="6">
          <cell r="A6">
            <v>6</v>
          </cell>
          <cell r="B6">
            <v>0</v>
          </cell>
          <cell r="C6">
            <v>0</v>
          </cell>
          <cell r="D6">
            <v>0</v>
          </cell>
          <cell r="E6">
            <v>0</v>
          </cell>
          <cell r="F6" t="str">
            <v xml:space="preserve"> </v>
          </cell>
        </row>
        <row r="7">
          <cell r="A7">
            <v>7</v>
          </cell>
          <cell r="B7">
            <v>0</v>
          </cell>
          <cell r="C7">
            <v>0</v>
          </cell>
          <cell r="D7">
            <v>0</v>
          </cell>
          <cell r="E7">
            <v>0</v>
          </cell>
          <cell r="F7" t="str">
            <v xml:space="preserve"> </v>
          </cell>
        </row>
        <row r="8">
          <cell r="A8">
            <v>8</v>
          </cell>
          <cell r="B8">
            <v>0</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v>0</v>
          </cell>
          <cell r="D25">
            <v>0</v>
          </cell>
          <cell r="E25">
            <v>0</v>
          </cell>
          <cell r="F25">
            <v>0</v>
          </cell>
          <cell r="G25" t="str">
            <v xml:space="preserve"> </v>
          </cell>
          <cell r="H25" t="str">
            <v>NO.1-00-00</v>
          </cell>
        </row>
        <row r="26">
          <cell r="B26" t="str">
            <v>PLACARD BATTEN</v>
          </cell>
          <cell r="C26" t="str">
            <v>7,400L</v>
          </cell>
          <cell r="D26" t="str">
            <v>SET</v>
          </cell>
          <cell r="E26">
            <v>1</v>
          </cell>
          <cell r="F26">
            <v>0</v>
          </cell>
          <cell r="G26">
            <v>0</v>
          </cell>
          <cell r="H26" t="str">
            <v>NO.1-01-00</v>
          </cell>
        </row>
        <row r="27">
          <cell r="A27">
            <v>26</v>
          </cell>
          <cell r="B27" t="str">
            <v xml:space="preserve">DRAW CURTAIN </v>
          </cell>
          <cell r="C27" t="str">
            <v>8,660 x 3,300H</v>
          </cell>
          <cell r="D27" t="str">
            <v>SET</v>
          </cell>
          <cell r="E27">
            <v>1</v>
          </cell>
          <cell r="F27" t="str">
            <v xml:space="preserve"> </v>
          </cell>
          <cell r="G27">
            <v>0</v>
          </cell>
          <cell r="H27" t="str">
            <v>NO.1-02-00</v>
          </cell>
        </row>
        <row r="28">
          <cell r="A28">
            <v>27</v>
          </cell>
          <cell r="B28" t="str">
            <v xml:space="preserve">ROLL SCREEN </v>
          </cell>
          <cell r="C28" t="str">
            <v>1,800L x 1,200H</v>
          </cell>
          <cell r="D28" t="str">
            <v>SET</v>
          </cell>
          <cell r="E28">
            <v>1</v>
          </cell>
          <cell r="F28" t="str">
            <v xml:space="preserve"> </v>
          </cell>
          <cell r="G28">
            <v>0</v>
          </cell>
          <cell r="H28" t="str">
            <v>NO.1-03-00</v>
          </cell>
        </row>
        <row r="29">
          <cell r="A29">
            <v>28</v>
          </cell>
          <cell r="B29" t="str">
            <v>ROLL FLAG</v>
          </cell>
          <cell r="C29" t="str">
            <v>3,500L x 2,500H</v>
          </cell>
          <cell r="D29" t="str">
            <v>SET</v>
          </cell>
          <cell r="E29">
            <v>1</v>
          </cell>
          <cell r="F29">
            <v>0</v>
          </cell>
          <cell r="G29">
            <v>0</v>
          </cell>
          <cell r="H29" t="str">
            <v>NO.1-04-00</v>
          </cell>
        </row>
        <row r="30">
          <cell r="A30">
            <v>29</v>
          </cell>
          <cell r="B30" t="str">
            <v>COVER CURTAIN</v>
          </cell>
          <cell r="C30" t="str">
            <v>8,800 x 3,500H</v>
          </cell>
          <cell r="D30" t="str">
            <v>SET</v>
          </cell>
          <cell r="E30">
            <v>1</v>
          </cell>
          <cell r="F30">
            <v>0</v>
          </cell>
          <cell r="G30">
            <v>0</v>
          </cell>
          <cell r="H30" t="str">
            <v>NO.1-05-00</v>
          </cell>
        </row>
        <row r="31">
          <cell r="A31">
            <v>30</v>
          </cell>
          <cell r="B31" t="str">
            <v>WINDOW DARKEN CURTAIN</v>
          </cell>
          <cell r="C31" t="str">
            <v>4,050L x 3,500H</v>
          </cell>
          <cell r="D31" t="str">
            <v>SET</v>
          </cell>
          <cell r="E31">
            <v>6</v>
          </cell>
          <cell r="F31">
            <v>0</v>
          </cell>
          <cell r="G31">
            <v>0</v>
          </cell>
          <cell r="H31" t="str">
            <v>NO.1-06-00</v>
          </cell>
        </row>
        <row r="32">
          <cell r="A32">
            <v>31</v>
          </cell>
          <cell r="B32" t="str">
            <v>DOOR DARKEN CURTAIN</v>
          </cell>
          <cell r="C32" t="str">
            <v>4,050L x 3,500H</v>
          </cell>
          <cell r="D32" t="str">
            <v>SET</v>
          </cell>
          <cell r="E32">
            <v>2</v>
          </cell>
          <cell r="F32">
            <v>0</v>
          </cell>
          <cell r="G32">
            <v>0</v>
          </cell>
          <cell r="H32" t="str">
            <v>NO.1-06-00</v>
          </cell>
        </row>
        <row r="33">
          <cell r="A33">
            <v>32</v>
          </cell>
          <cell r="B33" t="str">
            <v>GRID IRON</v>
          </cell>
          <cell r="C33" t="str">
            <v>8600L x 900D</v>
          </cell>
          <cell r="D33" t="str">
            <v>L/S</v>
          </cell>
          <cell r="E33">
            <v>1</v>
          </cell>
          <cell r="F33">
            <v>0</v>
          </cell>
          <cell r="G33">
            <v>0</v>
          </cell>
          <cell r="H33" t="str">
            <v>NO.1-07-00</v>
          </cell>
        </row>
        <row r="34">
          <cell r="A34">
            <v>33</v>
          </cell>
          <cell r="B34" t="str">
            <v>CONTROL PANEL</v>
          </cell>
          <cell r="C34" t="str">
            <v>600L x 1,000H x 250W</v>
          </cell>
          <cell r="D34" t="str">
            <v>SET</v>
          </cell>
          <cell r="E34">
            <v>1</v>
          </cell>
          <cell r="F34">
            <v>0</v>
          </cell>
          <cell r="G34">
            <v>0</v>
          </cell>
          <cell r="H34" t="str">
            <v>NO.1-08-00</v>
          </cell>
        </row>
        <row r="35">
          <cell r="A35">
            <v>34</v>
          </cell>
          <cell r="B35" t="str">
            <v>CONTROL BOARD</v>
          </cell>
          <cell r="C35" t="str">
            <v xml:space="preserve"> </v>
          </cell>
          <cell r="D35" t="str">
            <v>SET</v>
          </cell>
          <cell r="E35">
            <v>1</v>
          </cell>
          <cell r="F35">
            <v>0</v>
          </cell>
          <cell r="G35">
            <v>0</v>
          </cell>
          <cell r="H35" t="str">
            <v>NO.1-09-00</v>
          </cell>
        </row>
        <row r="36">
          <cell r="A36">
            <v>35</v>
          </cell>
          <cell r="B36" t="str">
            <v>배관 및 배선</v>
          </cell>
          <cell r="C36" t="str">
            <v xml:space="preserve"> </v>
          </cell>
          <cell r="D36" t="str">
            <v>식</v>
          </cell>
          <cell r="E36">
            <v>1</v>
          </cell>
          <cell r="F36">
            <v>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v>0</v>
          </cell>
          <cell r="G39">
            <v>0</v>
          </cell>
          <cell r="H39" t="str">
            <v xml:space="preserve"> </v>
          </cell>
        </row>
        <row r="40">
          <cell r="A40">
            <v>39</v>
          </cell>
          <cell r="B40" t="str">
            <v xml:space="preserve"> </v>
          </cell>
          <cell r="C40" t="str">
            <v xml:space="preserve"> </v>
          </cell>
          <cell r="D40" t="str">
            <v xml:space="preserve"> </v>
          </cell>
          <cell r="E40" t="str">
            <v xml:space="preserve"> </v>
          </cell>
          <cell r="F40">
            <v>0</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v>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v>0</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v>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v>0</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v>0</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v>0</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v>0</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v>0</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v>0</v>
          </cell>
          <cell r="D113">
            <v>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v>0</v>
          </cell>
          <cell r="C124">
            <v>0</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v>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v>0</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v>0</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v>0</v>
          </cell>
          <cell r="D146" t="str">
            <v>EA</v>
          </cell>
          <cell r="E146">
            <v>1</v>
          </cell>
        </row>
        <row r="147">
          <cell r="A147" t="e">
            <v>#REF!</v>
          </cell>
          <cell r="B147" t="str">
            <v>LIMIT SWITCH</v>
          </cell>
          <cell r="C147">
            <v>0</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v>0</v>
          </cell>
          <cell r="D149" t="str">
            <v>M2</v>
          </cell>
          <cell r="E149">
            <v>2</v>
          </cell>
          <cell r="F149" t="str">
            <v>PIPE(1.76)=약 2M2</v>
          </cell>
        </row>
        <row r="150">
          <cell r="A150" t="e">
            <v>#REF!</v>
          </cell>
        </row>
        <row r="151">
          <cell r="A151" t="e">
            <v>#REF!</v>
          </cell>
          <cell r="B151">
            <v>0</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v>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v>0</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v>0</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v>0</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v>0</v>
          </cell>
          <cell r="D170" t="str">
            <v>M2</v>
          </cell>
          <cell r="E170">
            <v>1</v>
          </cell>
          <cell r="F170" t="str">
            <v>PIPE(0.8)=약 1M2</v>
          </cell>
        </row>
        <row r="171">
          <cell r="A171" t="e">
            <v>#REF!</v>
          </cell>
        </row>
        <row r="172">
          <cell r="A172" t="e">
            <v>#REF!</v>
          </cell>
          <cell r="B172">
            <v>0</v>
          </cell>
          <cell r="C172">
            <v>0</v>
          </cell>
          <cell r="D172">
            <v>0</v>
          </cell>
          <cell r="E172" t="str">
            <v xml:space="preserve"> </v>
          </cell>
        </row>
        <row r="173">
          <cell r="A173" t="e">
            <v>#REF!</v>
          </cell>
        </row>
        <row r="174">
          <cell r="A174" t="e">
            <v>#REF!</v>
          </cell>
        </row>
        <row r="175">
          <cell r="A175" t="e">
            <v>#REF!</v>
          </cell>
        </row>
        <row r="176">
          <cell r="A176" t="e">
            <v>#REF!</v>
          </cell>
          <cell r="B176">
            <v>0</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v>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v>0</v>
          </cell>
          <cell r="D185" t="str">
            <v>M2</v>
          </cell>
          <cell r="E185">
            <v>1</v>
          </cell>
          <cell r="F185" t="str">
            <v>PIPE(0.8)=약 1M2</v>
          </cell>
        </row>
        <row r="186">
          <cell r="A186" t="e">
            <v>#REF!</v>
          </cell>
        </row>
        <row r="187">
          <cell r="A187" t="e">
            <v>#REF!</v>
          </cell>
          <cell r="B187">
            <v>0</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v>0</v>
          </cell>
          <cell r="C200">
            <v>0</v>
          </cell>
          <cell r="D200">
            <v>0</v>
          </cell>
          <cell r="E200">
            <v>0</v>
          </cell>
          <cell r="F200" t="str">
            <v>293KG=0.293TON</v>
          </cell>
        </row>
        <row r="201">
          <cell r="A201" t="e">
            <v>#REF!</v>
          </cell>
          <cell r="B201" t="str">
            <v>공사명:GRID IRON(8,600L x 900D)</v>
          </cell>
          <cell r="C201">
            <v>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v>0</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v>0</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v>0</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v>0</v>
          </cell>
          <cell r="H243" t="str">
            <v xml:space="preserve"> </v>
          </cell>
        </row>
        <row r="245">
          <cell r="A245" t="e">
            <v>#REF!</v>
          </cell>
          <cell r="B245" t="str">
            <v>공사명: CONTROL BOARD</v>
          </cell>
          <cell r="C245">
            <v>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v>0</v>
          </cell>
          <cell r="D253" t="str">
            <v xml:space="preserve"> </v>
          </cell>
          <cell r="E253" t="str">
            <v xml:space="preserve"> </v>
          </cell>
          <cell r="F253" t="str">
            <v xml:space="preserve"> </v>
          </cell>
        </row>
        <row r="254">
          <cell r="A254" t="e">
            <v>#REF!</v>
          </cell>
          <cell r="B254" t="str">
            <v xml:space="preserve"> </v>
          </cell>
          <cell r="C254">
            <v>0</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v>0</v>
          </cell>
          <cell r="C262">
            <v>0</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v>0</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수량산출"/>
      <sheetName val="단가 및 재료비"/>
      <sheetName val="중기사용료산출근거"/>
      <sheetName val="일위대가"/>
      <sheetName val="내역서 제출"/>
      <sheetName val="기본단가표"/>
      <sheetName val="8.PILE  (돌출)"/>
      <sheetName val="일위"/>
      <sheetName val="설계용지"/>
      <sheetName val="갑지"/>
      <sheetName val="수량총괄표"/>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철거산출근거"/>
      <sheetName val="수량산출"/>
      <sheetName val="전기"/>
      <sheetName val="N賃率-職"/>
      <sheetName val="Sheet14"/>
      <sheetName val="Sheet13"/>
      <sheetName val="건축일위"/>
      <sheetName val="그라우팅일위"/>
      <sheetName val="노임단가"/>
      <sheetName val="수목단가"/>
      <sheetName val="시설수량표"/>
      <sheetName val="식재수량표"/>
      <sheetName val="일위목록"/>
      <sheetName val="갑지"/>
      <sheetName val="수량산출(음암)"/>
      <sheetName val="1안"/>
      <sheetName val="정공공사"/>
      <sheetName val="TEL"/>
      <sheetName val="공사개요"/>
      <sheetName val="현장관리비"/>
      <sheetName val="실행철강하도"/>
      <sheetName val="단가 및 재료비"/>
      <sheetName val="단가산출2"/>
      <sheetName val="일위대가"/>
      <sheetName val="00노임기준"/>
      <sheetName val="I一般比"/>
      <sheetName val="기본일위"/>
      <sheetName val="자재단가"/>
      <sheetName val="94"/>
      <sheetName val="Sheet1"/>
      <sheetName val="#REF"/>
      <sheetName val="신우"/>
      <sheetName val="소비자가"/>
      <sheetName val="건축"/>
      <sheetName val="제잡비"/>
      <sheetName val="데이타"/>
      <sheetName val="토사(PE)"/>
      <sheetName val="기계경비산출기준"/>
      <sheetName val="원가계산서"/>
      <sheetName val="총 원가계산"/>
      <sheetName val="내역서"/>
      <sheetName val="건축내역"/>
      <sheetName val="개산공사비"/>
      <sheetName val="집계표"/>
      <sheetName val="부대내역"/>
      <sheetName val="안전장치"/>
      <sheetName val="간이(갑)"/>
      <sheetName val="자료"/>
      <sheetName val="간선"/>
      <sheetName val="전압"/>
      <sheetName val="조도"/>
      <sheetName val="동력"/>
      <sheetName val="순공사원가"/>
      <sheetName val="단가표"/>
      <sheetName val="건축명"/>
      <sheetName val="기계명"/>
      <sheetName val="전기명"/>
      <sheetName val="토목명"/>
      <sheetName val="기초자료입력"/>
      <sheetName val="단가"/>
      <sheetName val="설계명세서"/>
      <sheetName val="48단가"/>
      <sheetName val="단가산출"/>
      <sheetName val="예산내역서(총괄)"/>
      <sheetName val="예산내역서"/>
      <sheetName val="공제대산출"/>
      <sheetName val="운반공사,공구손료"/>
      <sheetName val="예총"/>
      <sheetName val="6호기"/>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대비"/>
      <sheetName val="공원(신)"/>
      <sheetName val="내역"/>
      <sheetName val="내역 (2)"/>
      <sheetName val="일위"/>
      <sheetName val="기경(신)"/>
      <sheetName val="자재단가표"/>
      <sheetName val="자재할증"/>
      <sheetName val="기경(시)"/>
      <sheetName val="자재단가(총)"/>
      <sheetName val="노임"/>
      <sheetName val="건설기계가격"/>
      <sheetName val="단가내용"/>
      <sheetName val="000000"/>
      <sheetName val="100000"/>
      <sheetName val="공원"/>
      <sheetName val="공원2"/>
      <sheetName val="신호기"/>
      <sheetName val="일위대가"/>
      <sheetName val="공원2 (2)"/>
      <sheetName val="경보등"/>
      <sheetName val="일위대가 (2)"/>
      <sheetName val="기타경비"/>
      <sheetName val="공원(시)"/>
      <sheetName val="공사원가"/>
      <sheetName val="총괄"/>
      <sheetName val="삼성이설"/>
      <sheetName val="삼성철거"/>
      <sheetName val="풍정이설"/>
      <sheetName val="풍정철거"/>
      <sheetName val="축동이설"/>
      <sheetName val="축동철거"/>
      <sheetName val="IC이설"/>
      <sheetName val="IC철거"/>
      <sheetName val="자재단가"/>
      <sheetName val="총괄내역서"/>
      <sheetName val="기초자료입력"/>
      <sheetName val="준공정산"/>
      <sheetName val="토목단가"/>
      <sheetName val="기초입력 DATA"/>
      <sheetName val="내역서"/>
      <sheetName val="남강추진"/>
      <sheetName val="단가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설계서"/>
    </sheetNames>
    <sheetDataSet>
      <sheetData sheetId="0">
        <row r="1">
          <cell r="C1" t="str">
            <v xml:space="preserve"> </v>
          </cell>
        </row>
      </sheetData>
      <sheetData sheetId="1">
        <row r="20">
          <cell r="D20">
            <v>174</v>
          </cell>
        </row>
      </sheetData>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수량집계"/>
      <sheetName val="전선 및 전선관"/>
      <sheetName val="연접전선물량"/>
      <sheetName val="압착단자"/>
      <sheetName val="부대공사집계"/>
      <sheetName val="공원1등(기초)"/>
      <sheetName val="공원2등(기초)"/>
      <sheetName val="제어기(기초)"/>
      <sheetName val="공원등잔디(기초)"/>
      <sheetName val="관로(보도)"/>
      <sheetName val="관로터파기"/>
      <sheetName val="노임"/>
      <sheetName val="기계경비(시간당)"/>
      <sheetName val="램머"/>
      <sheetName val="시중노임단가"/>
      <sheetName val="용수량(생활용수)"/>
      <sheetName val="기초자료입력"/>
      <sheetName val="준공정산"/>
      <sheetName val="견적대비"/>
      <sheetName val="토목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일위(PANEL)"/>
      <sheetName val="기계경비(시간당)"/>
      <sheetName val="램머"/>
      <sheetName val="계수시트"/>
      <sheetName val="단가산출서"/>
      <sheetName val="CTEMCOST"/>
      <sheetName val="MOTOR"/>
      <sheetName val="#REF"/>
      <sheetName val="교사기준면적(초등)"/>
      <sheetName val="사급자재(1단계)"/>
      <sheetName val="효성CB 1P기초"/>
      <sheetName val="견적업체"/>
      <sheetName val="조명율표"/>
      <sheetName val="경산"/>
      <sheetName val="구천"/>
      <sheetName val="간지"/>
      <sheetName val="조명시설"/>
      <sheetName val="KKK"/>
      <sheetName val="2.고용보험료산출근거"/>
      <sheetName val="Baby일위대가"/>
      <sheetName val="ÀÏÀ§(PANEL)"/>
      <sheetName val="Sheet5"/>
      <sheetName val="도급예산내역서봉투"/>
      <sheetName val="공사원가계산서"/>
      <sheetName val="설계산출표지"/>
      <sheetName val="도급예산내역서총괄표"/>
      <sheetName val="을부담운반비"/>
      <sheetName val="설계산출기초"/>
      <sheetName val="운반비산출"/>
      <sheetName val="작업일보"/>
      <sheetName val="내역서01"/>
      <sheetName val="일위대가 "/>
      <sheetName val="Y-WORK"/>
      <sheetName val="관로공정"/>
      <sheetName val="토사(PE)"/>
      <sheetName val="01"/>
      <sheetName val="수배전반"/>
      <sheetName val="총내역서"/>
      <sheetName val="설계예시"/>
      <sheetName val="파일의이용"/>
      <sheetName val="예산서"/>
      <sheetName val="전계가"/>
      <sheetName val="일위목록"/>
      <sheetName val="산출금액내역"/>
      <sheetName val="경영상태"/>
      <sheetName val="관급단가"/>
      <sheetName val="설계서"/>
      <sheetName val="기초입력 DATA"/>
      <sheetName val="수량산출"/>
      <sheetName val="공사비산출서"/>
      <sheetName val="용역비내역-진짜"/>
      <sheetName val="부대집계"/>
      <sheetName val="손익분석"/>
      <sheetName val="6호기"/>
      <sheetName val="내역서"/>
      <sheetName val="공종단가"/>
      <sheetName val="증감대비"/>
      <sheetName val="내역"/>
      <sheetName val="INDEX"/>
      <sheetName val="전기"/>
      <sheetName val="견적단가"/>
      <sheetName val="빌딩 안내"/>
      <sheetName val="원가계산서"/>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공정율"/>
      <sheetName val="pldt"/>
      <sheetName val="건집"/>
      <sheetName val="건축"/>
      <sheetName val="기설집"/>
      <sheetName val="설집"/>
      <sheetName val="원가계산"/>
      <sheetName val="수정내역"/>
      <sheetName val="일위대가표"/>
      <sheetName val="일위대가"/>
      <sheetName val="실행내역"/>
      <sheetName val="XXXXXX"/>
      <sheetName val="VXXX"/>
      <sheetName val="진짜내역"/>
      <sheetName val="전시원"/>
      <sheetName val="전시내"/>
      <sheetName val="표"/>
      <sheetName val="목"/>
      <sheetName val="설 (3)"/>
      <sheetName val="설 (2)"/>
      <sheetName val="설"/>
      <sheetName val="일"/>
      <sheetName val="일집표"/>
      <sheetName val="일위표"/>
      <sheetName val="수표"/>
      <sheetName val="총집"/>
      <sheetName val="원가"/>
      <sheetName val="집계표"/>
      <sheetName val="제작총집계표"/>
      <sheetName val="총경기장별내역서(10-11)"/>
      <sheetName val="경기장별내역서(12-107)"/>
      <sheetName val="중기사용료"/>
      <sheetName val="재료단가"/>
      <sheetName val="노임단가"/>
      <sheetName val="세부내역"/>
      <sheetName val="점수계산1-2"/>
      <sheetName val="산출"/>
      <sheetName val="자재단가"/>
      <sheetName val="준검 내역서"/>
      <sheetName val="프랜트면허"/>
      <sheetName val="요율"/>
      <sheetName val="자재대"/>
      <sheetName val="기초작업"/>
      <sheetName val="일위대가목차"/>
      <sheetName val="대로근거"/>
      <sheetName val="NO.1-NO12(설계예산서)"/>
      <sheetName val="단가산출"/>
      <sheetName val="인건비"/>
      <sheetName val="영창26"/>
      <sheetName val="적용토목"/>
      <sheetName val="기본일위"/>
      <sheetName val="J直材4"/>
      <sheetName val="I一般比"/>
      <sheetName val="재료"/>
      <sheetName val="기본단가표"/>
      <sheetName val="현장"/>
      <sheetName val="단가조사"/>
      <sheetName val="식재인부"/>
      <sheetName val="예산M11A"/>
      <sheetName val="건축내역"/>
      <sheetName val="101동"/>
      <sheetName val="2000년1차"/>
      <sheetName val="2000전체분"/>
      <sheetName val="MAIN_TABLE"/>
      <sheetName val="백암비스타내역"/>
      <sheetName val="출자한도"/>
      <sheetName val="교통대책내역"/>
      <sheetName val="AIR SHOWER(3인용)"/>
      <sheetName val="기초자료"/>
      <sheetName val="3BL공동구 수량"/>
      <sheetName val="일대-1"/>
      <sheetName val="공사비총괄표"/>
      <sheetName val="공사개요(서광주)"/>
      <sheetName val="자료"/>
      <sheetName val="대공종"/>
      <sheetName val="골재산출"/>
      <sheetName val="총괄표"/>
      <sheetName val="차수공개요"/>
      <sheetName val="본체"/>
      <sheetName val="5공철탑검토표"/>
      <sheetName val="4공철탑검토"/>
      <sheetName val="N賃率-職"/>
      <sheetName val="총괄"/>
      <sheetName val="집계"/>
      <sheetName val="공량집"/>
      <sheetName val="단가"/>
      <sheetName val="배부율"/>
      <sheetName val="완성1"/>
      <sheetName val="완성2"/>
      <sheetName val="산재비율"/>
      <sheetName val="안전비율"/>
      <sheetName val="일반비율"/>
      <sheetName val="노임"/>
      <sheetName val="공량"/>
      <sheetName val="VXXXXX"/>
      <sheetName val="적용대가"/>
      <sheetName val="지수내역"/>
      <sheetName val="노(97.1,97.9,98.1)"/>
      <sheetName val="일위대가목록"/>
      <sheetName val="내역서2안"/>
      <sheetName val="일위_파일"/>
      <sheetName val="견적서"/>
      <sheetName val="월래"/>
      <sheetName val="공종"/>
      <sheetName val="(A)내역서"/>
      <sheetName val="48단가"/>
      <sheetName val="동원인원"/>
      <sheetName val="공내역"/>
      <sheetName val="도담구내 개소별 명세"/>
      <sheetName val="이형관"/>
      <sheetName val="단위단가"/>
      <sheetName val="DATE"/>
      <sheetName val="철거산출근거"/>
      <sheetName val="분전함신설"/>
      <sheetName val="접지1종"/>
      <sheetName val="전기일위대가"/>
      <sheetName val="유림골조"/>
      <sheetName val="데이타"/>
      <sheetName val="DATA"/>
      <sheetName val="순공사비"/>
      <sheetName val="적용공정"/>
      <sheetName val="소방"/>
      <sheetName val="Inst."/>
      <sheetName val="22관계"/>
      <sheetName val="22기타(L,R)"/>
      <sheetName val="22전선계"/>
      <sheetName val="GI-LIST"/>
      <sheetName val="2총괄내역서"/>
      <sheetName val="수량집계"/>
      <sheetName val="설비"/>
      <sheetName val="1차 내역서"/>
      <sheetName val="관급자재"/>
      <sheetName val="변경관급자재"/>
      <sheetName val="일(4)"/>
      <sheetName val="실행기초"/>
      <sheetName val="산근"/>
      <sheetName val="산출근거"/>
      <sheetName val="금액내역서"/>
      <sheetName val="스포회원매출"/>
      <sheetName val="토공(우물통,기타) "/>
      <sheetName val="기계경비_시간당_"/>
      <sheetName val="설계내역2"/>
      <sheetName val="기초"/>
      <sheetName val="D"/>
      <sheetName val="설계예산서"/>
      <sheetName val="2003 일위대가"/>
      <sheetName val="AS포장복구 "/>
      <sheetName val="청천내"/>
      <sheetName val="평가데이터"/>
      <sheetName val="4.본실행통합내역서"/>
      <sheetName val="9GNG운반"/>
      <sheetName val="공사개요"/>
      <sheetName val="예산내역서"/>
      <sheetName val="총계"/>
      <sheetName val="초기화면"/>
      <sheetName val="단가대비표"/>
      <sheetName val="실행"/>
      <sheetName val="소비자가"/>
      <sheetName val="asd"/>
      <sheetName val="6PILE  (돌출)"/>
      <sheetName val="지하"/>
      <sheetName val="본공사"/>
      <sheetName val="설직재-1"/>
      <sheetName val="갑지"/>
      <sheetName val="내역서(중수)"/>
      <sheetName val="CAT_5"/>
      <sheetName val="단가비교표_공통1"/>
      <sheetName val="48전력선로일위"/>
      <sheetName val="단가표"/>
      <sheetName val="철탑공사"/>
      <sheetName val="기초내역서"/>
      <sheetName val="대가목록표"/>
      <sheetName val="갑지(추정)"/>
      <sheetName val="LF자재단가"/>
      <sheetName val="지질조사"/>
      <sheetName val="교각별철근수량집계표"/>
      <sheetName val="산출내역서"/>
      <sheetName val="코드표"/>
      <sheetName val="Customer Databas"/>
      <sheetName val="재료비노무비"/>
      <sheetName val="당초"/>
      <sheetName val="물가자료"/>
      <sheetName val="교수설계"/>
      <sheetName val="공사직종별노임"/>
      <sheetName val="위생설비"/>
      <sheetName val="RE9604"/>
      <sheetName val="NYS"/>
      <sheetName val="단중표"/>
      <sheetName val="당진1,2호기전선관설치및접지4차공사내역서-을지"/>
      <sheetName val="식재수량표"/>
      <sheetName val="입찰안"/>
      <sheetName val=" HIT-&gt;HMC 견적(3900)"/>
      <sheetName val="예산"/>
      <sheetName val="Sheet6"/>
      <sheetName val="도급기성"/>
      <sheetName val="설비단가표"/>
      <sheetName val="연부97-1"/>
      <sheetName val="조건표"/>
      <sheetName val="자갈,시멘트,모래산출"/>
      <sheetName val="오수공수량집계표"/>
      <sheetName val="기술부대조건"/>
      <sheetName val="LEGEND"/>
      <sheetName val="원가 (2)"/>
      <sheetName val="특외대"/>
      <sheetName val="율촌법률사무소2내역"/>
      <sheetName val="식생블럭단위수량"/>
      <sheetName val="노임,재료비"/>
      <sheetName val="토공 total"/>
      <sheetName val="금액집계"/>
      <sheetName val="102역사"/>
      <sheetName val="96정변2"/>
      <sheetName val="목록"/>
      <sheetName val="노무,재료"/>
      <sheetName val="견적"/>
      <sheetName val="일위대가(계측기설치)"/>
      <sheetName val="1.설계조건"/>
      <sheetName val="시설물기초"/>
      <sheetName val=" 냉각수펌프"/>
      <sheetName val="AHU집계"/>
      <sheetName val="중기"/>
      <sheetName val="ELEC"/>
      <sheetName val="N賃率_職"/>
      <sheetName val="내역(원안-대안)"/>
      <sheetName val="일반전기C"/>
      <sheetName val="조경일람"/>
      <sheetName val="사다리"/>
      <sheetName val="CIVIL4"/>
      <sheetName val="아파트건축"/>
      <sheetName val="공통가설공사"/>
      <sheetName val="본체철근표"/>
      <sheetName val="전기일위목록"/>
      <sheetName val="001"/>
      <sheetName val="단위내역서"/>
      <sheetName val="국내"/>
      <sheetName val="표지"/>
      <sheetName val="공통가설"/>
      <sheetName val="노무비"/>
      <sheetName val="데리네이타현황"/>
      <sheetName val="도급견적가"/>
      <sheetName val="guard(mac)"/>
      <sheetName val="부대공Ⅱ"/>
      <sheetName val="공조기휀"/>
      <sheetName val="시멘트"/>
      <sheetName val="수주추정"/>
      <sheetName val="제-노임"/>
      <sheetName val="제직재"/>
      <sheetName val="저"/>
      <sheetName val="설_(3)"/>
      <sheetName val="설_(2)"/>
      <sheetName val="3BL공동구_수량"/>
      <sheetName val="Customer_Databas"/>
      <sheetName val="토공_total"/>
      <sheetName val="_HIT-&gt;HMC_견적(3900)"/>
      <sheetName val="토공(우물통,기타)_"/>
      <sheetName val="AIR_SHOWER(3인용)"/>
      <sheetName val="노(97_1,97_9,98_1)"/>
      <sheetName val="6PILE__(돌출)"/>
      <sheetName val="원가_(2)"/>
      <sheetName val="제작비추산총괄표"/>
      <sheetName val="갑"/>
      <sheetName val="물량입력"/>
      <sheetName val="간접1"/>
      <sheetName val="장비가동"/>
      <sheetName val="원가서"/>
      <sheetName val="주beam"/>
      <sheetName val="적용단위길이"/>
      <sheetName val="피벗테이블데이터분석"/>
      <sheetName val="대치판정"/>
      <sheetName val="내역서1"/>
      <sheetName val="부하자료"/>
      <sheetName val="찍기"/>
      <sheetName val="역공종"/>
      <sheetName val="갑지1"/>
      <sheetName val="전선 및 전선관"/>
      <sheetName val="200"/>
      <sheetName val="토공"/>
      <sheetName val="첨부1"/>
      <sheetName val="일위대가1"/>
      <sheetName val="청주(철골발주의뢰서)"/>
      <sheetName val="직재"/>
      <sheetName val="총수량집계표"/>
      <sheetName val="내역서 "/>
      <sheetName val="카메라"/>
      <sheetName val="일위(철거)"/>
      <sheetName val="내역(설계)"/>
      <sheetName val="물량표"/>
      <sheetName val="산출-설비"/>
      <sheetName val="토공집계표"/>
      <sheetName val="을지"/>
      <sheetName val="단"/>
      <sheetName val="기계공사비집계(원안)"/>
      <sheetName val="터파기및재료"/>
      <sheetName val="내역서 제출"/>
      <sheetName val="ITEM"/>
      <sheetName val="내역표지"/>
      <sheetName val="COST"/>
      <sheetName val="노 무 비"/>
      <sheetName val="연결관암거"/>
      <sheetName val="약품공급2"/>
      <sheetName val="현장관리비"/>
      <sheetName val="원본"/>
      <sheetName val="Sheet7(ㅅ)"/>
      <sheetName val="백룡교차로"/>
      <sheetName val="산정교차로"/>
      <sheetName val="신영교차로"/>
      <sheetName val="E총15"/>
      <sheetName val="내역관리1"/>
      <sheetName val="내역서(기성청구)"/>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3.2제조설비"/>
      <sheetName val="f산출"/>
      <sheetName val="하이테콤직원"/>
      <sheetName val="산출0"/>
      <sheetName val="금융비용"/>
      <sheetName val="콘크리트"/>
      <sheetName val="총괄집계표"/>
      <sheetName val="적용건축"/>
      <sheetName val="자재단가리스트"/>
      <sheetName val="하도급원가계산총괄표(식재)"/>
      <sheetName val="공사착공계"/>
      <sheetName val="sub"/>
      <sheetName val="반포2차"/>
      <sheetName val="J-EQ"/>
      <sheetName val="배수내역"/>
      <sheetName val="기흥하도용"/>
      <sheetName val="별표 "/>
      <sheetName val="차액보증"/>
      <sheetName val="구리토평1전기"/>
      <sheetName val="C.전기공사"/>
      <sheetName val="계약서"/>
      <sheetName val="노무비단가"/>
      <sheetName val="입력변수"/>
      <sheetName val="일위"/>
      <sheetName val="전기2005"/>
      <sheetName val="통신2005"/>
      <sheetName val="01상노임"/>
      <sheetName val="2공구산출내역"/>
      <sheetName val="특별땅고르기"/>
      <sheetName val="노무비 근거"/>
      <sheetName val="상가분양"/>
      <sheetName val="INPUT"/>
      <sheetName val="직접공사비"/>
      <sheetName val="JUCKEYK"/>
      <sheetName val="건축원가"/>
      <sheetName val="#3_일위대가목록"/>
      <sheetName val="2000년 공정표"/>
      <sheetName val="기초일위"/>
      <sheetName val="설계조건"/>
      <sheetName val="별표"/>
      <sheetName val="1공구산출내역서"/>
      <sheetName val="지점장"/>
      <sheetName val="유기공정"/>
      <sheetName val="유림콘도"/>
      <sheetName val="암거단위"/>
      <sheetName val="단가대비표 (3)"/>
      <sheetName val="을"/>
      <sheetName val="접지수량"/>
      <sheetName val="내역서(삼호)"/>
      <sheetName val="출력은 금물"/>
      <sheetName val="일위대가(건축)"/>
      <sheetName val="간접비"/>
      <sheetName val="내역서적용수량"/>
      <sheetName val="가도공"/>
      <sheetName val="부대"/>
      <sheetName val="일위CODE"/>
      <sheetName val="gyun"/>
      <sheetName val="날개벽수량표"/>
      <sheetName val="자재표"/>
      <sheetName val="간접비계산"/>
      <sheetName val="전기내역"/>
      <sheetName val="신우"/>
      <sheetName val="유림총괄"/>
      <sheetName val="현장관리비참조"/>
      <sheetName val="민감도"/>
      <sheetName val="총괄내역"/>
      <sheetName val="예가표"/>
      <sheetName val="터널조도"/>
      <sheetName val="3본사"/>
      <sheetName val="봉방동근생"/>
      <sheetName val="기타 정보통신공사"/>
      <sheetName val="개요"/>
      <sheetName val="노임단가(08.01)"/>
      <sheetName val="청도공장"/>
      <sheetName val="세부내역서(전기)"/>
      <sheetName val="수량산출(생반)"/>
      <sheetName val="제경비율"/>
      <sheetName val="기본가정"/>
      <sheetName val="(1)본선수량집계"/>
      <sheetName val="청곡지선입력"/>
      <sheetName val="보증수수료산출"/>
      <sheetName val="화재 탐지 설비"/>
      <sheetName val="부대내역"/>
      <sheetName val="세골재  T2 변경 현황"/>
      <sheetName val="통합집계표"/>
      <sheetName val="단가일람"/>
      <sheetName val="갑지.을지"/>
      <sheetName val="실행철강하도"/>
      <sheetName val="BID"/>
      <sheetName val="일위대가(1)"/>
      <sheetName val="작성"/>
      <sheetName val="그림"/>
      <sheetName val="그림2"/>
      <sheetName val="포승중환경개선공사(변경)"/>
      <sheetName val="철근중량"/>
      <sheetName val="ABUT수량-A1"/>
      <sheetName val="처리단락"/>
      <sheetName val="건축부하"/>
      <sheetName val="약전닥트"/>
      <sheetName val="일지-H"/>
      <sheetName val="김포IO"/>
      <sheetName val="LD"/>
      <sheetName val="FA설치명세"/>
      <sheetName val="단가 "/>
      <sheetName val="COVER"/>
      <sheetName val="ESCO개보수공사"/>
      <sheetName val="Uint보온"/>
      <sheetName val="재집"/>
      <sheetName val="교각1"/>
      <sheetName val="설계"/>
      <sheetName val="품셈"/>
      <sheetName val="Macro1"/>
      <sheetName val="전체"/>
      <sheetName val="0Title"/>
      <sheetName val="추가예산"/>
      <sheetName val="시행예산"/>
      <sheetName val="공통비총괄표"/>
      <sheetName val="6-1. 관개량조서"/>
      <sheetName val="산출내역서집계표"/>
      <sheetName val="주소"/>
      <sheetName val="맨홀수량집계"/>
      <sheetName val="공리일"/>
      <sheetName val="참조"/>
      <sheetName val="경상"/>
      <sheetName val="가설"/>
      <sheetName val="pier(각형)"/>
      <sheetName val="관급_File"/>
      <sheetName val="기자재비"/>
      <sheetName val="인건비 "/>
      <sheetName val="단가비교용"/>
      <sheetName val="단가산출서 (2)"/>
      <sheetName val="1단계"/>
      <sheetName val="구조물공집계"/>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1.표지"/>
      <sheetName val="원가계산서"/>
      <sheetName val="물품원가계산서"/>
      <sheetName val="2.표지"/>
      <sheetName val="총괄집계표"/>
      <sheetName val="공사비내역 집계표(신설)"/>
      <sheetName val="공사비내역서(신설)"/>
      <sheetName val="공사비내역 집계표(노후)"/>
      <sheetName val="공사비내역서(노후)"/>
      <sheetName val="관급자재비 집계표(신설)"/>
      <sheetName val="관급자재비(신설)"/>
      <sheetName val="관급자재비 집계표(노후)"/>
      <sheetName val="관급자재비(노후)"/>
      <sheetName val="관급자재비(관제센터)"/>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한전불입금집계표"/>
      <sheetName val="한전불입금산출내역서"/>
      <sheetName val="7.표지"/>
      <sheetName val="8.표지"/>
      <sheetName val="수량집계(신설)"/>
      <sheetName val="수량산출서(신설)"/>
      <sheetName val="수량집계(노후)"/>
      <sheetName val="수량산출서(노후)"/>
      <sheetName val="수량집계(관제센터)"/>
      <sheetName val="수량산출서(관제센터)"/>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row r="5">
          <cell r="B5">
            <v>1004</v>
          </cell>
        </row>
      </sheetData>
      <sheetData sheetId="11"/>
      <sheetData sheetId="12">
        <row r="1">
          <cell r="C1" t="str">
            <v>공     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2. 노후카메라 교체 설치</v>
          </cell>
        </row>
        <row r="6">
          <cell r="B6">
            <v>2061</v>
          </cell>
          <cell r="C6" t="str">
            <v>2.1 처인구 고림동 224-8 글렌하우스 앞 사거리</v>
          </cell>
        </row>
        <row r="7">
          <cell r="B7">
            <v>101</v>
          </cell>
          <cell r="C7" t="str">
            <v>SPEED DOME CAMERA 철거</v>
          </cell>
          <cell r="D7" t="str">
            <v>41만화소</v>
          </cell>
          <cell r="E7">
            <v>1</v>
          </cell>
          <cell r="F7" t="str">
            <v>EA</v>
          </cell>
          <cell r="G7">
            <v>1064</v>
          </cell>
          <cell r="H7">
            <v>1064</v>
          </cell>
          <cell r="I7">
            <v>35490</v>
          </cell>
          <cell r="J7">
            <v>35490</v>
          </cell>
          <cell r="K7">
            <v>0</v>
          </cell>
          <cell r="L7">
            <v>0</v>
          </cell>
        </row>
        <row r="8">
          <cell r="B8">
            <v>103</v>
          </cell>
          <cell r="C8" t="str">
            <v>돔카메라 고정용 브래킷 설치</v>
          </cell>
          <cell r="D8" t="str">
            <v>제작사양</v>
          </cell>
          <cell r="E8">
            <v>1</v>
          </cell>
          <cell r="F8" t="str">
            <v>EA</v>
          </cell>
          <cell r="G8">
            <v>51035</v>
          </cell>
          <cell r="H8">
            <v>51035</v>
          </cell>
          <cell r="I8">
            <v>34514</v>
          </cell>
          <cell r="J8">
            <v>34514</v>
          </cell>
          <cell r="K8">
            <v>0</v>
          </cell>
          <cell r="L8">
            <v>0</v>
          </cell>
        </row>
        <row r="9">
          <cell r="B9">
            <v>104</v>
          </cell>
          <cell r="C9" t="str">
            <v>돔카메라 고정용 브래킷 철거</v>
          </cell>
          <cell r="D9" t="str">
            <v>제작사양</v>
          </cell>
          <cell r="E9">
            <v>1</v>
          </cell>
          <cell r="F9" t="str">
            <v>EA</v>
          </cell>
          <cell r="G9">
            <v>310</v>
          </cell>
          <cell r="H9">
            <v>310</v>
          </cell>
          <cell r="I9">
            <v>10353</v>
          </cell>
          <cell r="J9">
            <v>10353</v>
          </cell>
          <cell r="K9">
            <v>0</v>
          </cell>
          <cell r="L9">
            <v>0</v>
          </cell>
        </row>
        <row r="10">
          <cell r="B10">
            <v>105</v>
          </cell>
          <cell r="C10" t="str">
            <v>고정형 CAMERA 브래킷 설치</v>
          </cell>
          <cell r="D10" t="str">
            <v>제작사양</v>
          </cell>
          <cell r="E10">
            <v>1</v>
          </cell>
          <cell r="F10" t="str">
            <v>EA</v>
          </cell>
          <cell r="G10">
            <v>81035</v>
          </cell>
          <cell r="H10">
            <v>81035</v>
          </cell>
          <cell r="I10">
            <v>34514</v>
          </cell>
          <cell r="J10">
            <v>34514</v>
          </cell>
          <cell r="K10">
            <v>0</v>
          </cell>
          <cell r="L10">
            <v>0</v>
          </cell>
        </row>
        <row r="11">
          <cell r="B11">
            <v>106</v>
          </cell>
          <cell r="C11" t="str">
            <v>스피커 설치</v>
          </cell>
          <cell r="D11" t="str">
            <v>20W, 8Ω</v>
          </cell>
          <cell r="E11">
            <v>1</v>
          </cell>
          <cell r="F11" t="str">
            <v>개</v>
          </cell>
          <cell r="G11">
            <v>67035</v>
          </cell>
          <cell r="H11">
            <v>67035</v>
          </cell>
          <cell r="I11">
            <v>34514</v>
          </cell>
          <cell r="J11">
            <v>34514</v>
          </cell>
          <cell r="K11">
            <v>0</v>
          </cell>
          <cell r="L11">
            <v>0</v>
          </cell>
        </row>
        <row r="12">
          <cell r="B12">
            <v>107</v>
          </cell>
          <cell r="C12" t="str">
            <v>스피커 철거</v>
          </cell>
          <cell r="D12">
            <v>0</v>
          </cell>
          <cell r="E12">
            <v>1</v>
          </cell>
          <cell r="F12" t="str">
            <v>개</v>
          </cell>
          <cell r="G12">
            <v>310</v>
          </cell>
          <cell r="H12">
            <v>310</v>
          </cell>
          <cell r="I12">
            <v>10353</v>
          </cell>
          <cell r="J12">
            <v>10353</v>
          </cell>
          <cell r="K12">
            <v>0</v>
          </cell>
          <cell r="L12">
            <v>0</v>
          </cell>
        </row>
        <row r="13">
          <cell r="B13">
            <v>108</v>
          </cell>
          <cell r="C13" t="str">
            <v>경광등 설치</v>
          </cell>
          <cell r="D13" t="str">
            <v>크세논램프 5W, ABS</v>
          </cell>
          <cell r="E13">
            <v>1</v>
          </cell>
          <cell r="F13" t="str">
            <v>개</v>
          </cell>
          <cell r="G13">
            <v>50262</v>
          </cell>
          <cell r="H13">
            <v>50262</v>
          </cell>
          <cell r="I13">
            <v>8737</v>
          </cell>
          <cell r="J13">
            <v>8737</v>
          </cell>
          <cell r="K13">
            <v>0</v>
          </cell>
          <cell r="L13">
            <v>0</v>
          </cell>
        </row>
        <row r="14">
          <cell r="B14">
            <v>109</v>
          </cell>
          <cell r="C14" t="str">
            <v>경광등 철거</v>
          </cell>
          <cell r="D14" t="str">
            <v>크세논램프 5W, ABS</v>
          </cell>
          <cell r="E14">
            <v>1</v>
          </cell>
          <cell r="F14" t="str">
            <v>개</v>
          </cell>
          <cell r="G14">
            <v>131</v>
          </cell>
          <cell r="H14">
            <v>131</v>
          </cell>
          <cell r="I14">
            <v>4368</v>
          </cell>
          <cell r="J14">
            <v>4368</v>
          </cell>
          <cell r="K14">
            <v>0</v>
          </cell>
          <cell r="L14">
            <v>0</v>
          </cell>
        </row>
        <row r="15">
          <cell r="B15">
            <v>112</v>
          </cell>
          <cell r="C15" t="str">
            <v>비상벨 철거</v>
          </cell>
          <cell r="D15">
            <v>0</v>
          </cell>
          <cell r="E15">
            <v>1</v>
          </cell>
          <cell r="F15" t="str">
            <v>개</v>
          </cell>
          <cell r="G15">
            <v>157</v>
          </cell>
          <cell r="H15">
            <v>157</v>
          </cell>
          <cell r="I15">
            <v>5242</v>
          </cell>
          <cell r="J15">
            <v>5242</v>
          </cell>
          <cell r="K15">
            <v>0</v>
          </cell>
          <cell r="L15">
            <v>0</v>
          </cell>
        </row>
        <row r="16">
          <cell r="B16">
            <v>119</v>
          </cell>
          <cell r="C16" t="str">
            <v>써지보호기(영상) 철거</v>
          </cell>
          <cell r="D16">
            <v>0</v>
          </cell>
          <cell r="E16">
            <v>1</v>
          </cell>
          <cell r="F16" t="str">
            <v>EA</v>
          </cell>
          <cell r="G16">
            <v>226</v>
          </cell>
          <cell r="H16">
            <v>226</v>
          </cell>
          <cell r="I16">
            <v>7553</v>
          </cell>
          <cell r="J16">
            <v>7553</v>
          </cell>
          <cell r="K16">
            <v>0</v>
          </cell>
          <cell r="L16">
            <v>0</v>
          </cell>
        </row>
        <row r="17">
          <cell r="B17">
            <v>120</v>
          </cell>
          <cell r="C17" t="str">
            <v>CODEC 철거</v>
          </cell>
          <cell r="D17" t="str">
            <v>MPEF-1/2/4, DUAL ENCODERING</v>
          </cell>
          <cell r="E17">
            <v>1</v>
          </cell>
          <cell r="F17" t="str">
            <v>대</v>
          </cell>
          <cell r="G17">
            <v>517</v>
          </cell>
          <cell r="H17">
            <v>517</v>
          </cell>
          <cell r="I17">
            <v>17256</v>
          </cell>
          <cell r="J17">
            <v>17256</v>
          </cell>
          <cell r="K17">
            <v>0</v>
          </cell>
          <cell r="L17">
            <v>0</v>
          </cell>
        </row>
        <row r="18">
          <cell r="B18">
            <v>121</v>
          </cell>
          <cell r="C18" t="str">
            <v>동보방송장치 철거</v>
          </cell>
          <cell r="D18" t="str">
            <v>AMP 내장(60W)</v>
          </cell>
          <cell r="E18">
            <v>1</v>
          </cell>
          <cell r="F18" t="str">
            <v>SET</v>
          </cell>
          <cell r="G18">
            <v>1051</v>
          </cell>
          <cell r="H18">
            <v>1051</v>
          </cell>
          <cell r="I18">
            <v>35045</v>
          </cell>
          <cell r="J18">
            <v>35045</v>
          </cell>
          <cell r="K18">
            <v>0</v>
          </cell>
          <cell r="L18">
            <v>0</v>
          </cell>
        </row>
        <row r="19">
          <cell r="B19">
            <v>122</v>
          </cell>
          <cell r="C19" t="str">
            <v>시그널컨버터 철거</v>
          </cell>
          <cell r="D19" t="str">
            <v>RS-232/485</v>
          </cell>
          <cell r="E19">
            <v>1</v>
          </cell>
          <cell r="F19" t="str">
            <v>SET</v>
          </cell>
          <cell r="G19">
            <v>687</v>
          </cell>
          <cell r="H19">
            <v>687</v>
          </cell>
          <cell r="I19">
            <v>22902</v>
          </cell>
          <cell r="J19">
            <v>22902</v>
          </cell>
          <cell r="K19">
            <v>0</v>
          </cell>
          <cell r="L19">
            <v>0</v>
          </cell>
        </row>
        <row r="20">
          <cell r="B20">
            <v>316</v>
          </cell>
          <cell r="C20" t="str">
            <v>전원케이블 포설</v>
          </cell>
          <cell r="D20" t="str">
            <v>VCT 1.5sq x 2C x 5열</v>
          </cell>
          <cell r="E20">
            <v>9</v>
          </cell>
          <cell r="F20" t="str">
            <v>m</v>
          </cell>
          <cell r="G20">
            <v>3701</v>
          </cell>
          <cell r="H20">
            <v>33309</v>
          </cell>
          <cell r="I20">
            <v>13670</v>
          </cell>
          <cell r="J20">
            <v>123030</v>
          </cell>
          <cell r="K20">
            <v>0</v>
          </cell>
          <cell r="L20">
            <v>0</v>
          </cell>
        </row>
        <row r="21">
          <cell r="B21">
            <v>317</v>
          </cell>
          <cell r="C21" t="str">
            <v>스피커케이블</v>
          </cell>
          <cell r="D21" t="str">
            <v>SW 2300</v>
          </cell>
          <cell r="E21">
            <v>2.5</v>
          </cell>
          <cell r="F21" t="str">
            <v>m</v>
          </cell>
          <cell r="G21">
            <v>1285</v>
          </cell>
          <cell r="H21">
            <v>3212</v>
          </cell>
          <cell r="I21">
            <v>2621</v>
          </cell>
          <cell r="J21">
            <v>6552</v>
          </cell>
          <cell r="K21">
            <v>0</v>
          </cell>
          <cell r="L21">
            <v>0</v>
          </cell>
        </row>
        <row r="22">
          <cell r="B22">
            <v>318</v>
          </cell>
          <cell r="C22" t="str">
            <v>LAN 케이블 포설</v>
          </cell>
          <cell r="D22" t="str">
            <v>UTP Cat 6 4P x 1열</v>
          </cell>
          <cell r="E22">
            <v>10.5</v>
          </cell>
          <cell r="F22" t="str">
            <v>m</v>
          </cell>
          <cell r="G22">
            <v>557</v>
          </cell>
          <cell r="H22">
            <v>5848</v>
          </cell>
          <cell r="I22">
            <v>4068</v>
          </cell>
          <cell r="J22">
            <v>42714</v>
          </cell>
          <cell r="K22">
            <v>0</v>
          </cell>
          <cell r="L22">
            <v>0</v>
          </cell>
        </row>
        <row r="23">
          <cell r="B23">
            <v>322</v>
          </cell>
          <cell r="C23" t="str">
            <v>LAN 케이블 포설</v>
          </cell>
          <cell r="D23" t="str">
            <v>UTP Cat 6 4P x 5열</v>
          </cell>
          <cell r="E23">
            <v>9</v>
          </cell>
          <cell r="F23" t="str">
            <v>m</v>
          </cell>
          <cell r="G23">
            <v>2690</v>
          </cell>
          <cell r="H23">
            <v>24210</v>
          </cell>
          <cell r="I23">
            <v>17088</v>
          </cell>
          <cell r="J23">
            <v>153792</v>
          </cell>
          <cell r="K23">
            <v>0</v>
          </cell>
          <cell r="L23">
            <v>0</v>
          </cell>
        </row>
        <row r="24">
          <cell r="B24" t="str">
            <v>멀티콘센트접지2구</v>
          </cell>
          <cell r="C24" t="str">
            <v>멀티콘센트</v>
          </cell>
          <cell r="D24" t="str">
            <v>접지2구</v>
          </cell>
          <cell r="E24">
            <v>1</v>
          </cell>
          <cell r="F24" t="str">
            <v>EA</v>
          </cell>
          <cell r="G24">
            <v>6300</v>
          </cell>
          <cell r="H24">
            <v>6300</v>
          </cell>
          <cell r="J24">
            <v>0</v>
          </cell>
          <cell r="L24">
            <v>0</v>
          </cell>
        </row>
        <row r="25">
          <cell r="B25" t="str">
            <v>멀티콘센트접지6구</v>
          </cell>
          <cell r="C25" t="str">
            <v>멀티콘센트</v>
          </cell>
          <cell r="D25" t="str">
            <v>접지6구</v>
          </cell>
          <cell r="E25">
            <v>2</v>
          </cell>
          <cell r="F25" t="str">
            <v>EA</v>
          </cell>
          <cell r="G25">
            <v>12400</v>
          </cell>
          <cell r="H25">
            <v>24800</v>
          </cell>
          <cell r="J25">
            <v>0</v>
          </cell>
          <cell r="L25">
            <v>0</v>
          </cell>
        </row>
        <row r="29">
          <cell r="B29">
            <v>3061</v>
          </cell>
          <cell r="D29" t="str">
            <v>계</v>
          </cell>
          <cell r="H29">
            <v>351499</v>
          </cell>
          <cell r="J29">
            <v>586929</v>
          </cell>
          <cell r="L29">
            <v>0</v>
          </cell>
        </row>
        <row r="30">
          <cell r="B30">
            <v>2062</v>
          </cell>
          <cell r="C30" t="str">
            <v>2.2 처인구 고림동 394-6(394-9) 영화공인중개소 앞</v>
          </cell>
        </row>
        <row r="31">
          <cell r="B31">
            <v>101</v>
          </cell>
          <cell r="C31" t="str">
            <v>SPEED DOME CAMERA 철거</v>
          </cell>
          <cell r="D31" t="str">
            <v>41만화소</v>
          </cell>
          <cell r="E31">
            <v>1</v>
          </cell>
          <cell r="F31" t="str">
            <v>EA</v>
          </cell>
          <cell r="G31">
            <v>1064</v>
          </cell>
          <cell r="H31">
            <v>1064</v>
          </cell>
          <cell r="I31">
            <v>35490</v>
          </cell>
          <cell r="J31">
            <v>35490</v>
          </cell>
          <cell r="K31">
            <v>0</v>
          </cell>
          <cell r="L31">
            <v>0</v>
          </cell>
        </row>
        <row r="32">
          <cell r="B32">
            <v>103</v>
          </cell>
          <cell r="C32" t="str">
            <v>돔카메라 고정용 브래킷 설치</v>
          </cell>
          <cell r="D32" t="str">
            <v>제작사양</v>
          </cell>
          <cell r="E32">
            <v>1</v>
          </cell>
          <cell r="F32" t="str">
            <v>EA</v>
          </cell>
          <cell r="G32">
            <v>51035</v>
          </cell>
          <cell r="H32">
            <v>51035</v>
          </cell>
          <cell r="I32">
            <v>34514</v>
          </cell>
          <cell r="J32">
            <v>34514</v>
          </cell>
          <cell r="K32">
            <v>0</v>
          </cell>
          <cell r="L32">
            <v>0</v>
          </cell>
        </row>
        <row r="33">
          <cell r="B33">
            <v>104</v>
          </cell>
          <cell r="C33" t="str">
            <v>돔카메라 고정용 브래킷 철거</v>
          </cell>
          <cell r="D33" t="str">
            <v>제작사양</v>
          </cell>
          <cell r="E33">
            <v>1</v>
          </cell>
          <cell r="F33" t="str">
            <v>EA</v>
          </cell>
          <cell r="G33">
            <v>310</v>
          </cell>
          <cell r="H33">
            <v>310</v>
          </cell>
          <cell r="I33">
            <v>10353</v>
          </cell>
          <cell r="J33">
            <v>10353</v>
          </cell>
          <cell r="K33">
            <v>0</v>
          </cell>
          <cell r="L33">
            <v>0</v>
          </cell>
        </row>
        <row r="34">
          <cell r="B34">
            <v>105</v>
          </cell>
          <cell r="C34" t="str">
            <v>고정형 CAMERA 브래킷 설치</v>
          </cell>
          <cell r="D34" t="str">
            <v>제작사양</v>
          </cell>
          <cell r="E34">
            <v>1</v>
          </cell>
          <cell r="F34" t="str">
            <v>EA</v>
          </cell>
          <cell r="G34">
            <v>81035</v>
          </cell>
          <cell r="H34">
            <v>81035</v>
          </cell>
          <cell r="I34">
            <v>34514</v>
          </cell>
          <cell r="J34">
            <v>34514</v>
          </cell>
          <cell r="K34">
            <v>0</v>
          </cell>
          <cell r="L34">
            <v>0</v>
          </cell>
        </row>
        <row r="35">
          <cell r="B35">
            <v>106</v>
          </cell>
          <cell r="C35" t="str">
            <v>스피커 설치</v>
          </cell>
          <cell r="D35" t="str">
            <v>20W, 8Ω</v>
          </cell>
          <cell r="E35">
            <v>1</v>
          </cell>
          <cell r="F35" t="str">
            <v>개</v>
          </cell>
          <cell r="G35">
            <v>67035</v>
          </cell>
          <cell r="H35">
            <v>67035</v>
          </cell>
          <cell r="I35">
            <v>34514</v>
          </cell>
          <cell r="J35">
            <v>34514</v>
          </cell>
          <cell r="K35">
            <v>0</v>
          </cell>
          <cell r="L35">
            <v>0</v>
          </cell>
        </row>
        <row r="36">
          <cell r="B36">
            <v>107</v>
          </cell>
          <cell r="C36" t="str">
            <v>스피커 철거</v>
          </cell>
          <cell r="D36">
            <v>0</v>
          </cell>
          <cell r="E36">
            <v>1</v>
          </cell>
          <cell r="F36" t="str">
            <v>개</v>
          </cell>
          <cell r="G36">
            <v>310</v>
          </cell>
          <cell r="H36">
            <v>310</v>
          </cell>
          <cell r="I36">
            <v>10353</v>
          </cell>
          <cell r="J36">
            <v>10353</v>
          </cell>
          <cell r="K36">
            <v>0</v>
          </cell>
          <cell r="L36">
            <v>0</v>
          </cell>
        </row>
        <row r="37">
          <cell r="B37">
            <v>108</v>
          </cell>
          <cell r="C37" t="str">
            <v>경광등 설치</v>
          </cell>
          <cell r="D37" t="str">
            <v>크세논램프 5W, ABS</v>
          </cell>
          <cell r="E37">
            <v>1</v>
          </cell>
          <cell r="F37" t="str">
            <v>개</v>
          </cell>
          <cell r="G37">
            <v>50262</v>
          </cell>
          <cell r="H37">
            <v>50262</v>
          </cell>
          <cell r="I37">
            <v>8737</v>
          </cell>
          <cell r="J37">
            <v>8737</v>
          </cell>
          <cell r="K37">
            <v>0</v>
          </cell>
          <cell r="L37">
            <v>0</v>
          </cell>
        </row>
        <row r="38">
          <cell r="B38">
            <v>109</v>
          </cell>
          <cell r="C38" t="str">
            <v>경광등 철거</v>
          </cell>
          <cell r="D38" t="str">
            <v>크세논램프 5W, ABS</v>
          </cell>
          <cell r="E38">
            <v>1</v>
          </cell>
          <cell r="F38" t="str">
            <v>개</v>
          </cell>
          <cell r="G38">
            <v>131</v>
          </cell>
          <cell r="H38">
            <v>131</v>
          </cell>
          <cell r="I38">
            <v>4368</v>
          </cell>
          <cell r="J38">
            <v>4368</v>
          </cell>
          <cell r="K38">
            <v>0</v>
          </cell>
          <cell r="L38">
            <v>0</v>
          </cell>
        </row>
        <row r="39">
          <cell r="B39">
            <v>112</v>
          </cell>
          <cell r="C39" t="str">
            <v>비상벨 철거</v>
          </cell>
          <cell r="D39">
            <v>0</v>
          </cell>
          <cell r="E39">
            <v>1</v>
          </cell>
          <cell r="F39" t="str">
            <v>개</v>
          </cell>
          <cell r="G39">
            <v>157</v>
          </cell>
          <cell r="H39">
            <v>157</v>
          </cell>
          <cell r="I39">
            <v>5242</v>
          </cell>
          <cell r="J39">
            <v>5242</v>
          </cell>
          <cell r="K39">
            <v>0</v>
          </cell>
          <cell r="L39">
            <v>0</v>
          </cell>
        </row>
        <row r="40">
          <cell r="B40">
            <v>119</v>
          </cell>
          <cell r="C40" t="str">
            <v>써지보호기(영상) 철거</v>
          </cell>
          <cell r="D40">
            <v>0</v>
          </cell>
          <cell r="E40">
            <v>1</v>
          </cell>
          <cell r="F40" t="str">
            <v>EA</v>
          </cell>
          <cell r="G40">
            <v>226</v>
          </cell>
          <cell r="H40">
            <v>226</v>
          </cell>
          <cell r="I40">
            <v>7553</v>
          </cell>
          <cell r="J40">
            <v>7553</v>
          </cell>
          <cell r="K40">
            <v>0</v>
          </cell>
          <cell r="L40">
            <v>0</v>
          </cell>
        </row>
        <row r="41">
          <cell r="B41">
            <v>120</v>
          </cell>
          <cell r="C41" t="str">
            <v>CODEC 철거</v>
          </cell>
          <cell r="D41" t="str">
            <v>MPEF-1/2/4, DUAL ENCODERING</v>
          </cell>
          <cell r="E41">
            <v>1</v>
          </cell>
          <cell r="F41" t="str">
            <v>대</v>
          </cell>
          <cell r="G41">
            <v>517</v>
          </cell>
          <cell r="H41">
            <v>517</v>
          </cell>
          <cell r="I41">
            <v>17256</v>
          </cell>
          <cell r="J41">
            <v>17256</v>
          </cell>
          <cell r="K41">
            <v>0</v>
          </cell>
          <cell r="L41">
            <v>0</v>
          </cell>
        </row>
        <row r="42">
          <cell r="B42">
            <v>121</v>
          </cell>
          <cell r="C42" t="str">
            <v>동보방송장치 철거</v>
          </cell>
          <cell r="D42" t="str">
            <v>AMP 내장(60W)</v>
          </cell>
          <cell r="E42">
            <v>1</v>
          </cell>
          <cell r="F42" t="str">
            <v>SET</v>
          </cell>
          <cell r="G42">
            <v>1051</v>
          </cell>
          <cell r="H42">
            <v>1051</v>
          </cell>
          <cell r="I42">
            <v>35045</v>
          </cell>
          <cell r="J42">
            <v>35045</v>
          </cell>
          <cell r="K42">
            <v>0</v>
          </cell>
          <cell r="L42">
            <v>0</v>
          </cell>
        </row>
        <row r="43">
          <cell r="B43">
            <v>122</v>
          </cell>
          <cell r="C43" t="str">
            <v>시그널컨버터 철거</v>
          </cell>
          <cell r="D43" t="str">
            <v>RS-232/485</v>
          </cell>
          <cell r="E43">
            <v>1</v>
          </cell>
          <cell r="F43" t="str">
            <v>SET</v>
          </cell>
          <cell r="G43">
            <v>687</v>
          </cell>
          <cell r="H43">
            <v>687</v>
          </cell>
          <cell r="I43">
            <v>22902</v>
          </cell>
          <cell r="J43">
            <v>22902</v>
          </cell>
          <cell r="K43">
            <v>0</v>
          </cell>
          <cell r="L43">
            <v>0</v>
          </cell>
        </row>
        <row r="44">
          <cell r="B44">
            <v>315</v>
          </cell>
          <cell r="C44" t="str">
            <v>전원케이블 포설</v>
          </cell>
          <cell r="D44" t="str">
            <v>VCT 1.5sq x 2C x 4열</v>
          </cell>
          <cell r="E44">
            <v>9</v>
          </cell>
          <cell r="F44" t="str">
            <v>m</v>
          </cell>
          <cell r="G44">
            <v>2964</v>
          </cell>
          <cell r="H44">
            <v>26676</v>
          </cell>
          <cell r="I44">
            <v>11066</v>
          </cell>
          <cell r="J44">
            <v>99594</v>
          </cell>
          <cell r="K44">
            <v>0</v>
          </cell>
          <cell r="L44">
            <v>0</v>
          </cell>
        </row>
        <row r="45">
          <cell r="B45">
            <v>317</v>
          </cell>
          <cell r="C45" t="str">
            <v>스피커케이블</v>
          </cell>
          <cell r="D45" t="str">
            <v>SW 2300</v>
          </cell>
          <cell r="E45">
            <v>2.5</v>
          </cell>
          <cell r="F45" t="str">
            <v>m</v>
          </cell>
          <cell r="G45">
            <v>1285</v>
          </cell>
          <cell r="H45">
            <v>3212</v>
          </cell>
          <cell r="I45">
            <v>2621</v>
          </cell>
          <cell r="J45">
            <v>6552</v>
          </cell>
          <cell r="K45">
            <v>0</v>
          </cell>
          <cell r="L45">
            <v>0</v>
          </cell>
        </row>
        <row r="46">
          <cell r="B46">
            <v>318</v>
          </cell>
          <cell r="C46" t="str">
            <v>LAN 케이블 포설</v>
          </cell>
          <cell r="D46" t="str">
            <v>UTP Cat 6 4P x 1열</v>
          </cell>
          <cell r="E46">
            <v>10.5</v>
          </cell>
          <cell r="F46" t="str">
            <v>m</v>
          </cell>
          <cell r="G46">
            <v>557</v>
          </cell>
          <cell r="H46">
            <v>5848</v>
          </cell>
          <cell r="I46">
            <v>4068</v>
          </cell>
          <cell r="J46">
            <v>42714</v>
          </cell>
          <cell r="K46">
            <v>0</v>
          </cell>
          <cell r="L46">
            <v>0</v>
          </cell>
        </row>
        <row r="47">
          <cell r="B47">
            <v>321</v>
          </cell>
          <cell r="C47" t="str">
            <v>LAN 케이블 포설</v>
          </cell>
          <cell r="D47" t="str">
            <v>UTP Cat 6 4P x 4열</v>
          </cell>
          <cell r="E47">
            <v>9</v>
          </cell>
          <cell r="F47" t="str">
            <v>m</v>
          </cell>
          <cell r="G47">
            <v>2156</v>
          </cell>
          <cell r="H47">
            <v>19404</v>
          </cell>
          <cell r="I47">
            <v>13833</v>
          </cell>
          <cell r="J47">
            <v>124497</v>
          </cell>
          <cell r="K47">
            <v>0</v>
          </cell>
          <cell r="L47">
            <v>0</v>
          </cell>
        </row>
        <row r="48">
          <cell r="B48" t="str">
            <v>멀티콘센트접지2구</v>
          </cell>
          <cell r="C48" t="str">
            <v>멀티콘센트</v>
          </cell>
          <cell r="D48" t="str">
            <v>접지2구</v>
          </cell>
          <cell r="E48">
            <v>1</v>
          </cell>
          <cell r="F48" t="str">
            <v>EA</v>
          </cell>
          <cell r="G48">
            <v>6300</v>
          </cell>
          <cell r="H48">
            <v>6300</v>
          </cell>
          <cell r="J48">
            <v>0</v>
          </cell>
          <cell r="L48">
            <v>0</v>
          </cell>
        </row>
        <row r="49">
          <cell r="B49" t="str">
            <v>멀티콘센트접지6구</v>
          </cell>
          <cell r="C49" t="str">
            <v>멀티콘센트</v>
          </cell>
          <cell r="D49" t="str">
            <v>접지6구</v>
          </cell>
          <cell r="E49">
            <v>2</v>
          </cell>
          <cell r="F49" t="str">
            <v>EA</v>
          </cell>
          <cell r="G49">
            <v>12400</v>
          </cell>
          <cell r="H49">
            <v>24800</v>
          </cell>
          <cell r="J49">
            <v>0</v>
          </cell>
          <cell r="L49">
            <v>0</v>
          </cell>
        </row>
        <row r="54">
          <cell r="B54">
            <v>3062</v>
          </cell>
          <cell r="D54" t="str">
            <v>계</v>
          </cell>
          <cell r="H54">
            <v>340060</v>
          </cell>
          <cell r="J54">
            <v>534198</v>
          </cell>
          <cell r="L54">
            <v>0</v>
          </cell>
        </row>
        <row r="55">
          <cell r="B55">
            <v>2063</v>
          </cell>
          <cell r="C55" t="str">
            <v>2.3 처인구 고림동 488-25 금평마을 영화2차 아파트 삼거리</v>
          </cell>
        </row>
        <row r="56">
          <cell r="B56">
            <v>101</v>
          </cell>
          <cell r="C56" t="str">
            <v>SPEED DOME CAMERA 철거</v>
          </cell>
          <cell r="D56" t="str">
            <v>41만화소</v>
          </cell>
          <cell r="E56">
            <v>1</v>
          </cell>
          <cell r="F56" t="str">
            <v>EA</v>
          </cell>
          <cell r="G56">
            <v>1064</v>
          </cell>
          <cell r="H56">
            <v>1064</v>
          </cell>
          <cell r="I56">
            <v>35490</v>
          </cell>
          <cell r="J56">
            <v>35490</v>
          </cell>
          <cell r="K56">
            <v>0</v>
          </cell>
          <cell r="L56">
            <v>0</v>
          </cell>
        </row>
        <row r="57">
          <cell r="B57">
            <v>103</v>
          </cell>
          <cell r="C57" t="str">
            <v>돔카메라 고정용 브래킷 설치</v>
          </cell>
          <cell r="D57" t="str">
            <v>제작사양</v>
          </cell>
          <cell r="E57">
            <v>1</v>
          </cell>
          <cell r="F57" t="str">
            <v>EA</v>
          </cell>
          <cell r="G57">
            <v>51035</v>
          </cell>
          <cell r="H57">
            <v>51035</v>
          </cell>
          <cell r="I57">
            <v>34514</v>
          </cell>
          <cell r="J57">
            <v>34514</v>
          </cell>
          <cell r="K57">
            <v>0</v>
          </cell>
          <cell r="L57">
            <v>0</v>
          </cell>
        </row>
        <row r="58">
          <cell r="B58">
            <v>104</v>
          </cell>
          <cell r="C58" t="str">
            <v>돔카메라 고정용 브래킷 철거</v>
          </cell>
          <cell r="D58" t="str">
            <v>제작사양</v>
          </cell>
          <cell r="E58">
            <v>1</v>
          </cell>
          <cell r="F58" t="str">
            <v>EA</v>
          </cell>
          <cell r="G58">
            <v>310</v>
          </cell>
          <cell r="H58">
            <v>310</v>
          </cell>
          <cell r="I58">
            <v>10353</v>
          </cell>
          <cell r="J58">
            <v>10353</v>
          </cell>
          <cell r="K58">
            <v>0</v>
          </cell>
          <cell r="L58">
            <v>0</v>
          </cell>
        </row>
        <row r="59">
          <cell r="B59">
            <v>105</v>
          </cell>
          <cell r="C59" t="str">
            <v>고정형 CAMERA 브래킷 설치</v>
          </cell>
          <cell r="D59" t="str">
            <v>제작사양</v>
          </cell>
          <cell r="E59">
            <v>1</v>
          </cell>
          <cell r="F59" t="str">
            <v>EA</v>
          </cell>
          <cell r="G59">
            <v>81035</v>
          </cell>
          <cell r="H59">
            <v>81035</v>
          </cell>
          <cell r="I59">
            <v>34514</v>
          </cell>
          <cell r="J59">
            <v>34514</v>
          </cell>
          <cell r="K59">
            <v>0</v>
          </cell>
          <cell r="L59">
            <v>0</v>
          </cell>
        </row>
        <row r="60">
          <cell r="B60">
            <v>106</v>
          </cell>
          <cell r="C60" t="str">
            <v>스피커 설치</v>
          </cell>
          <cell r="D60" t="str">
            <v>20W, 8Ω</v>
          </cell>
          <cell r="E60">
            <v>1</v>
          </cell>
          <cell r="F60" t="str">
            <v>개</v>
          </cell>
          <cell r="G60">
            <v>67035</v>
          </cell>
          <cell r="H60">
            <v>67035</v>
          </cell>
          <cell r="I60">
            <v>34514</v>
          </cell>
          <cell r="J60">
            <v>34514</v>
          </cell>
          <cell r="K60">
            <v>0</v>
          </cell>
          <cell r="L60">
            <v>0</v>
          </cell>
        </row>
        <row r="61">
          <cell r="B61">
            <v>107</v>
          </cell>
          <cell r="C61" t="str">
            <v>스피커 철거</v>
          </cell>
          <cell r="D61">
            <v>0</v>
          </cell>
          <cell r="E61">
            <v>1</v>
          </cell>
          <cell r="F61" t="str">
            <v>개</v>
          </cell>
          <cell r="G61">
            <v>310</v>
          </cell>
          <cell r="H61">
            <v>310</v>
          </cell>
          <cell r="I61">
            <v>10353</v>
          </cell>
          <cell r="J61">
            <v>10353</v>
          </cell>
          <cell r="K61">
            <v>0</v>
          </cell>
          <cell r="L61">
            <v>0</v>
          </cell>
        </row>
        <row r="62">
          <cell r="B62">
            <v>108</v>
          </cell>
          <cell r="C62" t="str">
            <v>경광등 설치</v>
          </cell>
          <cell r="D62" t="str">
            <v>크세논램프 5W, ABS</v>
          </cell>
          <cell r="E62">
            <v>1</v>
          </cell>
          <cell r="F62" t="str">
            <v>개</v>
          </cell>
          <cell r="G62">
            <v>50262</v>
          </cell>
          <cell r="H62">
            <v>50262</v>
          </cell>
          <cell r="I62">
            <v>8737</v>
          </cell>
          <cell r="J62">
            <v>8737</v>
          </cell>
          <cell r="K62">
            <v>0</v>
          </cell>
          <cell r="L62">
            <v>0</v>
          </cell>
        </row>
        <row r="63">
          <cell r="B63">
            <v>109</v>
          </cell>
          <cell r="C63" t="str">
            <v>경광등 철거</v>
          </cell>
          <cell r="D63" t="str">
            <v>크세논램프 5W, ABS</v>
          </cell>
          <cell r="E63">
            <v>1</v>
          </cell>
          <cell r="F63" t="str">
            <v>개</v>
          </cell>
          <cell r="G63">
            <v>131</v>
          </cell>
          <cell r="H63">
            <v>131</v>
          </cell>
          <cell r="I63">
            <v>4368</v>
          </cell>
          <cell r="J63">
            <v>4368</v>
          </cell>
          <cell r="K63">
            <v>0</v>
          </cell>
          <cell r="L63">
            <v>0</v>
          </cell>
        </row>
        <row r="64">
          <cell r="B64">
            <v>112</v>
          </cell>
          <cell r="C64" t="str">
            <v>비상벨 철거</v>
          </cell>
          <cell r="D64">
            <v>0</v>
          </cell>
          <cell r="E64">
            <v>1</v>
          </cell>
          <cell r="F64" t="str">
            <v>개</v>
          </cell>
          <cell r="G64">
            <v>157</v>
          </cell>
          <cell r="H64">
            <v>157</v>
          </cell>
          <cell r="I64">
            <v>5242</v>
          </cell>
          <cell r="J64">
            <v>5242</v>
          </cell>
          <cell r="K64">
            <v>0</v>
          </cell>
          <cell r="L64">
            <v>0</v>
          </cell>
        </row>
        <row r="65">
          <cell r="B65">
            <v>119</v>
          </cell>
          <cell r="C65" t="str">
            <v>써지보호기(영상) 철거</v>
          </cell>
          <cell r="D65">
            <v>0</v>
          </cell>
          <cell r="E65">
            <v>1</v>
          </cell>
          <cell r="F65" t="str">
            <v>EA</v>
          </cell>
          <cell r="G65">
            <v>226</v>
          </cell>
          <cell r="H65">
            <v>226</v>
          </cell>
          <cell r="I65">
            <v>7553</v>
          </cell>
          <cell r="J65">
            <v>7553</v>
          </cell>
          <cell r="K65">
            <v>0</v>
          </cell>
          <cell r="L65">
            <v>0</v>
          </cell>
        </row>
        <row r="66">
          <cell r="B66">
            <v>120</v>
          </cell>
          <cell r="C66" t="str">
            <v>CODEC 철거</v>
          </cell>
          <cell r="D66" t="str">
            <v>MPEF-1/2/4, DUAL ENCODERING</v>
          </cell>
          <cell r="E66">
            <v>1</v>
          </cell>
          <cell r="F66" t="str">
            <v>대</v>
          </cell>
          <cell r="G66">
            <v>517</v>
          </cell>
          <cell r="H66">
            <v>517</v>
          </cell>
          <cell r="I66">
            <v>17256</v>
          </cell>
          <cell r="J66">
            <v>17256</v>
          </cell>
          <cell r="K66">
            <v>0</v>
          </cell>
          <cell r="L66">
            <v>0</v>
          </cell>
        </row>
        <row r="67">
          <cell r="B67">
            <v>121</v>
          </cell>
          <cell r="C67" t="str">
            <v>동보방송장치 철거</v>
          </cell>
          <cell r="D67" t="str">
            <v>AMP 내장(60W)</v>
          </cell>
          <cell r="E67">
            <v>1</v>
          </cell>
          <cell r="F67" t="str">
            <v>SET</v>
          </cell>
          <cell r="G67">
            <v>1051</v>
          </cell>
          <cell r="H67">
            <v>1051</v>
          </cell>
          <cell r="I67">
            <v>35045</v>
          </cell>
          <cell r="J67">
            <v>35045</v>
          </cell>
          <cell r="K67">
            <v>0</v>
          </cell>
          <cell r="L67">
            <v>0</v>
          </cell>
        </row>
        <row r="68">
          <cell r="B68">
            <v>122</v>
          </cell>
          <cell r="C68" t="str">
            <v>시그널컨버터 철거</v>
          </cell>
          <cell r="D68" t="str">
            <v>RS-232/485</v>
          </cell>
          <cell r="E68">
            <v>1</v>
          </cell>
          <cell r="F68" t="str">
            <v>SET</v>
          </cell>
          <cell r="G68">
            <v>687</v>
          </cell>
          <cell r="H68">
            <v>687</v>
          </cell>
          <cell r="I68">
            <v>22902</v>
          </cell>
          <cell r="J68">
            <v>22902</v>
          </cell>
          <cell r="K68">
            <v>0</v>
          </cell>
          <cell r="L68">
            <v>0</v>
          </cell>
        </row>
        <row r="69">
          <cell r="B69">
            <v>315</v>
          </cell>
          <cell r="C69" t="str">
            <v>전원케이블 포설</v>
          </cell>
          <cell r="D69" t="str">
            <v>VCT 1.5sq x 2C x 4열</v>
          </cell>
          <cell r="E69">
            <v>9</v>
          </cell>
          <cell r="F69" t="str">
            <v>m</v>
          </cell>
          <cell r="G69">
            <v>2964</v>
          </cell>
          <cell r="H69">
            <v>26676</v>
          </cell>
          <cell r="I69">
            <v>11066</v>
          </cell>
          <cell r="J69">
            <v>99594</v>
          </cell>
          <cell r="K69">
            <v>0</v>
          </cell>
          <cell r="L69">
            <v>0</v>
          </cell>
        </row>
        <row r="70">
          <cell r="B70">
            <v>317</v>
          </cell>
          <cell r="C70" t="str">
            <v>스피커케이블</v>
          </cell>
          <cell r="D70" t="str">
            <v>SW 2300</v>
          </cell>
          <cell r="E70">
            <v>2.5</v>
          </cell>
          <cell r="F70" t="str">
            <v>m</v>
          </cell>
          <cell r="G70">
            <v>1285</v>
          </cell>
          <cell r="H70">
            <v>3212</v>
          </cell>
          <cell r="I70">
            <v>2621</v>
          </cell>
          <cell r="J70">
            <v>6552</v>
          </cell>
          <cell r="K70">
            <v>0</v>
          </cell>
          <cell r="L70">
            <v>0</v>
          </cell>
        </row>
        <row r="71">
          <cell r="B71">
            <v>318</v>
          </cell>
          <cell r="C71" t="str">
            <v>LAN 케이블 포설</v>
          </cell>
          <cell r="D71" t="str">
            <v>UTP Cat 6 4P x 1열</v>
          </cell>
          <cell r="E71">
            <v>10.5</v>
          </cell>
          <cell r="F71" t="str">
            <v>m</v>
          </cell>
          <cell r="G71">
            <v>557</v>
          </cell>
          <cell r="H71">
            <v>5848</v>
          </cell>
          <cell r="I71">
            <v>4068</v>
          </cell>
          <cell r="J71">
            <v>42714</v>
          </cell>
          <cell r="K71">
            <v>0</v>
          </cell>
          <cell r="L71">
            <v>0</v>
          </cell>
        </row>
        <row r="72">
          <cell r="B72">
            <v>321</v>
          </cell>
          <cell r="C72" t="str">
            <v>LAN 케이블 포설</v>
          </cell>
          <cell r="D72" t="str">
            <v>UTP Cat 6 4P x 4열</v>
          </cell>
          <cell r="E72">
            <v>9</v>
          </cell>
          <cell r="F72" t="str">
            <v>m</v>
          </cell>
          <cell r="G72">
            <v>2156</v>
          </cell>
          <cell r="H72">
            <v>19404</v>
          </cell>
          <cell r="I72">
            <v>13833</v>
          </cell>
          <cell r="J72">
            <v>124497</v>
          </cell>
          <cell r="K72">
            <v>0</v>
          </cell>
          <cell r="L72">
            <v>0</v>
          </cell>
        </row>
        <row r="73">
          <cell r="B73" t="str">
            <v>멀티콘센트접지2구</v>
          </cell>
          <cell r="C73" t="str">
            <v>멀티콘센트</v>
          </cell>
          <cell r="D73" t="str">
            <v>접지2구</v>
          </cell>
          <cell r="E73">
            <v>1</v>
          </cell>
          <cell r="F73" t="str">
            <v>EA</v>
          </cell>
          <cell r="G73">
            <v>6300</v>
          </cell>
          <cell r="H73">
            <v>6300</v>
          </cell>
          <cell r="J73">
            <v>0</v>
          </cell>
          <cell r="L73">
            <v>0</v>
          </cell>
        </row>
        <row r="74">
          <cell r="B74" t="str">
            <v>멀티콘센트접지6구</v>
          </cell>
          <cell r="C74" t="str">
            <v>멀티콘센트</v>
          </cell>
          <cell r="D74" t="str">
            <v>접지6구</v>
          </cell>
          <cell r="E74">
            <v>2</v>
          </cell>
          <cell r="F74" t="str">
            <v>EA</v>
          </cell>
          <cell r="G74">
            <v>12400</v>
          </cell>
          <cell r="H74">
            <v>24800</v>
          </cell>
          <cell r="J74">
            <v>0</v>
          </cell>
          <cell r="L74">
            <v>0</v>
          </cell>
        </row>
        <row r="79">
          <cell r="B79">
            <v>3063</v>
          </cell>
          <cell r="D79" t="str">
            <v>계</v>
          </cell>
          <cell r="H79">
            <v>340060</v>
          </cell>
          <cell r="J79">
            <v>534198</v>
          </cell>
          <cell r="L79">
            <v>0</v>
          </cell>
        </row>
        <row r="80">
          <cell r="B80">
            <v>2064</v>
          </cell>
          <cell r="C80" t="str">
            <v>2.4 처인구 고림동 796-29(796-19) 용성빌라 앞</v>
          </cell>
        </row>
        <row r="81">
          <cell r="B81">
            <v>101</v>
          </cell>
          <cell r="C81" t="str">
            <v>SPEED DOME CAMERA 철거</v>
          </cell>
          <cell r="D81" t="str">
            <v>41만화소</v>
          </cell>
          <cell r="E81">
            <v>1</v>
          </cell>
          <cell r="F81" t="str">
            <v>EA</v>
          </cell>
          <cell r="G81">
            <v>1064</v>
          </cell>
          <cell r="H81">
            <v>1064</v>
          </cell>
          <cell r="I81">
            <v>35490</v>
          </cell>
          <cell r="J81">
            <v>35490</v>
          </cell>
          <cell r="K81">
            <v>0</v>
          </cell>
          <cell r="L81">
            <v>0</v>
          </cell>
        </row>
        <row r="82">
          <cell r="B82">
            <v>103</v>
          </cell>
          <cell r="C82" t="str">
            <v>돔카메라 고정용 브래킷 설치</v>
          </cell>
          <cell r="D82" t="str">
            <v>제작사양</v>
          </cell>
          <cell r="E82">
            <v>1</v>
          </cell>
          <cell r="F82" t="str">
            <v>EA</v>
          </cell>
          <cell r="G82">
            <v>51035</v>
          </cell>
          <cell r="H82">
            <v>51035</v>
          </cell>
          <cell r="I82">
            <v>34514</v>
          </cell>
          <cell r="J82">
            <v>34514</v>
          </cell>
          <cell r="K82">
            <v>0</v>
          </cell>
          <cell r="L82">
            <v>0</v>
          </cell>
        </row>
        <row r="83">
          <cell r="B83">
            <v>104</v>
          </cell>
          <cell r="C83" t="str">
            <v>돔카메라 고정용 브래킷 철거</v>
          </cell>
          <cell r="D83" t="str">
            <v>제작사양</v>
          </cell>
          <cell r="E83">
            <v>1</v>
          </cell>
          <cell r="F83" t="str">
            <v>EA</v>
          </cell>
          <cell r="G83">
            <v>310</v>
          </cell>
          <cell r="H83">
            <v>310</v>
          </cell>
          <cell r="I83">
            <v>10353</v>
          </cell>
          <cell r="J83">
            <v>10353</v>
          </cell>
          <cell r="K83">
            <v>0</v>
          </cell>
          <cell r="L83">
            <v>0</v>
          </cell>
        </row>
        <row r="84">
          <cell r="B84">
            <v>105</v>
          </cell>
          <cell r="C84" t="str">
            <v>고정형 CAMERA 브래킷 설치</v>
          </cell>
          <cell r="D84" t="str">
            <v>제작사양</v>
          </cell>
          <cell r="E84">
            <v>1</v>
          </cell>
          <cell r="F84" t="str">
            <v>EA</v>
          </cell>
          <cell r="G84">
            <v>81035</v>
          </cell>
          <cell r="H84">
            <v>81035</v>
          </cell>
          <cell r="I84">
            <v>34514</v>
          </cell>
          <cell r="J84">
            <v>34514</v>
          </cell>
          <cell r="K84">
            <v>0</v>
          </cell>
          <cell r="L84">
            <v>0</v>
          </cell>
        </row>
        <row r="85">
          <cell r="B85">
            <v>106</v>
          </cell>
          <cell r="C85" t="str">
            <v>스피커 설치</v>
          </cell>
          <cell r="D85" t="str">
            <v>20W, 8Ω</v>
          </cell>
          <cell r="E85">
            <v>1</v>
          </cell>
          <cell r="F85" t="str">
            <v>개</v>
          </cell>
          <cell r="G85">
            <v>67035</v>
          </cell>
          <cell r="H85">
            <v>67035</v>
          </cell>
          <cell r="I85">
            <v>34514</v>
          </cell>
          <cell r="J85">
            <v>34514</v>
          </cell>
          <cell r="K85">
            <v>0</v>
          </cell>
          <cell r="L85">
            <v>0</v>
          </cell>
        </row>
        <row r="86">
          <cell r="B86">
            <v>107</v>
          </cell>
          <cell r="C86" t="str">
            <v>스피커 철거</v>
          </cell>
          <cell r="D86">
            <v>0</v>
          </cell>
          <cell r="E86">
            <v>1</v>
          </cell>
          <cell r="F86" t="str">
            <v>개</v>
          </cell>
          <cell r="G86">
            <v>310</v>
          </cell>
          <cell r="H86">
            <v>310</v>
          </cell>
          <cell r="I86">
            <v>10353</v>
          </cell>
          <cell r="J86">
            <v>10353</v>
          </cell>
          <cell r="K86">
            <v>0</v>
          </cell>
          <cell r="L86">
            <v>0</v>
          </cell>
        </row>
        <row r="87">
          <cell r="B87">
            <v>108</v>
          </cell>
          <cell r="C87" t="str">
            <v>경광등 설치</v>
          </cell>
          <cell r="D87" t="str">
            <v>크세논램프 5W, ABS</v>
          </cell>
          <cell r="E87">
            <v>1</v>
          </cell>
          <cell r="F87" t="str">
            <v>개</v>
          </cell>
          <cell r="G87">
            <v>50262</v>
          </cell>
          <cell r="H87">
            <v>50262</v>
          </cell>
          <cell r="I87">
            <v>8737</v>
          </cell>
          <cell r="J87">
            <v>8737</v>
          </cell>
          <cell r="K87">
            <v>0</v>
          </cell>
          <cell r="L87">
            <v>0</v>
          </cell>
        </row>
        <row r="88">
          <cell r="B88">
            <v>109</v>
          </cell>
          <cell r="C88" t="str">
            <v>경광등 철거</v>
          </cell>
          <cell r="D88" t="str">
            <v>크세논램프 5W, ABS</v>
          </cell>
          <cell r="E88">
            <v>1</v>
          </cell>
          <cell r="F88" t="str">
            <v>개</v>
          </cell>
          <cell r="G88">
            <v>131</v>
          </cell>
          <cell r="H88">
            <v>131</v>
          </cell>
          <cell r="I88">
            <v>4368</v>
          </cell>
          <cell r="J88">
            <v>4368</v>
          </cell>
          <cell r="K88">
            <v>0</v>
          </cell>
          <cell r="L88">
            <v>0</v>
          </cell>
        </row>
        <row r="89">
          <cell r="B89">
            <v>112</v>
          </cell>
          <cell r="C89" t="str">
            <v>비상벨 철거</v>
          </cell>
          <cell r="D89">
            <v>0</v>
          </cell>
          <cell r="E89">
            <v>1</v>
          </cell>
          <cell r="F89" t="str">
            <v>개</v>
          </cell>
          <cell r="G89">
            <v>157</v>
          </cell>
          <cell r="H89">
            <v>157</v>
          </cell>
          <cell r="I89">
            <v>5242</v>
          </cell>
          <cell r="J89">
            <v>5242</v>
          </cell>
          <cell r="K89">
            <v>0</v>
          </cell>
          <cell r="L89">
            <v>0</v>
          </cell>
        </row>
        <row r="90">
          <cell r="B90">
            <v>119</v>
          </cell>
          <cell r="C90" t="str">
            <v>써지보호기(영상) 철거</v>
          </cell>
          <cell r="D90">
            <v>0</v>
          </cell>
          <cell r="E90">
            <v>1</v>
          </cell>
          <cell r="F90" t="str">
            <v>EA</v>
          </cell>
          <cell r="G90">
            <v>226</v>
          </cell>
          <cell r="H90">
            <v>226</v>
          </cell>
          <cell r="I90">
            <v>7553</v>
          </cell>
          <cell r="J90">
            <v>7553</v>
          </cell>
          <cell r="K90">
            <v>0</v>
          </cell>
          <cell r="L90">
            <v>0</v>
          </cell>
        </row>
        <row r="91">
          <cell r="B91">
            <v>120</v>
          </cell>
          <cell r="C91" t="str">
            <v>CODEC 철거</v>
          </cell>
          <cell r="D91" t="str">
            <v>MPEF-1/2/4, DUAL ENCODERING</v>
          </cell>
          <cell r="E91">
            <v>1</v>
          </cell>
          <cell r="F91" t="str">
            <v>대</v>
          </cell>
          <cell r="G91">
            <v>517</v>
          </cell>
          <cell r="H91">
            <v>517</v>
          </cell>
          <cell r="I91">
            <v>17256</v>
          </cell>
          <cell r="J91">
            <v>17256</v>
          </cell>
          <cell r="K91">
            <v>0</v>
          </cell>
          <cell r="L91">
            <v>0</v>
          </cell>
        </row>
        <row r="92">
          <cell r="B92">
            <v>121</v>
          </cell>
          <cell r="C92" t="str">
            <v>동보방송장치 철거</v>
          </cell>
          <cell r="D92" t="str">
            <v>AMP 내장(60W)</v>
          </cell>
          <cell r="E92">
            <v>1</v>
          </cell>
          <cell r="F92" t="str">
            <v>SET</v>
          </cell>
          <cell r="G92">
            <v>1051</v>
          </cell>
          <cell r="H92">
            <v>1051</v>
          </cell>
          <cell r="I92">
            <v>35045</v>
          </cell>
          <cell r="J92">
            <v>35045</v>
          </cell>
          <cell r="K92">
            <v>0</v>
          </cell>
          <cell r="L92">
            <v>0</v>
          </cell>
        </row>
        <row r="93">
          <cell r="B93">
            <v>122</v>
          </cell>
          <cell r="C93" t="str">
            <v>시그널컨버터 철거</v>
          </cell>
          <cell r="D93" t="str">
            <v>RS-232/485</v>
          </cell>
          <cell r="E93">
            <v>1</v>
          </cell>
          <cell r="F93" t="str">
            <v>SET</v>
          </cell>
          <cell r="G93">
            <v>687</v>
          </cell>
          <cell r="H93">
            <v>687</v>
          </cell>
          <cell r="I93">
            <v>22902</v>
          </cell>
          <cell r="J93">
            <v>22902</v>
          </cell>
          <cell r="K93">
            <v>0</v>
          </cell>
          <cell r="L93">
            <v>0</v>
          </cell>
        </row>
        <row r="94">
          <cell r="B94">
            <v>316</v>
          </cell>
          <cell r="C94" t="str">
            <v>전원케이블 포설</v>
          </cell>
          <cell r="D94" t="str">
            <v>VCT 1.5sq x 2C x 5열</v>
          </cell>
          <cell r="E94">
            <v>7</v>
          </cell>
          <cell r="F94" t="str">
            <v>m</v>
          </cell>
          <cell r="G94">
            <v>3701</v>
          </cell>
          <cell r="H94">
            <v>25907</v>
          </cell>
          <cell r="I94">
            <v>13670</v>
          </cell>
          <cell r="J94">
            <v>95690</v>
          </cell>
          <cell r="K94">
            <v>0</v>
          </cell>
          <cell r="L94">
            <v>0</v>
          </cell>
        </row>
        <row r="95">
          <cell r="B95">
            <v>317</v>
          </cell>
          <cell r="C95" t="str">
            <v>스피커케이블</v>
          </cell>
          <cell r="D95" t="str">
            <v>SW 2300</v>
          </cell>
          <cell r="E95">
            <v>2.5</v>
          </cell>
          <cell r="F95" t="str">
            <v>m</v>
          </cell>
          <cell r="G95">
            <v>1285</v>
          </cell>
          <cell r="H95">
            <v>3212</v>
          </cell>
          <cell r="I95">
            <v>2621</v>
          </cell>
          <cell r="J95">
            <v>6552</v>
          </cell>
          <cell r="K95">
            <v>0</v>
          </cell>
          <cell r="L95">
            <v>0</v>
          </cell>
        </row>
        <row r="96">
          <cell r="B96">
            <v>318</v>
          </cell>
          <cell r="C96" t="str">
            <v>LAN 케이블 포설</v>
          </cell>
          <cell r="D96" t="str">
            <v>UTP Cat 6 4P x 1열</v>
          </cell>
          <cell r="E96">
            <v>8.5</v>
          </cell>
          <cell r="F96" t="str">
            <v>m</v>
          </cell>
          <cell r="G96">
            <v>557</v>
          </cell>
          <cell r="H96">
            <v>4734</v>
          </cell>
          <cell r="I96">
            <v>4068</v>
          </cell>
          <cell r="J96">
            <v>34578</v>
          </cell>
          <cell r="K96">
            <v>0</v>
          </cell>
          <cell r="L96">
            <v>0</v>
          </cell>
        </row>
        <row r="97">
          <cell r="B97">
            <v>322</v>
          </cell>
          <cell r="C97" t="str">
            <v>LAN 케이블 포설</v>
          </cell>
          <cell r="D97" t="str">
            <v>UTP Cat 6 4P x 5열</v>
          </cell>
          <cell r="E97">
            <v>7</v>
          </cell>
          <cell r="F97" t="str">
            <v>m</v>
          </cell>
          <cell r="G97">
            <v>2690</v>
          </cell>
          <cell r="H97">
            <v>18830</v>
          </cell>
          <cell r="I97">
            <v>17088</v>
          </cell>
          <cell r="J97">
            <v>119616</v>
          </cell>
          <cell r="K97">
            <v>0</v>
          </cell>
          <cell r="L97">
            <v>0</v>
          </cell>
        </row>
        <row r="98">
          <cell r="B98" t="str">
            <v>멀티콘센트접지2구</v>
          </cell>
          <cell r="C98" t="str">
            <v>멀티콘센트</v>
          </cell>
          <cell r="D98" t="str">
            <v>접지2구</v>
          </cell>
          <cell r="E98">
            <v>1</v>
          </cell>
          <cell r="F98" t="str">
            <v>EA</v>
          </cell>
          <cell r="G98">
            <v>6300</v>
          </cell>
          <cell r="H98">
            <v>6300</v>
          </cell>
          <cell r="J98">
            <v>0</v>
          </cell>
          <cell r="L98">
            <v>0</v>
          </cell>
        </row>
        <row r="99">
          <cell r="B99" t="str">
            <v>멀티콘센트접지6구</v>
          </cell>
          <cell r="C99" t="str">
            <v>멀티콘센트</v>
          </cell>
          <cell r="D99" t="str">
            <v>접지6구</v>
          </cell>
          <cell r="E99">
            <v>2</v>
          </cell>
          <cell r="F99" t="str">
            <v>EA</v>
          </cell>
          <cell r="G99">
            <v>12400</v>
          </cell>
          <cell r="H99">
            <v>24800</v>
          </cell>
          <cell r="J99">
            <v>0</v>
          </cell>
          <cell r="L99">
            <v>0</v>
          </cell>
        </row>
        <row r="104">
          <cell r="B104">
            <v>3064</v>
          </cell>
          <cell r="D104" t="str">
            <v>계</v>
          </cell>
          <cell r="H104">
            <v>337603</v>
          </cell>
          <cell r="J104">
            <v>517277</v>
          </cell>
          <cell r="L104">
            <v>0</v>
          </cell>
        </row>
        <row r="105">
          <cell r="B105">
            <v>2065</v>
          </cell>
          <cell r="C105" t="str">
            <v>2.5 처인구 김량장동 186-19(186-12) 용인6주택재개발 지역(영일암 아래)</v>
          </cell>
        </row>
        <row r="106">
          <cell r="B106">
            <v>101</v>
          </cell>
          <cell r="C106" t="str">
            <v>SPEED DOME CAMERA 철거</v>
          </cell>
          <cell r="D106" t="str">
            <v>41만화소</v>
          </cell>
          <cell r="E106">
            <v>1</v>
          </cell>
          <cell r="F106" t="str">
            <v>EA</v>
          </cell>
          <cell r="G106">
            <v>1064</v>
          </cell>
          <cell r="H106">
            <v>1064</v>
          </cell>
          <cell r="I106">
            <v>35490</v>
          </cell>
          <cell r="J106">
            <v>35490</v>
          </cell>
          <cell r="K106">
            <v>0</v>
          </cell>
          <cell r="L106">
            <v>0</v>
          </cell>
        </row>
        <row r="107">
          <cell r="B107">
            <v>103</v>
          </cell>
          <cell r="C107" t="str">
            <v>돔카메라 고정용 브래킷 설치</v>
          </cell>
          <cell r="D107" t="str">
            <v>제작사양</v>
          </cell>
          <cell r="E107">
            <v>1</v>
          </cell>
          <cell r="F107" t="str">
            <v>EA</v>
          </cell>
          <cell r="G107">
            <v>51035</v>
          </cell>
          <cell r="H107">
            <v>51035</v>
          </cell>
          <cell r="I107">
            <v>34514</v>
          </cell>
          <cell r="J107">
            <v>34514</v>
          </cell>
          <cell r="K107">
            <v>0</v>
          </cell>
          <cell r="L107">
            <v>0</v>
          </cell>
        </row>
        <row r="108">
          <cell r="B108">
            <v>104</v>
          </cell>
          <cell r="C108" t="str">
            <v>돔카메라 고정용 브래킷 철거</v>
          </cell>
          <cell r="D108" t="str">
            <v>제작사양</v>
          </cell>
          <cell r="E108">
            <v>1</v>
          </cell>
          <cell r="F108" t="str">
            <v>EA</v>
          </cell>
          <cell r="G108">
            <v>310</v>
          </cell>
          <cell r="H108">
            <v>310</v>
          </cell>
          <cell r="I108">
            <v>10353</v>
          </cell>
          <cell r="J108">
            <v>10353</v>
          </cell>
          <cell r="K108">
            <v>0</v>
          </cell>
          <cell r="L108">
            <v>0</v>
          </cell>
        </row>
        <row r="109">
          <cell r="B109">
            <v>105</v>
          </cell>
          <cell r="C109" t="str">
            <v>고정형 CAMERA 브래킷 설치</v>
          </cell>
          <cell r="D109" t="str">
            <v>제작사양</v>
          </cell>
          <cell r="E109">
            <v>1</v>
          </cell>
          <cell r="F109" t="str">
            <v>EA</v>
          </cell>
          <cell r="G109">
            <v>81035</v>
          </cell>
          <cell r="H109">
            <v>81035</v>
          </cell>
          <cell r="I109">
            <v>34514</v>
          </cell>
          <cell r="J109">
            <v>34514</v>
          </cell>
          <cell r="K109">
            <v>0</v>
          </cell>
          <cell r="L109">
            <v>0</v>
          </cell>
        </row>
        <row r="110">
          <cell r="B110">
            <v>106</v>
          </cell>
          <cell r="C110" t="str">
            <v>스피커 설치</v>
          </cell>
          <cell r="D110" t="str">
            <v>20W, 8Ω</v>
          </cell>
          <cell r="E110">
            <v>1</v>
          </cell>
          <cell r="F110" t="str">
            <v>개</v>
          </cell>
          <cell r="G110">
            <v>67035</v>
          </cell>
          <cell r="H110">
            <v>67035</v>
          </cell>
          <cell r="I110">
            <v>34514</v>
          </cell>
          <cell r="J110">
            <v>34514</v>
          </cell>
          <cell r="K110">
            <v>0</v>
          </cell>
          <cell r="L110">
            <v>0</v>
          </cell>
        </row>
        <row r="111">
          <cell r="B111">
            <v>107</v>
          </cell>
          <cell r="C111" t="str">
            <v>스피커 철거</v>
          </cell>
          <cell r="D111">
            <v>0</v>
          </cell>
          <cell r="E111">
            <v>1</v>
          </cell>
          <cell r="F111" t="str">
            <v>개</v>
          </cell>
          <cell r="G111">
            <v>310</v>
          </cell>
          <cell r="H111">
            <v>310</v>
          </cell>
          <cell r="I111">
            <v>10353</v>
          </cell>
          <cell r="J111">
            <v>10353</v>
          </cell>
          <cell r="K111">
            <v>0</v>
          </cell>
          <cell r="L111">
            <v>0</v>
          </cell>
        </row>
        <row r="112">
          <cell r="B112">
            <v>108</v>
          </cell>
          <cell r="C112" t="str">
            <v>경광등 설치</v>
          </cell>
          <cell r="D112" t="str">
            <v>크세논램프 5W, ABS</v>
          </cell>
          <cell r="E112">
            <v>1</v>
          </cell>
          <cell r="F112" t="str">
            <v>개</v>
          </cell>
          <cell r="G112">
            <v>50262</v>
          </cell>
          <cell r="H112">
            <v>50262</v>
          </cell>
          <cell r="I112">
            <v>8737</v>
          </cell>
          <cell r="J112">
            <v>8737</v>
          </cell>
          <cell r="K112">
            <v>0</v>
          </cell>
          <cell r="L112">
            <v>0</v>
          </cell>
        </row>
        <row r="113">
          <cell r="B113">
            <v>109</v>
          </cell>
          <cell r="C113" t="str">
            <v>경광등 철거</v>
          </cell>
          <cell r="D113" t="str">
            <v>크세논램프 5W, ABS</v>
          </cell>
          <cell r="E113">
            <v>1</v>
          </cell>
          <cell r="F113" t="str">
            <v>개</v>
          </cell>
          <cell r="G113">
            <v>131</v>
          </cell>
          <cell r="H113">
            <v>131</v>
          </cell>
          <cell r="I113">
            <v>4368</v>
          </cell>
          <cell r="J113">
            <v>4368</v>
          </cell>
          <cell r="K113">
            <v>0</v>
          </cell>
          <cell r="L113">
            <v>0</v>
          </cell>
        </row>
        <row r="114">
          <cell r="B114">
            <v>112</v>
          </cell>
          <cell r="C114" t="str">
            <v>비상벨 철거</v>
          </cell>
          <cell r="D114">
            <v>0</v>
          </cell>
          <cell r="E114">
            <v>1</v>
          </cell>
          <cell r="F114" t="str">
            <v>개</v>
          </cell>
          <cell r="G114">
            <v>157</v>
          </cell>
          <cell r="H114">
            <v>157</v>
          </cell>
          <cell r="I114">
            <v>5242</v>
          </cell>
          <cell r="J114">
            <v>5242</v>
          </cell>
          <cell r="K114">
            <v>0</v>
          </cell>
          <cell r="L114">
            <v>0</v>
          </cell>
        </row>
        <row r="115">
          <cell r="B115">
            <v>119</v>
          </cell>
          <cell r="C115" t="str">
            <v>써지보호기(영상) 철거</v>
          </cell>
          <cell r="D115">
            <v>0</v>
          </cell>
          <cell r="E115">
            <v>1</v>
          </cell>
          <cell r="F115" t="str">
            <v>EA</v>
          </cell>
          <cell r="G115">
            <v>226</v>
          </cell>
          <cell r="H115">
            <v>226</v>
          </cell>
          <cell r="I115">
            <v>7553</v>
          </cell>
          <cell r="J115">
            <v>7553</v>
          </cell>
          <cell r="K115">
            <v>0</v>
          </cell>
          <cell r="L115">
            <v>0</v>
          </cell>
        </row>
        <row r="116">
          <cell r="B116">
            <v>120</v>
          </cell>
          <cell r="C116" t="str">
            <v>CODEC 철거</v>
          </cell>
          <cell r="D116" t="str">
            <v>MPEF-1/2/4, DUAL ENCODERING</v>
          </cell>
          <cell r="E116">
            <v>1</v>
          </cell>
          <cell r="F116" t="str">
            <v>대</v>
          </cell>
          <cell r="G116">
            <v>517</v>
          </cell>
          <cell r="H116">
            <v>517</v>
          </cell>
          <cell r="I116">
            <v>17256</v>
          </cell>
          <cell r="J116">
            <v>17256</v>
          </cell>
          <cell r="K116">
            <v>0</v>
          </cell>
          <cell r="L116">
            <v>0</v>
          </cell>
        </row>
        <row r="117">
          <cell r="B117">
            <v>121</v>
          </cell>
          <cell r="C117" t="str">
            <v>동보방송장치 철거</v>
          </cell>
          <cell r="D117" t="str">
            <v>AMP 내장(60W)</v>
          </cell>
          <cell r="E117">
            <v>1</v>
          </cell>
          <cell r="F117" t="str">
            <v>SET</v>
          </cell>
          <cell r="G117">
            <v>1051</v>
          </cell>
          <cell r="H117">
            <v>1051</v>
          </cell>
          <cell r="I117">
            <v>35045</v>
          </cell>
          <cell r="J117">
            <v>35045</v>
          </cell>
          <cell r="K117">
            <v>0</v>
          </cell>
          <cell r="L117">
            <v>0</v>
          </cell>
        </row>
        <row r="118">
          <cell r="B118">
            <v>122</v>
          </cell>
          <cell r="C118" t="str">
            <v>시그널컨버터 철거</v>
          </cell>
          <cell r="D118" t="str">
            <v>RS-232/485</v>
          </cell>
          <cell r="E118">
            <v>1</v>
          </cell>
          <cell r="F118" t="str">
            <v>SET</v>
          </cell>
          <cell r="G118">
            <v>687</v>
          </cell>
          <cell r="H118">
            <v>687</v>
          </cell>
          <cell r="I118">
            <v>22902</v>
          </cell>
          <cell r="J118">
            <v>22902</v>
          </cell>
          <cell r="K118">
            <v>0</v>
          </cell>
          <cell r="L118">
            <v>0</v>
          </cell>
        </row>
        <row r="119">
          <cell r="B119">
            <v>316</v>
          </cell>
          <cell r="C119" t="str">
            <v>전원케이블 포설</v>
          </cell>
          <cell r="D119" t="str">
            <v>VCT 1.5sq x 2C x 5열</v>
          </cell>
          <cell r="E119">
            <v>7</v>
          </cell>
          <cell r="F119" t="str">
            <v>m</v>
          </cell>
          <cell r="G119">
            <v>3701</v>
          </cell>
          <cell r="H119">
            <v>25907</v>
          </cell>
          <cell r="I119">
            <v>13670</v>
          </cell>
          <cell r="J119">
            <v>95690</v>
          </cell>
          <cell r="K119">
            <v>0</v>
          </cell>
          <cell r="L119">
            <v>0</v>
          </cell>
        </row>
        <row r="120">
          <cell r="B120">
            <v>317</v>
          </cell>
          <cell r="C120" t="str">
            <v>스피커케이블</v>
          </cell>
          <cell r="D120" t="str">
            <v>SW 2300</v>
          </cell>
          <cell r="E120">
            <v>2.5</v>
          </cell>
          <cell r="F120" t="str">
            <v>m</v>
          </cell>
          <cell r="G120">
            <v>1285</v>
          </cell>
          <cell r="H120">
            <v>3212</v>
          </cell>
          <cell r="I120">
            <v>2621</v>
          </cell>
          <cell r="J120">
            <v>6552</v>
          </cell>
          <cell r="K120">
            <v>0</v>
          </cell>
          <cell r="L120">
            <v>0</v>
          </cell>
        </row>
        <row r="121">
          <cell r="B121">
            <v>318</v>
          </cell>
          <cell r="C121" t="str">
            <v>LAN 케이블 포설</v>
          </cell>
          <cell r="D121" t="str">
            <v>UTP Cat 6 4P x 1열</v>
          </cell>
          <cell r="E121">
            <v>8.5</v>
          </cell>
          <cell r="F121" t="str">
            <v>m</v>
          </cell>
          <cell r="G121">
            <v>557</v>
          </cell>
          <cell r="H121">
            <v>4734</v>
          </cell>
          <cell r="I121">
            <v>4068</v>
          </cell>
          <cell r="J121">
            <v>34578</v>
          </cell>
          <cell r="K121">
            <v>0</v>
          </cell>
          <cell r="L121">
            <v>0</v>
          </cell>
        </row>
        <row r="122">
          <cell r="B122">
            <v>322</v>
          </cell>
          <cell r="C122" t="str">
            <v>LAN 케이블 포설</v>
          </cell>
          <cell r="D122" t="str">
            <v>UTP Cat 6 4P x 5열</v>
          </cell>
          <cell r="E122">
            <v>7</v>
          </cell>
          <cell r="F122" t="str">
            <v>m</v>
          </cell>
          <cell r="G122">
            <v>2690</v>
          </cell>
          <cell r="H122">
            <v>18830</v>
          </cell>
          <cell r="I122">
            <v>17088</v>
          </cell>
          <cell r="J122">
            <v>119616</v>
          </cell>
          <cell r="K122">
            <v>0</v>
          </cell>
          <cell r="L122">
            <v>0</v>
          </cell>
        </row>
        <row r="123">
          <cell r="B123" t="str">
            <v>멀티콘센트접지2구</v>
          </cell>
          <cell r="C123" t="str">
            <v>멀티콘센트</v>
          </cell>
          <cell r="D123" t="str">
            <v>접지2구</v>
          </cell>
          <cell r="E123">
            <v>1</v>
          </cell>
          <cell r="F123" t="str">
            <v>EA</v>
          </cell>
          <cell r="G123">
            <v>6300</v>
          </cell>
          <cell r="H123">
            <v>6300</v>
          </cell>
          <cell r="J123">
            <v>0</v>
          </cell>
          <cell r="L123">
            <v>0</v>
          </cell>
        </row>
        <row r="124">
          <cell r="B124" t="str">
            <v>멀티콘센트접지6구</v>
          </cell>
          <cell r="C124" t="str">
            <v>멀티콘센트</v>
          </cell>
          <cell r="D124" t="str">
            <v>접지6구</v>
          </cell>
          <cell r="E124">
            <v>2</v>
          </cell>
          <cell r="F124" t="str">
            <v>EA</v>
          </cell>
          <cell r="G124">
            <v>12400</v>
          </cell>
          <cell r="H124">
            <v>24800</v>
          </cell>
          <cell r="J124">
            <v>0</v>
          </cell>
          <cell r="L124">
            <v>0</v>
          </cell>
        </row>
        <row r="129">
          <cell r="B129">
            <v>3065</v>
          </cell>
          <cell r="D129" t="str">
            <v>계</v>
          </cell>
          <cell r="H129">
            <v>337603</v>
          </cell>
          <cell r="J129">
            <v>517277</v>
          </cell>
          <cell r="L129">
            <v>0</v>
          </cell>
        </row>
        <row r="130">
          <cell r="B130">
            <v>2066</v>
          </cell>
          <cell r="C130" t="str">
            <v>2.6 처인구 김량장동 200(201-8) 능말쉼터</v>
          </cell>
        </row>
        <row r="131">
          <cell r="B131">
            <v>101</v>
          </cell>
          <cell r="C131" t="str">
            <v>SPEED DOME CAMERA 철거</v>
          </cell>
          <cell r="D131" t="str">
            <v>41만화소</v>
          </cell>
          <cell r="E131">
            <v>1</v>
          </cell>
          <cell r="F131" t="str">
            <v>EA</v>
          </cell>
          <cell r="G131">
            <v>1064</v>
          </cell>
          <cell r="H131">
            <v>1064</v>
          </cell>
          <cell r="I131">
            <v>35490</v>
          </cell>
          <cell r="J131">
            <v>35490</v>
          </cell>
          <cell r="K131">
            <v>0</v>
          </cell>
          <cell r="L131">
            <v>0</v>
          </cell>
        </row>
        <row r="132">
          <cell r="B132">
            <v>103</v>
          </cell>
          <cell r="C132" t="str">
            <v>돔카메라 고정용 브래킷 설치</v>
          </cell>
          <cell r="D132" t="str">
            <v>제작사양</v>
          </cell>
          <cell r="E132">
            <v>1</v>
          </cell>
          <cell r="F132" t="str">
            <v>EA</v>
          </cell>
          <cell r="G132">
            <v>51035</v>
          </cell>
          <cell r="H132">
            <v>51035</v>
          </cell>
          <cell r="I132">
            <v>34514</v>
          </cell>
          <cell r="J132">
            <v>34514</v>
          </cell>
          <cell r="K132">
            <v>0</v>
          </cell>
          <cell r="L132">
            <v>0</v>
          </cell>
        </row>
        <row r="133">
          <cell r="B133">
            <v>104</v>
          </cell>
          <cell r="C133" t="str">
            <v>돔카메라 고정용 브래킷 철거</v>
          </cell>
          <cell r="D133" t="str">
            <v>제작사양</v>
          </cell>
          <cell r="E133">
            <v>1</v>
          </cell>
          <cell r="F133" t="str">
            <v>EA</v>
          </cell>
          <cell r="G133">
            <v>310</v>
          </cell>
          <cell r="H133">
            <v>310</v>
          </cell>
          <cell r="I133">
            <v>10353</v>
          </cell>
          <cell r="J133">
            <v>10353</v>
          </cell>
          <cell r="K133">
            <v>0</v>
          </cell>
          <cell r="L133">
            <v>0</v>
          </cell>
        </row>
        <row r="134">
          <cell r="B134">
            <v>105</v>
          </cell>
          <cell r="C134" t="str">
            <v>고정형 CAMERA 브래킷 설치</v>
          </cell>
          <cell r="D134" t="str">
            <v>제작사양</v>
          </cell>
          <cell r="E134">
            <v>1</v>
          </cell>
          <cell r="F134" t="str">
            <v>EA</v>
          </cell>
          <cell r="G134">
            <v>81035</v>
          </cell>
          <cell r="H134">
            <v>81035</v>
          </cell>
          <cell r="I134">
            <v>34514</v>
          </cell>
          <cell r="J134">
            <v>34514</v>
          </cell>
          <cell r="K134">
            <v>0</v>
          </cell>
          <cell r="L134">
            <v>0</v>
          </cell>
        </row>
        <row r="135">
          <cell r="B135">
            <v>106</v>
          </cell>
          <cell r="C135" t="str">
            <v>스피커 설치</v>
          </cell>
          <cell r="D135" t="str">
            <v>20W, 8Ω</v>
          </cell>
          <cell r="E135">
            <v>1</v>
          </cell>
          <cell r="F135" t="str">
            <v>개</v>
          </cell>
          <cell r="G135">
            <v>67035</v>
          </cell>
          <cell r="H135">
            <v>67035</v>
          </cell>
          <cell r="I135">
            <v>34514</v>
          </cell>
          <cell r="J135">
            <v>34514</v>
          </cell>
          <cell r="K135">
            <v>0</v>
          </cell>
          <cell r="L135">
            <v>0</v>
          </cell>
        </row>
        <row r="136">
          <cell r="B136">
            <v>107</v>
          </cell>
          <cell r="C136" t="str">
            <v>스피커 철거</v>
          </cell>
          <cell r="D136">
            <v>0</v>
          </cell>
          <cell r="E136">
            <v>1</v>
          </cell>
          <cell r="F136" t="str">
            <v>개</v>
          </cell>
          <cell r="G136">
            <v>310</v>
          </cell>
          <cell r="H136">
            <v>310</v>
          </cell>
          <cell r="I136">
            <v>10353</v>
          </cell>
          <cell r="J136">
            <v>10353</v>
          </cell>
          <cell r="K136">
            <v>0</v>
          </cell>
          <cell r="L136">
            <v>0</v>
          </cell>
        </row>
        <row r="137">
          <cell r="B137">
            <v>108</v>
          </cell>
          <cell r="C137" t="str">
            <v>경광등 설치</v>
          </cell>
          <cell r="D137" t="str">
            <v>크세논램프 5W, ABS</v>
          </cell>
          <cell r="E137">
            <v>1</v>
          </cell>
          <cell r="F137" t="str">
            <v>개</v>
          </cell>
          <cell r="G137">
            <v>50262</v>
          </cell>
          <cell r="H137">
            <v>50262</v>
          </cell>
          <cell r="I137">
            <v>8737</v>
          </cell>
          <cell r="J137">
            <v>8737</v>
          </cell>
          <cell r="K137">
            <v>0</v>
          </cell>
          <cell r="L137">
            <v>0</v>
          </cell>
        </row>
        <row r="138">
          <cell r="B138">
            <v>109</v>
          </cell>
          <cell r="C138" t="str">
            <v>경광등 철거</v>
          </cell>
          <cell r="D138" t="str">
            <v>크세논램프 5W, ABS</v>
          </cell>
          <cell r="E138">
            <v>1</v>
          </cell>
          <cell r="F138" t="str">
            <v>개</v>
          </cell>
          <cell r="G138">
            <v>131</v>
          </cell>
          <cell r="H138">
            <v>131</v>
          </cell>
          <cell r="I138">
            <v>4368</v>
          </cell>
          <cell r="J138">
            <v>4368</v>
          </cell>
          <cell r="K138">
            <v>0</v>
          </cell>
          <cell r="L138">
            <v>0</v>
          </cell>
        </row>
        <row r="139">
          <cell r="B139">
            <v>112</v>
          </cell>
          <cell r="C139" t="str">
            <v>비상벨 철거</v>
          </cell>
          <cell r="D139">
            <v>0</v>
          </cell>
          <cell r="E139">
            <v>1</v>
          </cell>
          <cell r="F139" t="str">
            <v>개</v>
          </cell>
          <cell r="G139">
            <v>157</v>
          </cell>
          <cell r="H139">
            <v>157</v>
          </cell>
          <cell r="I139">
            <v>5242</v>
          </cell>
          <cell r="J139">
            <v>5242</v>
          </cell>
          <cell r="K139">
            <v>0</v>
          </cell>
          <cell r="L139">
            <v>0</v>
          </cell>
        </row>
        <row r="140">
          <cell r="B140">
            <v>119</v>
          </cell>
          <cell r="C140" t="str">
            <v>써지보호기(영상) 철거</v>
          </cell>
          <cell r="D140">
            <v>0</v>
          </cell>
          <cell r="E140">
            <v>1</v>
          </cell>
          <cell r="F140" t="str">
            <v>EA</v>
          </cell>
          <cell r="G140">
            <v>226</v>
          </cell>
          <cell r="H140">
            <v>226</v>
          </cell>
          <cell r="I140">
            <v>7553</v>
          </cell>
          <cell r="J140">
            <v>7553</v>
          </cell>
          <cell r="K140">
            <v>0</v>
          </cell>
          <cell r="L140">
            <v>0</v>
          </cell>
        </row>
        <row r="141">
          <cell r="B141">
            <v>120</v>
          </cell>
          <cell r="C141" t="str">
            <v>CODEC 철거</v>
          </cell>
          <cell r="D141" t="str">
            <v>MPEF-1/2/4, DUAL ENCODERING</v>
          </cell>
          <cell r="E141">
            <v>1</v>
          </cell>
          <cell r="F141" t="str">
            <v>대</v>
          </cell>
          <cell r="G141">
            <v>517</v>
          </cell>
          <cell r="H141">
            <v>517</v>
          </cell>
          <cell r="I141">
            <v>17256</v>
          </cell>
          <cell r="J141">
            <v>17256</v>
          </cell>
          <cell r="K141">
            <v>0</v>
          </cell>
          <cell r="L141">
            <v>0</v>
          </cell>
        </row>
        <row r="142">
          <cell r="B142">
            <v>121</v>
          </cell>
          <cell r="C142" t="str">
            <v>동보방송장치 철거</v>
          </cell>
          <cell r="D142" t="str">
            <v>AMP 내장(60W)</v>
          </cell>
          <cell r="E142">
            <v>1</v>
          </cell>
          <cell r="F142" t="str">
            <v>SET</v>
          </cell>
          <cell r="G142">
            <v>1051</v>
          </cell>
          <cell r="H142">
            <v>1051</v>
          </cell>
          <cell r="I142">
            <v>35045</v>
          </cell>
          <cell r="J142">
            <v>35045</v>
          </cell>
          <cell r="K142">
            <v>0</v>
          </cell>
          <cell r="L142">
            <v>0</v>
          </cell>
        </row>
        <row r="143">
          <cell r="B143">
            <v>122</v>
          </cell>
          <cell r="C143" t="str">
            <v>시그널컨버터 철거</v>
          </cell>
          <cell r="D143" t="str">
            <v>RS-232/485</v>
          </cell>
          <cell r="E143">
            <v>1</v>
          </cell>
          <cell r="F143" t="str">
            <v>SET</v>
          </cell>
          <cell r="G143">
            <v>687</v>
          </cell>
          <cell r="H143">
            <v>687</v>
          </cell>
          <cell r="I143">
            <v>22902</v>
          </cell>
          <cell r="J143">
            <v>22902</v>
          </cell>
          <cell r="K143">
            <v>0</v>
          </cell>
          <cell r="L143">
            <v>0</v>
          </cell>
        </row>
        <row r="144">
          <cell r="B144">
            <v>314</v>
          </cell>
          <cell r="C144" t="str">
            <v>전원케이블 포설</v>
          </cell>
          <cell r="D144" t="str">
            <v>VCT 1.5sq x 2C x 3열</v>
          </cell>
          <cell r="E144">
            <v>7</v>
          </cell>
          <cell r="F144" t="str">
            <v>m</v>
          </cell>
          <cell r="G144">
            <v>2227</v>
          </cell>
          <cell r="H144">
            <v>15589</v>
          </cell>
          <cell r="I144">
            <v>8462</v>
          </cell>
          <cell r="J144">
            <v>59234</v>
          </cell>
          <cell r="K144">
            <v>0</v>
          </cell>
          <cell r="L144">
            <v>0</v>
          </cell>
        </row>
        <row r="145">
          <cell r="B145">
            <v>317</v>
          </cell>
          <cell r="C145" t="str">
            <v>스피커케이블</v>
          </cell>
          <cell r="D145" t="str">
            <v>SW 2300</v>
          </cell>
          <cell r="E145">
            <v>2.5</v>
          </cell>
          <cell r="F145" t="str">
            <v>m</v>
          </cell>
          <cell r="G145">
            <v>1285</v>
          </cell>
          <cell r="H145">
            <v>3212</v>
          </cell>
          <cell r="I145">
            <v>2621</v>
          </cell>
          <cell r="J145">
            <v>6552</v>
          </cell>
          <cell r="K145">
            <v>0</v>
          </cell>
          <cell r="L145">
            <v>0</v>
          </cell>
        </row>
        <row r="146">
          <cell r="B146">
            <v>318</v>
          </cell>
          <cell r="C146" t="str">
            <v>LAN 케이블 포설</v>
          </cell>
          <cell r="D146" t="str">
            <v>UTP Cat 6 4P x 1열</v>
          </cell>
          <cell r="E146">
            <v>8.5</v>
          </cell>
          <cell r="F146" t="str">
            <v>m</v>
          </cell>
          <cell r="G146">
            <v>557</v>
          </cell>
          <cell r="H146">
            <v>4734</v>
          </cell>
          <cell r="I146">
            <v>4068</v>
          </cell>
          <cell r="J146">
            <v>34578</v>
          </cell>
          <cell r="K146">
            <v>0</v>
          </cell>
          <cell r="L146">
            <v>0</v>
          </cell>
        </row>
        <row r="147">
          <cell r="B147">
            <v>320</v>
          </cell>
          <cell r="C147" t="str">
            <v>LAN 케이블 포설</v>
          </cell>
          <cell r="D147" t="str">
            <v>UTP Cat 6 4P x 3열</v>
          </cell>
          <cell r="E147">
            <v>7</v>
          </cell>
          <cell r="F147" t="str">
            <v>m</v>
          </cell>
          <cell r="G147">
            <v>1623</v>
          </cell>
          <cell r="H147">
            <v>11361</v>
          </cell>
          <cell r="I147">
            <v>10578</v>
          </cell>
          <cell r="J147">
            <v>74046</v>
          </cell>
          <cell r="K147">
            <v>0</v>
          </cell>
          <cell r="L147">
            <v>0</v>
          </cell>
        </row>
        <row r="148">
          <cell r="B148" t="str">
            <v>멀티콘센트접지2구</v>
          </cell>
          <cell r="C148" t="str">
            <v>멀티콘센트</v>
          </cell>
          <cell r="D148" t="str">
            <v>접지2구</v>
          </cell>
          <cell r="E148">
            <v>1</v>
          </cell>
          <cell r="F148" t="str">
            <v>EA</v>
          </cell>
          <cell r="G148">
            <v>6300</v>
          </cell>
          <cell r="H148">
            <v>6300</v>
          </cell>
          <cell r="J148">
            <v>0</v>
          </cell>
          <cell r="L148">
            <v>0</v>
          </cell>
        </row>
        <row r="149">
          <cell r="B149" t="str">
            <v>멀티콘센트접지6구</v>
          </cell>
          <cell r="C149" t="str">
            <v>멀티콘센트</v>
          </cell>
          <cell r="D149" t="str">
            <v>접지6구</v>
          </cell>
          <cell r="E149">
            <v>2</v>
          </cell>
          <cell r="F149" t="str">
            <v>EA</v>
          </cell>
          <cell r="G149">
            <v>12400</v>
          </cell>
          <cell r="H149">
            <v>24800</v>
          </cell>
          <cell r="J149">
            <v>0</v>
          </cell>
          <cell r="L149">
            <v>0</v>
          </cell>
        </row>
        <row r="154">
          <cell r="B154">
            <v>3066</v>
          </cell>
          <cell r="D154" t="str">
            <v>계</v>
          </cell>
          <cell r="H154">
            <v>319816</v>
          </cell>
          <cell r="J154">
            <v>435251</v>
          </cell>
          <cell r="L154">
            <v>0</v>
          </cell>
        </row>
        <row r="155">
          <cell r="B155">
            <v>2067</v>
          </cell>
          <cell r="C155" t="str">
            <v>2.7 처인구 김량장동 235-16 국제훼미리마트 앞 사거리, (위치 변경지역) 236-5</v>
          </cell>
        </row>
        <row r="156">
          <cell r="B156">
            <v>101</v>
          </cell>
          <cell r="C156" t="str">
            <v>SPEED DOME CAMERA 철거</v>
          </cell>
          <cell r="D156" t="str">
            <v>41만화소</v>
          </cell>
          <cell r="E156">
            <v>1</v>
          </cell>
          <cell r="F156" t="str">
            <v>EA</v>
          </cell>
          <cell r="G156">
            <v>1064</v>
          </cell>
          <cell r="H156">
            <v>1064</v>
          </cell>
          <cell r="I156">
            <v>35490</v>
          </cell>
          <cell r="J156">
            <v>35490</v>
          </cell>
          <cell r="K156">
            <v>0</v>
          </cell>
          <cell r="L156">
            <v>0</v>
          </cell>
        </row>
        <row r="157">
          <cell r="B157">
            <v>103</v>
          </cell>
          <cell r="C157" t="str">
            <v>돔카메라 고정용 브래킷 설치</v>
          </cell>
          <cell r="D157" t="str">
            <v>제작사양</v>
          </cell>
          <cell r="E157">
            <v>1</v>
          </cell>
          <cell r="F157" t="str">
            <v>EA</v>
          </cell>
          <cell r="G157">
            <v>51035</v>
          </cell>
          <cell r="H157">
            <v>51035</v>
          </cell>
          <cell r="I157">
            <v>34514</v>
          </cell>
          <cell r="J157">
            <v>34514</v>
          </cell>
          <cell r="K157">
            <v>0</v>
          </cell>
          <cell r="L157">
            <v>0</v>
          </cell>
        </row>
        <row r="158">
          <cell r="B158">
            <v>104</v>
          </cell>
          <cell r="C158" t="str">
            <v>돔카메라 고정용 브래킷 철거</v>
          </cell>
          <cell r="D158" t="str">
            <v>제작사양</v>
          </cell>
          <cell r="E158">
            <v>1</v>
          </cell>
          <cell r="F158" t="str">
            <v>EA</v>
          </cell>
          <cell r="G158">
            <v>310</v>
          </cell>
          <cell r="H158">
            <v>310</v>
          </cell>
          <cell r="I158">
            <v>10353</v>
          </cell>
          <cell r="J158">
            <v>10353</v>
          </cell>
          <cell r="K158">
            <v>0</v>
          </cell>
          <cell r="L158">
            <v>0</v>
          </cell>
        </row>
        <row r="159">
          <cell r="B159">
            <v>105</v>
          </cell>
          <cell r="C159" t="str">
            <v>고정형 CAMERA 브래킷 설치</v>
          </cell>
          <cell r="D159" t="str">
            <v>제작사양</v>
          </cell>
          <cell r="E159">
            <v>1</v>
          </cell>
          <cell r="F159" t="str">
            <v>EA</v>
          </cell>
          <cell r="G159">
            <v>81035</v>
          </cell>
          <cell r="H159">
            <v>81035</v>
          </cell>
          <cell r="I159">
            <v>34514</v>
          </cell>
          <cell r="J159">
            <v>34514</v>
          </cell>
          <cell r="K159">
            <v>0</v>
          </cell>
          <cell r="L159">
            <v>0</v>
          </cell>
        </row>
        <row r="160">
          <cell r="B160">
            <v>106</v>
          </cell>
          <cell r="C160" t="str">
            <v>스피커 설치</v>
          </cell>
          <cell r="D160" t="str">
            <v>20W, 8Ω</v>
          </cell>
          <cell r="E160">
            <v>1</v>
          </cell>
          <cell r="F160" t="str">
            <v>개</v>
          </cell>
          <cell r="G160">
            <v>67035</v>
          </cell>
          <cell r="H160">
            <v>67035</v>
          </cell>
          <cell r="I160">
            <v>34514</v>
          </cell>
          <cell r="J160">
            <v>34514</v>
          </cell>
          <cell r="K160">
            <v>0</v>
          </cell>
          <cell r="L160">
            <v>0</v>
          </cell>
        </row>
        <row r="161">
          <cell r="B161">
            <v>107</v>
          </cell>
          <cell r="C161" t="str">
            <v>스피커 철거</v>
          </cell>
          <cell r="D161">
            <v>0</v>
          </cell>
          <cell r="E161">
            <v>1</v>
          </cell>
          <cell r="F161" t="str">
            <v>개</v>
          </cell>
          <cell r="G161">
            <v>310</v>
          </cell>
          <cell r="H161">
            <v>310</v>
          </cell>
          <cell r="I161">
            <v>10353</v>
          </cell>
          <cell r="J161">
            <v>10353</v>
          </cell>
          <cell r="K161">
            <v>0</v>
          </cell>
          <cell r="L161">
            <v>0</v>
          </cell>
        </row>
        <row r="162">
          <cell r="B162">
            <v>108</v>
          </cell>
          <cell r="C162" t="str">
            <v>경광등 설치</v>
          </cell>
          <cell r="D162" t="str">
            <v>크세논램프 5W, ABS</v>
          </cell>
          <cell r="E162">
            <v>1</v>
          </cell>
          <cell r="F162" t="str">
            <v>개</v>
          </cell>
          <cell r="G162">
            <v>50262</v>
          </cell>
          <cell r="H162">
            <v>50262</v>
          </cell>
          <cell r="I162">
            <v>8737</v>
          </cell>
          <cell r="J162">
            <v>8737</v>
          </cell>
          <cell r="K162">
            <v>0</v>
          </cell>
          <cell r="L162">
            <v>0</v>
          </cell>
        </row>
        <row r="163">
          <cell r="B163">
            <v>109</v>
          </cell>
          <cell r="C163" t="str">
            <v>경광등 철거</v>
          </cell>
          <cell r="D163" t="str">
            <v>크세논램프 5W, ABS</v>
          </cell>
          <cell r="E163">
            <v>1</v>
          </cell>
          <cell r="F163" t="str">
            <v>개</v>
          </cell>
          <cell r="G163">
            <v>131</v>
          </cell>
          <cell r="H163">
            <v>131</v>
          </cell>
          <cell r="I163">
            <v>4368</v>
          </cell>
          <cell r="J163">
            <v>4368</v>
          </cell>
          <cell r="K163">
            <v>0</v>
          </cell>
          <cell r="L163">
            <v>0</v>
          </cell>
        </row>
        <row r="164">
          <cell r="B164">
            <v>112</v>
          </cell>
          <cell r="C164" t="str">
            <v>비상벨 철거</v>
          </cell>
          <cell r="D164">
            <v>0</v>
          </cell>
          <cell r="E164">
            <v>1</v>
          </cell>
          <cell r="F164" t="str">
            <v>개</v>
          </cell>
          <cell r="G164">
            <v>157</v>
          </cell>
          <cell r="H164">
            <v>157</v>
          </cell>
          <cell r="I164">
            <v>5242</v>
          </cell>
          <cell r="J164">
            <v>5242</v>
          </cell>
          <cell r="K164">
            <v>0</v>
          </cell>
          <cell r="L164">
            <v>0</v>
          </cell>
        </row>
        <row r="165">
          <cell r="B165">
            <v>119</v>
          </cell>
          <cell r="C165" t="str">
            <v>써지보호기(영상) 철거</v>
          </cell>
          <cell r="D165">
            <v>0</v>
          </cell>
          <cell r="E165">
            <v>1</v>
          </cell>
          <cell r="F165" t="str">
            <v>EA</v>
          </cell>
          <cell r="G165">
            <v>226</v>
          </cell>
          <cell r="H165">
            <v>226</v>
          </cell>
          <cell r="I165">
            <v>7553</v>
          </cell>
          <cell r="J165">
            <v>7553</v>
          </cell>
          <cell r="K165">
            <v>0</v>
          </cell>
          <cell r="L165">
            <v>0</v>
          </cell>
        </row>
        <row r="166">
          <cell r="B166">
            <v>120</v>
          </cell>
          <cell r="C166" t="str">
            <v>CODEC 철거</v>
          </cell>
          <cell r="D166" t="str">
            <v>MPEF-1/2/4, DUAL ENCODERING</v>
          </cell>
          <cell r="E166">
            <v>1</v>
          </cell>
          <cell r="F166" t="str">
            <v>대</v>
          </cell>
          <cell r="G166">
            <v>517</v>
          </cell>
          <cell r="H166">
            <v>517</v>
          </cell>
          <cell r="I166">
            <v>17256</v>
          </cell>
          <cell r="J166">
            <v>17256</v>
          </cell>
          <cell r="K166">
            <v>0</v>
          </cell>
          <cell r="L166">
            <v>0</v>
          </cell>
        </row>
        <row r="167">
          <cell r="B167">
            <v>121</v>
          </cell>
          <cell r="C167" t="str">
            <v>동보방송장치 철거</v>
          </cell>
          <cell r="D167" t="str">
            <v>AMP 내장(60W)</v>
          </cell>
          <cell r="E167">
            <v>1</v>
          </cell>
          <cell r="F167" t="str">
            <v>SET</v>
          </cell>
          <cell r="G167">
            <v>1051</v>
          </cell>
          <cell r="H167">
            <v>1051</v>
          </cell>
          <cell r="I167">
            <v>35045</v>
          </cell>
          <cell r="J167">
            <v>35045</v>
          </cell>
          <cell r="K167">
            <v>0</v>
          </cell>
          <cell r="L167">
            <v>0</v>
          </cell>
        </row>
        <row r="168">
          <cell r="B168">
            <v>122</v>
          </cell>
          <cell r="C168" t="str">
            <v>시그널컨버터 철거</v>
          </cell>
          <cell r="D168" t="str">
            <v>RS-232/485</v>
          </cell>
          <cell r="E168">
            <v>1</v>
          </cell>
          <cell r="F168" t="str">
            <v>SET</v>
          </cell>
          <cell r="G168">
            <v>687</v>
          </cell>
          <cell r="H168">
            <v>687</v>
          </cell>
          <cell r="I168">
            <v>22902</v>
          </cell>
          <cell r="J168">
            <v>22902</v>
          </cell>
          <cell r="K168">
            <v>0</v>
          </cell>
          <cell r="L168">
            <v>0</v>
          </cell>
        </row>
        <row r="169">
          <cell r="B169">
            <v>316</v>
          </cell>
          <cell r="C169" t="str">
            <v>전원케이블 포설</v>
          </cell>
          <cell r="D169" t="str">
            <v>VCT 1.5sq x 2C x 5열</v>
          </cell>
          <cell r="E169">
            <v>7</v>
          </cell>
          <cell r="F169" t="str">
            <v>m</v>
          </cell>
          <cell r="G169">
            <v>3701</v>
          </cell>
          <cell r="H169">
            <v>25907</v>
          </cell>
          <cell r="I169">
            <v>13670</v>
          </cell>
          <cell r="J169">
            <v>95690</v>
          </cell>
          <cell r="K169">
            <v>0</v>
          </cell>
          <cell r="L169">
            <v>0</v>
          </cell>
        </row>
        <row r="170">
          <cell r="B170">
            <v>317</v>
          </cell>
          <cell r="C170" t="str">
            <v>스피커케이블</v>
          </cell>
          <cell r="D170" t="str">
            <v>SW 2300</v>
          </cell>
          <cell r="E170">
            <v>2.5</v>
          </cell>
          <cell r="F170" t="str">
            <v>m</v>
          </cell>
          <cell r="G170">
            <v>1285</v>
          </cell>
          <cell r="H170">
            <v>3212</v>
          </cell>
          <cell r="I170">
            <v>2621</v>
          </cell>
          <cell r="J170">
            <v>6552</v>
          </cell>
          <cell r="K170">
            <v>0</v>
          </cell>
          <cell r="L170">
            <v>0</v>
          </cell>
        </row>
        <row r="171">
          <cell r="B171">
            <v>318</v>
          </cell>
          <cell r="C171" t="str">
            <v>LAN 케이블 포설</v>
          </cell>
          <cell r="D171" t="str">
            <v>UTP Cat 6 4P x 1열</v>
          </cell>
          <cell r="E171">
            <v>8.5</v>
          </cell>
          <cell r="F171" t="str">
            <v>m</v>
          </cell>
          <cell r="G171">
            <v>557</v>
          </cell>
          <cell r="H171">
            <v>4734</v>
          </cell>
          <cell r="I171">
            <v>4068</v>
          </cell>
          <cell r="J171">
            <v>34578</v>
          </cell>
          <cell r="K171">
            <v>0</v>
          </cell>
          <cell r="L171">
            <v>0</v>
          </cell>
        </row>
        <row r="172">
          <cell r="B172">
            <v>322</v>
          </cell>
          <cell r="C172" t="str">
            <v>LAN 케이블 포설</v>
          </cell>
          <cell r="D172" t="str">
            <v>UTP Cat 6 4P x 5열</v>
          </cell>
          <cell r="E172">
            <v>7</v>
          </cell>
          <cell r="F172" t="str">
            <v>m</v>
          </cell>
          <cell r="G172">
            <v>2690</v>
          </cell>
          <cell r="H172">
            <v>18830</v>
          </cell>
          <cell r="I172">
            <v>17088</v>
          </cell>
          <cell r="J172">
            <v>119616</v>
          </cell>
          <cell r="K172">
            <v>0</v>
          </cell>
          <cell r="L172">
            <v>0</v>
          </cell>
        </row>
        <row r="173">
          <cell r="B173" t="str">
            <v>멀티콘센트접지2구</v>
          </cell>
          <cell r="C173" t="str">
            <v>멀티콘센트</v>
          </cell>
          <cell r="D173" t="str">
            <v>접지2구</v>
          </cell>
          <cell r="E173">
            <v>1</v>
          </cell>
          <cell r="F173" t="str">
            <v>EA</v>
          </cell>
          <cell r="G173">
            <v>6300</v>
          </cell>
          <cell r="H173">
            <v>6300</v>
          </cell>
          <cell r="J173">
            <v>0</v>
          </cell>
          <cell r="L173">
            <v>0</v>
          </cell>
        </row>
        <row r="174">
          <cell r="B174" t="str">
            <v>멀티콘센트접지6구</v>
          </cell>
          <cell r="C174" t="str">
            <v>멀티콘센트</v>
          </cell>
          <cell r="D174" t="str">
            <v>접지6구</v>
          </cell>
          <cell r="E174">
            <v>2</v>
          </cell>
          <cell r="F174" t="str">
            <v>EA</v>
          </cell>
          <cell r="G174">
            <v>12400</v>
          </cell>
          <cell r="H174">
            <v>24800</v>
          </cell>
          <cell r="J174">
            <v>0</v>
          </cell>
          <cell r="L174">
            <v>0</v>
          </cell>
        </row>
        <row r="179">
          <cell r="B179">
            <v>3067</v>
          </cell>
          <cell r="D179" t="str">
            <v>계</v>
          </cell>
          <cell r="H179">
            <v>337603</v>
          </cell>
          <cell r="J179">
            <v>517277</v>
          </cell>
          <cell r="L179">
            <v>0</v>
          </cell>
        </row>
        <row r="180">
          <cell r="B180">
            <v>2068</v>
          </cell>
          <cell r="C180" t="str">
            <v>2.8 처인구 김량장동 344-9 서구복지회관</v>
          </cell>
        </row>
        <row r="181">
          <cell r="B181">
            <v>101</v>
          </cell>
          <cell r="C181" t="str">
            <v>SPEED DOME CAMERA 철거</v>
          </cell>
          <cell r="D181" t="str">
            <v>41만화소</v>
          </cell>
          <cell r="E181">
            <v>1</v>
          </cell>
          <cell r="F181" t="str">
            <v>EA</v>
          </cell>
          <cell r="G181">
            <v>1064</v>
          </cell>
          <cell r="H181">
            <v>1064</v>
          </cell>
          <cell r="I181">
            <v>35490</v>
          </cell>
          <cell r="J181">
            <v>35490</v>
          </cell>
          <cell r="K181">
            <v>0</v>
          </cell>
          <cell r="L181">
            <v>0</v>
          </cell>
        </row>
        <row r="182">
          <cell r="B182">
            <v>103</v>
          </cell>
          <cell r="C182" t="str">
            <v>돔카메라 고정용 브래킷 설치</v>
          </cell>
          <cell r="D182" t="str">
            <v>제작사양</v>
          </cell>
          <cell r="E182">
            <v>1</v>
          </cell>
          <cell r="F182" t="str">
            <v>EA</v>
          </cell>
          <cell r="G182">
            <v>51035</v>
          </cell>
          <cell r="H182">
            <v>51035</v>
          </cell>
          <cell r="I182">
            <v>34514</v>
          </cell>
          <cell r="J182">
            <v>34514</v>
          </cell>
          <cell r="K182">
            <v>0</v>
          </cell>
          <cell r="L182">
            <v>0</v>
          </cell>
        </row>
        <row r="183">
          <cell r="B183">
            <v>104</v>
          </cell>
          <cell r="C183" t="str">
            <v>돔카메라 고정용 브래킷 철거</v>
          </cell>
          <cell r="D183" t="str">
            <v>제작사양</v>
          </cell>
          <cell r="E183">
            <v>1</v>
          </cell>
          <cell r="F183" t="str">
            <v>EA</v>
          </cell>
          <cell r="G183">
            <v>310</v>
          </cell>
          <cell r="H183">
            <v>310</v>
          </cell>
          <cell r="I183">
            <v>10353</v>
          </cell>
          <cell r="J183">
            <v>10353</v>
          </cell>
          <cell r="K183">
            <v>0</v>
          </cell>
          <cell r="L183">
            <v>0</v>
          </cell>
        </row>
        <row r="184">
          <cell r="B184">
            <v>105</v>
          </cell>
          <cell r="C184" t="str">
            <v>고정형 CAMERA 브래킷 설치</v>
          </cell>
          <cell r="D184" t="str">
            <v>제작사양</v>
          </cell>
          <cell r="E184">
            <v>1</v>
          </cell>
          <cell r="F184" t="str">
            <v>EA</v>
          </cell>
          <cell r="G184">
            <v>81035</v>
          </cell>
          <cell r="H184">
            <v>81035</v>
          </cell>
          <cell r="I184">
            <v>34514</v>
          </cell>
          <cell r="J184">
            <v>34514</v>
          </cell>
          <cell r="K184">
            <v>0</v>
          </cell>
          <cell r="L184">
            <v>0</v>
          </cell>
        </row>
        <row r="185">
          <cell r="B185">
            <v>106</v>
          </cell>
          <cell r="C185" t="str">
            <v>스피커 설치</v>
          </cell>
          <cell r="D185" t="str">
            <v>20W, 8Ω</v>
          </cell>
          <cell r="E185">
            <v>1</v>
          </cell>
          <cell r="F185" t="str">
            <v>개</v>
          </cell>
          <cell r="G185">
            <v>67035</v>
          </cell>
          <cell r="H185">
            <v>67035</v>
          </cell>
          <cell r="I185">
            <v>34514</v>
          </cell>
          <cell r="J185">
            <v>34514</v>
          </cell>
          <cell r="K185">
            <v>0</v>
          </cell>
          <cell r="L185">
            <v>0</v>
          </cell>
        </row>
        <row r="186">
          <cell r="B186">
            <v>107</v>
          </cell>
          <cell r="C186" t="str">
            <v>스피커 철거</v>
          </cell>
          <cell r="D186">
            <v>0</v>
          </cell>
          <cell r="E186">
            <v>1</v>
          </cell>
          <cell r="F186" t="str">
            <v>개</v>
          </cell>
          <cell r="G186">
            <v>310</v>
          </cell>
          <cell r="H186">
            <v>310</v>
          </cell>
          <cell r="I186">
            <v>10353</v>
          </cell>
          <cell r="J186">
            <v>10353</v>
          </cell>
          <cell r="K186">
            <v>0</v>
          </cell>
          <cell r="L186">
            <v>0</v>
          </cell>
        </row>
        <row r="187">
          <cell r="B187">
            <v>108</v>
          </cell>
          <cell r="C187" t="str">
            <v>경광등 설치</v>
          </cell>
          <cell r="D187" t="str">
            <v>크세논램프 5W, ABS</v>
          </cell>
          <cell r="E187">
            <v>1</v>
          </cell>
          <cell r="F187" t="str">
            <v>개</v>
          </cell>
          <cell r="G187">
            <v>50262</v>
          </cell>
          <cell r="H187">
            <v>50262</v>
          </cell>
          <cell r="I187">
            <v>8737</v>
          </cell>
          <cell r="J187">
            <v>8737</v>
          </cell>
          <cell r="K187">
            <v>0</v>
          </cell>
          <cell r="L187">
            <v>0</v>
          </cell>
        </row>
        <row r="188">
          <cell r="B188">
            <v>109</v>
          </cell>
          <cell r="C188" t="str">
            <v>경광등 철거</v>
          </cell>
          <cell r="D188" t="str">
            <v>크세논램프 5W, ABS</v>
          </cell>
          <cell r="E188">
            <v>1</v>
          </cell>
          <cell r="F188" t="str">
            <v>개</v>
          </cell>
          <cell r="G188">
            <v>131</v>
          </cell>
          <cell r="H188">
            <v>131</v>
          </cell>
          <cell r="I188">
            <v>4368</v>
          </cell>
          <cell r="J188">
            <v>4368</v>
          </cell>
          <cell r="K188">
            <v>0</v>
          </cell>
          <cell r="L188">
            <v>0</v>
          </cell>
        </row>
        <row r="189">
          <cell r="B189">
            <v>112</v>
          </cell>
          <cell r="C189" t="str">
            <v>비상벨 철거</v>
          </cell>
          <cell r="D189">
            <v>0</v>
          </cell>
          <cell r="E189">
            <v>1</v>
          </cell>
          <cell r="F189" t="str">
            <v>개</v>
          </cell>
          <cell r="G189">
            <v>157</v>
          </cell>
          <cell r="H189">
            <v>157</v>
          </cell>
          <cell r="I189">
            <v>5242</v>
          </cell>
          <cell r="J189">
            <v>5242</v>
          </cell>
          <cell r="K189">
            <v>0</v>
          </cell>
          <cell r="L189">
            <v>0</v>
          </cell>
        </row>
        <row r="190">
          <cell r="B190">
            <v>119</v>
          </cell>
          <cell r="C190" t="str">
            <v>써지보호기(영상) 철거</v>
          </cell>
          <cell r="D190">
            <v>0</v>
          </cell>
          <cell r="E190">
            <v>1</v>
          </cell>
          <cell r="F190" t="str">
            <v>EA</v>
          </cell>
          <cell r="G190">
            <v>226</v>
          </cell>
          <cell r="H190">
            <v>226</v>
          </cell>
          <cell r="I190">
            <v>7553</v>
          </cell>
          <cell r="J190">
            <v>7553</v>
          </cell>
          <cell r="K190">
            <v>0</v>
          </cell>
          <cell r="L190">
            <v>0</v>
          </cell>
        </row>
        <row r="191">
          <cell r="B191">
            <v>120</v>
          </cell>
          <cell r="C191" t="str">
            <v>CODEC 철거</v>
          </cell>
          <cell r="D191" t="str">
            <v>MPEF-1/2/4, DUAL ENCODERING</v>
          </cell>
          <cell r="E191">
            <v>1</v>
          </cell>
          <cell r="F191" t="str">
            <v>대</v>
          </cell>
          <cell r="G191">
            <v>517</v>
          </cell>
          <cell r="H191">
            <v>517</v>
          </cell>
          <cell r="I191">
            <v>17256</v>
          </cell>
          <cell r="J191">
            <v>17256</v>
          </cell>
          <cell r="K191">
            <v>0</v>
          </cell>
          <cell r="L191">
            <v>0</v>
          </cell>
        </row>
        <row r="192">
          <cell r="B192">
            <v>121</v>
          </cell>
          <cell r="C192" t="str">
            <v>동보방송장치 철거</v>
          </cell>
          <cell r="D192" t="str">
            <v>AMP 내장(60W)</v>
          </cell>
          <cell r="E192">
            <v>1</v>
          </cell>
          <cell r="F192" t="str">
            <v>SET</v>
          </cell>
          <cell r="G192">
            <v>1051</v>
          </cell>
          <cell r="H192">
            <v>1051</v>
          </cell>
          <cell r="I192">
            <v>35045</v>
          </cell>
          <cell r="J192">
            <v>35045</v>
          </cell>
          <cell r="K192">
            <v>0</v>
          </cell>
          <cell r="L192">
            <v>0</v>
          </cell>
        </row>
        <row r="193">
          <cell r="B193">
            <v>122</v>
          </cell>
          <cell r="C193" t="str">
            <v>시그널컨버터 철거</v>
          </cell>
          <cell r="D193" t="str">
            <v>RS-232/485</v>
          </cell>
          <cell r="E193">
            <v>1</v>
          </cell>
          <cell r="F193" t="str">
            <v>SET</v>
          </cell>
          <cell r="G193">
            <v>687</v>
          </cell>
          <cell r="H193">
            <v>687</v>
          </cell>
          <cell r="I193">
            <v>22902</v>
          </cell>
          <cell r="J193">
            <v>22902</v>
          </cell>
          <cell r="K193">
            <v>0</v>
          </cell>
          <cell r="L193">
            <v>0</v>
          </cell>
        </row>
        <row r="194">
          <cell r="B194">
            <v>316</v>
          </cell>
          <cell r="C194" t="str">
            <v>전원케이블 포설</v>
          </cell>
          <cell r="D194" t="str">
            <v>VCT 1.5sq x 2C x 5열</v>
          </cell>
          <cell r="E194">
            <v>7</v>
          </cell>
          <cell r="F194" t="str">
            <v>m</v>
          </cell>
          <cell r="G194">
            <v>3701</v>
          </cell>
          <cell r="H194">
            <v>25907</v>
          </cell>
          <cell r="I194">
            <v>13670</v>
          </cell>
          <cell r="J194">
            <v>95690</v>
          </cell>
          <cell r="K194">
            <v>0</v>
          </cell>
          <cell r="L194">
            <v>0</v>
          </cell>
        </row>
        <row r="195">
          <cell r="B195">
            <v>317</v>
          </cell>
          <cell r="C195" t="str">
            <v>스피커케이블</v>
          </cell>
          <cell r="D195" t="str">
            <v>SW 2300</v>
          </cell>
          <cell r="E195">
            <v>2.5</v>
          </cell>
          <cell r="F195" t="str">
            <v>m</v>
          </cell>
          <cell r="G195">
            <v>1285</v>
          </cell>
          <cell r="H195">
            <v>3212</v>
          </cell>
          <cell r="I195">
            <v>2621</v>
          </cell>
          <cell r="J195">
            <v>6552</v>
          </cell>
          <cell r="K195">
            <v>0</v>
          </cell>
          <cell r="L195">
            <v>0</v>
          </cell>
        </row>
        <row r="196">
          <cell r="B196">
            <v>318</v>
          </cell>
          <cell r="C196" t="str">
            <v>LAN 케이블 포설</v>
          </cell>
          <cell r="D196" t="str">
            <v>UTP Cat 6 4P x 1열</v>
          </cell>
          <cell r="E196">
            <v>8.5</v>
          </cell>
          <cell r="F196" t="str">
            <v>m</v>
          </cell>
          <cell r="G196">
            <v>557</v>
          </cell>
          <cell r="H196">
            <v>4734</v>
          </cell>
          <cell r="I196">
            <v>4068</v>
          </cell>
          <cell r="J196">
            <v>34578</v>
          </cell>
          <cell r="K196">
            <v>0</v>
          </cell>
          <cell r="L196">
            <v>0</v>
          </cell>
        </row>
        <row r="197">
          <cell r="B197">
            <v>322</v>
          </cell>
          <cell r="C197" t="str">
            <v>LAN 케이블 포설</v>
          </cell>
          <cell r="D197" t="str">
            <v>UTP Cat 6 4P x 5열</v>
          </cell>
          <cell r="E197">
            <v>7</v>
          </cell>
          <cell r="F197" t="str">
            <v>m</v>
          </cell>
          <cell r="G197">
            <v>2690</v>
          </cell>
          <cell r="H197">
            <v>18830</v>
          </cell>
          <cell r="I197">
            <v>17088</v>
          </cell>
          <cell r="J197">
            <v>119616</v>
          </cell>
          <cell r="K197">
            <v>0</v>
          </cell>
          <cell r="L197">
            <v>0</v>
          </cell>
        </row>
        <row r="198">
          <cell r="B198" t="str">
            <v>멀티콘센트접지2구</v>
          </cell>
          <cell r="C198" t="str">
            <v>멀티콘센트</v>
          </cell>
          <cell r="D198" t="str">
            <v>접지2구</v>
          </cell>
          <cell r="E198">
            <v>1</v>
          </cell>
          <cell r="F198" t="str">
            <v>EA</v>
          </cell>
          <cell r="G198">
            <v>6300</v>
          </cell>
          <cell r="H198">
            <v>6300</v>
          </cell>
          <cell r="J198">
            <v>0</v>
          </cell>
          <cell r="L198">
            <v>0</v>
          </cell>
        </row>
        <row r="199">
          <cell r="B199" t="str">
            <v>멀티콘센트접지6구</v>
          </cell>
          <cell r="C199" t="str">
            <v>멀티콘센트</v>
          </cell>
          <cell r="D199" t="str">
            <v>접지6구</v>
          </cell>
          <cell r="E199">
            <v>2</v>
          </cell>
          <cell r="F199" t="str">
            <v>EA</v>
          </cell>
          <cell r="G199">
            <v>12400</v>
          </cell>
          <cell r="H199">
            <v>24800</v>
          </cell>
          <cell r="J199">
            <v>0</v>
          </cell>
          <cell r="L199">
            <v>0</v>
          </cell>
        </row>
        <row r="204">
          <cell r="B204">
            <v>3068</v>
          </cell>
          <cell r="D204" t="str">
            <v>계</v>
          </cell>
          <cell r="H204">
            <v>337603</v>
          </cell>
          <cell r="J204">
            <v>517277</v>
          </cell>
          <cell r="L204">
            <v>0</v>
          </cell>
        </row>
        <row r="205">
          <cell r="B205">
            <v>2069</v>
          </cell>
          <cell r="C205" t="str">
            <v>2.9 처인구 김량장동 352-21 제일빌라 앞(서학사 앞), (353-12)</v>
          </cell>
        </row>
        <row r="206">
          <cell r="B206">
            <v>101</v>
          </cell>
          <cell r="C206" t="str">
            <v>SPEED DOME CAMERA 철거</v>
          </cell>
          <cell r="D206" t="str">
            <v>41만화소</v>
          </cell>
          <cell r="E206">
            <v>1</v>
          </cell>
          <cell r="F206" t="str">
            <v>EA</v>
          </cell>
          <cell r="G206">
            <v>1064</v>
          </cell>
          <cell r="H206">
            <v>1064</v>
          </cell>
          <cell r="I206">
            <v>35490</v>
          </cell>
          <cell r="J206">
            <v>35490</v>
          </cell>
          <cell r="K206">
            <v>0</v>
          </cell>
          <cell r="L206">
            <v>0</v>
          </cell>
        </row>
        <row r="207">
          <cell r="B207">
            <v>103</v>
          </cell>
          <cell r="C207" t="str">
            <v>돔카메라 고정용 브래킷 설치</v>
          </cell>
          <cell r="D207" t="str">
            <v>제작사양</v>
          </cell>
          <cell r="E207">
            <v>1</v>
          </cell>
          <cell r="F207" t="str">
            <v>EA</v>
          </cell>
          <cell r="G207">
            <v>51035</v>
          </cell>
          <cell r="H207">
            <v>51035</v>
          </cell>
          <cell r="I207">
            <v>34514</v>
          </cell>
          <cell r="J207">
            <v>34514</v>
          </cell>
          <cell r="K207">
            <v>0</v>
          </cell>
          <cell r="L207">
            <v>0</v>
          </cell>
        </row>
        <row r="208">
          <cell r="B208">
            <v>104</v>
          </cell>
          <cell r="C208" t="str">
            <v>돔카메라 고정용 브래킷 철거</v>
          </cell>
          <cell r="D208" t="str">
            <v>제작사양</v>
          </cell>
          <cell r="E208">
            <v>1</v>
          </cell>
          <cell r="F208" t="str">
            <v>EA</v>
          </cell>
          <cell r="G208">
            <v>310</v>
          </cell>
          <cell r="H208">
            <v>310</v>
          </cell>
          <cell r="I208">
            <v>10353</v>
          </cell>
          <cell r="J208">
            <v>10353</v>
          </cell>
          <cell r="K208">
            <v>0</v>
          </cell>
          <cell r="L208">
            <v>0</v>
          </cell>
        </row>
        <row r="209">
          <cell r="B209">
            <v>105</v>
          </cell>
          <cell r="C209" t="str">
            <v>고정형 CAMERA 브래킷 설치</v>
          </cell>
          <cell r="D209" t="str">
            <v>제작사양</v>
          </cell>
          <cell r="E209">
            <v>1</v>
          </cell>
          <cell r="F209" t="str">
            <v>EA</v>
          </cell>
          <cell r="G209">
            <v>81035</v>
          </cell>
          <cell r="H209">
            <v>81035</v>
          </cell>
          <cell r="I209">
            <v>34514</v>
          </cell>
          <cell r="J209">
            <v>34514</v>
          </cell>
          <cell r="K209">
            <v>0</v>
          </cell>
          <cell r="L209">
            <v>0</v>
          </cell>
        </row>
        <row r="210">
          <cell r="B210">
            <v>106</v>
          </cell>
          <cell r="C210" t="str">
            <v>스피커 설치</v>
          </cell>
          <cell r="D210" t="str">
            <v>20W, 8Ω</v>
          </cell>
          <cell r="E210">
            <v>1</v>
          </cell>
          <cell r="F210" t="str">
            <v>개</v>
          </cell>
          <cell r="G210">
            <v>67035</v>
          </cell>
          <cell r="H210">
            <v>67035</v>
          </cell>
          <cell r="I210">
            <v>34514</v>
          </cell>
          <cell r="J210">
            <v>34514</v>
          </cell>
          <cell r="K210">
            <v>0</v>
          </cell>
          <cell r="L210">
            <v>0</v>
          </cell>
        </row>
        <row r="211">
          <cell r="B211">
            <v>107</v>
          </cell>
          <cell r="C211" t="str">
            <v>스피커 철거</v>
          </cell>
          <cell r="D211">
            <v>0</v>
          </cell>
          <cell r="E211">
            <v>1</v>
          </cell>
          <cell r="F211" t="str">
            <v>개</v>
          </cell>
          <cell r="G211">
            <v>310</v>
          </cell>
          <cell r="H211">
            <v>310</v>
          </cell>
          <cell r="I211">
            <v>10353</v>
          </cell>
          <cell r="J211">
            <v>10353</v>
          </cell>
          <cell r="K211">
            <v>0</v>
          </cell>
          <cell r="L211">
            <v>0</v>
          </cell>
        </row>
        <row r="212">
          <cell r="B212">
            <v>108</v>
          </cell>
          <cell r="C212" t="str">
            <v>경광등 설치</v>
          </cell>
          <cell r="D212" t="str">
            <v>크세논램프 5W, ABS</v>
          </cell>
          <cell r="E212">
            <v>1</v>
          </cell>
          <cell r="F212" t="str">
            <v>개</v>
          </cell>
          <cell r="G212">
            <v>50262</v>
          </cell>
          <cell r="H212">
            <v>50262</v>
          </cell>
          <cell r="I212">
            <v>8737</v>
          </cell>
          <cell r="J212">
            <v>8737</v>
          </cell>
          <cell r="K212">
            <v>0</v>
          </cell>
          <cell r="L212">
            <v>0</v>
          </cell>
        </row>
        <row r="213">
          <cell r="B213">
            <v>109</v>
          </cell>
          <cell r="C213" t="str">
            <v>경광등 철거</v>
          </cell>
          <cell r="D213" t="str">
            <v>크세논램프 5W, ABS</v>
          </cell>
          <cell r="E213">
            <v>1</v>
          </cell>
          <cell r="F213" t="str">
            <v>개</v>
          </cell>
          <cell r="G213">
            <v>131</v>
          </cell>
          <cell r="H213">
            <v>131</v>
          </cell>
          <cell r="I213">
            <v>4368</v>
          </cell>
          <cell r="J213">
            <v>4368</v>
          </cell>
          <cell r="K213">
            <v>0</v>
          </cell>
          <cell r="L213">
            <v>0</v>
          </cell>
        </row>
        <row r="214">
          <cell r="B214">
            <v>112</v>
          </cell>
          <cell r="C214" t="str">
            <v>비상벨 철거</v>
          </cell>
          <cell r="D214">
            <v>0</v>
          </cell>
          <cell r="E214">
            <v>1</v>
          </cell>
          <cell r="F214" t="str">
            <v>개</v>
          </cell>
          <cell r="G214">
            <v>157</v>
          </cell>
          <cell r="H214">
            <v>157</v>
          </cell>
          <cell r="I214">
            <v>5242</v>
          </cell>
          <cell r="J214">
            <v>5242</v>
          </cell>
          <cell r="K214">
            <v>0</v>
          </cell>
          <cell r="L214">
            <v>0</v>
          </cell>
        </row>
        <row r="215">
          <cell r="B215">
            <v>119</v>
          </cell>
          <cell r="C215" t="str">
            <v>써지보호기(영상) 철거</v>
          </cell>
          <cell r="D215">
            <v>0</v>
          </cell>
          <cell r="E215">
            <v>1</v>
          </cell>
          <cell r="F215" t="str">
            <v>EA</v>
          </cell>
          <cell r="G215">
            <v>226</v>
          </cell>
          <cell r="H215">
            <v>226</v>
          </cell>
          <cell r="I215">
            <v>7553</v>
          </cell>
          <cell r="J215">
            <v>7553</v>
          </cell>
          <cell r="K215">
            <v>0</v>
          </cell>
          <cell r="L215">
            <v>0</v>
          </cell>
        </row>
        <row r="216">
          <cell r="B216">
            <v>120</v>
          </cell>
          <cell r="C216" t="str">
            <v>CODEC 철거</v>
          </cell>
          <cell r="D216" t="str">
            <v>MPEF-1/2/4, DUAL ENCODERING</v>
          </cell>
          <cell r="E216">
            <v>1</v>
          </cell>
          <cell r="F216" t="str">
            <v>대</v>
          </cell>
          <cell r="G216">
            <v>517</v>
          </cell>
          <cell r="H216">
            <v>517</v>
          </cell>
          <cell r="I216">
            <v>17256</v>
          </cell>
          <cell r="J216">
            <v>17256</v>
          </cell>
          <cell r="K216">
            <v>0</v>
          </cell>
          <cell r="L216">
            <v>0</v>
          </cell>
        </row>
        <row r="217">
          <cell r="B217">
            <v>121</v>
          </cell>
          <cell r="C217" t="str">
            <v>동보방송장치 철거</v>
          </cell>
          <cell r="D217" t="str">
            <v>AMP 내장(60W)</v>
          </cell>
          <cell r="E217">
            <v>1</v>
          </cell>
          <cell r="F217" t="str">
            <v>SET</v>
          </cell>
          <cell r="G217">
            <v>1051</v>
          </cell>
          <cell r="H217">
            <v>1051</v>
          </cell>
          <cell r="I217">
            <v>35045</v>
          </cell>
          <cell r="J217">
            <v>35045</v>
          </cell>
          <cell r="K217">
            <v>0</v>
          </cell>
          <cell r="L217">
            <v>0</v>
          </cell>
        </row>
        <row r="218">
          <cell r="B218">
            <v>122</v>
          </cell>
          <cell r="C218" t="str">
            <v>시그널컨버터 철거</v>
          </cell>
          <cell r="D218" t="str">
            <v>RS-232/485</v>
          </cell>
          <cell r="E218">
            <v>1</v>
          </cell>
          <cell r="F218" t="str">
            <v>SET</v>
          </cell>
          <cell r="G218">
            <v>687</v>
          </cell>
          <cell r="H218">
            <v>687</v>
          </cell>
          <cell r="I218">
            <v>22902</v>
          </cell>
          <cell r="J218">
            <v>22902</v>
          </cell>
          <cell r="K218">
            <v>0</v>
          </cell>
          <cell r="L218">
            <v>0</v>
          </cell>
        </row>
        <row r="219">
          <cell r="B219">
            <v>316</v>
          </cell>
          <cell r="C219" t="str">
            <v>전원케이블 포설</v>
          </cell>
          <cell r="D219" t="str">
            <v>VCT 1.5sq x 2C x 5열</v>
          </cell>
          <cell r="E219">
            <v>7</v>
          </cell>
          <cell r="F219" t="str">
            <v>m</v>
          </cell>
          <cell r="G219">
            <v>3701</v>
          </cell>
          <cell r="H219">
            <v>25907</v>
          </cell>
          <cell r="I219">
            <v>13670</v>
          </cell>
          <cell r="J219">
            <v>95690</v>
          </cell>
          <cell r="K219">
            <v>0</v>
          </cell>
          <cell r="L219">
            <v>0</v>
          </cell>
        </row>
        <row r="220">
          <cell r="B220">
            <v>317</v>
          </cell>
          <cell r="C220" t="str">
            <v>스피커케이블</v>
          </cell>
          <cell r="D220" t="str">
            <v>SW 2300</v>
          </cell>
          <cell r="E220">
            <v>2.5</v>
          </cell>
          <cell r="F220" t="str">
            <v>m</v>
          </cell>
          <cell r="G220">
            <v>1285</v>
          </cell>
          <cell r="H220">
            <v>3212</v>
          </cell>
          <cell r="I220">
            <v>2621</v>
          </cell>
          <cell r="J220">
            <v>6552</v>
          </cell>
          <cell r="K220">
            <v>0</v>
          </cell>
          <cell r="L220">
            <v>0</v>
          </cell>
        </row>
        <row r="221">
          <cell r="B221">
            <v>318</v>
          </cell>
          <cell r="C221" t="str">
            <v>LAN 케이블 포설</v>
          </cell>
          <cell r="D221" t="str">
            <v>UTP Cat 6 4P x 1열</v>
          </cell>
          <cell r="E221">
            <v>8.5</v>
          </cell>
          <cell r="F221" t="str">
            <v>m</v>
          </cell>
          <cell r="G221">
            <v>557</v>
          </cell>
          <cell r="H221">
            <v>4734</v>
          </cell>
          <cell r="I221">
            <v>4068</v>
          </cell>
          <cell r="J221">
            <v>34578</v>
          </cell>
          <cell r="K221">
            <v>0</v>
          </cell>
          <cell r="L221">
            <v>0</v>
          </cell>
        </row>
        <row r="222">
          <cell r="B222">
            <v>322</v>
          </cell>
          <cell r="C222" t="str">
            <v>LAN 케이블 포설</v>
          </cell>
          <cell r="D222" t="str">
            <v>UTP Cat 6 4P x 5열</v>
          </cell>
          <cell r="E222">
            <v>7</v>
          </cell>
          <cell r="F222" t="str">
            <v>m</v>
          </cell>
          <cell r="G222">
            <v>2690</v>
          </cell>
          <cell r="H222">
            <v>18830</v>
          </cell>
          <cell r="I222">
            <v>17088</v>
          </cell>
          <cell r="J222">
            <v>119616</v>
          </cell>
          <cell r="K222">
            <v>0</v>
          </cell>
          <cell r="L222">
            <v>0</v>
          </cell>
        </row>
        <row r="223">
          <cell r="B223" t="str">
            <v>멀티콘센트접지2구</v>
          </cell>
          <cell r="C223" t="str">
            <v>멀티콘센트</v>
          </cell>
          <cell r="D223" t="str">
            <v>접지2구</v>
          </cell>
          <cell r="E223">
            <v>1</v>
          </cell>
          <cell r="F223" t="str">
            <v>EA</v>
          </cell>
          <cell r="G223">
            <v>6300</v>
          </cell>
          <cell r="H223">
            <v>6300</v>
          </cell>
          <cell r="J223">
            <v>0</v>
          </cell>
          <cell r="L223">
            <v>0</v>
          </cell>
        </row>
        <row r="224">
          <cell r="B224" t="str">
            <v>멀티콘센트접지6구</v>
          </cell>
          <cell r="C224" t="str">
            <v>멀티콘센트</v>
          </cell>
          <cell r="D224" t="str">
            <v>접지6구</v>
          </cell>
          <cell r="E224">
            <v>2</v>
          </cell>
          <cell r="F224" t="str">
            <v>EA</v>
          </cell>
          <cell r="G224">
            <v>12400</v>
          </cell>
          <cell r="H224">
            <v>24800</v>
          </cell>
          <cell r="J224">
            <v>0</v>
          </cell>
          <cell r="L224">
            <v>0</v>
          </cell>
        </row>
        <row r="229">
          <cell r="B229">
            <v>3069</v>
          </cell>
          <cell r="D229" t="str">
            <v>계</v>
          </cell>
          <cell r="H229">
            <v>337603</v>
          </cell>
          <cell r="J229">
            <v>517277</v>
          </cell>
          <cell r="L229">
            <v>0</v>
          </cell>
        </row>
        <row r="230">
          <cell r="B230">
            <v>2070</v>
          </cell>
          <cell r="C230" t="str">
            <v>2.10 처인구 남동 232 마을회관 (위치 변경지역)</v>
          </cell>
        </row>
        <row r="231">
          <cell r="B231">
            <v>101</v>
          </cell>
          <cell r="C231" t="str">
            <v>SPEED DOME CAMERA 철거</v>
          </cell>
          <cell r="D231" t="str">
            <v>41만화소</v>
          </cell>
          <cell r="E231">
            <v>1</v>
          </cell>
          <cell r="F231" t="str">
            <v>EA</v>
          </cell>
          <cell r="G231">
            <v>1064</v>
          </cell>
          <cell r="H231">
            <v>1064</v>
          </cell>
          <cell r="I231">
            <v>35490</v>
          </cell>
          <cell r="J231">
            <v>35490</v>
          </cell>
          <cell r="K231">
            <v>0</v>
          </cell>
          <cell r="L231">
            <v>0</v>
          </cell>
        </row>
        <row r="232">
          <cell r="B232">
            <v>103</v>
          </cell>
          <cell r="C232" t="str">
            <v>돔카메라 고정용 브래킷 설치</v>
          </cell>
          <cell r="D232" t="str">
            <v>제작사양</v>
          </cell>
          <cell r="E232">
            <v>1</v>
          </cell>
          <cell r="F232" t="str">
            <v>EA</v>
          </cell>
          <cell r="G232">
            <v>51035</v>
          </cell>
          <cell r="H232">
            <v>51035</v>
          </cell>
          <cell r="I232">
            <v>34514</v>
          </cell>
          <cell r="J232">
            <v>34514</v>
          </cell>
          <cell r="K232">
            <v>0</v>
          </cell>
          <cell r="L232">
            <v>0</v>
          </cell>
        </row>
        <row r="233">
          <cell r="B233">
            <v>104</v>
          </cell>
          <cell r="C233" t="str">
            <v>돔카메라 고정용 브래킷 철거</v>
          </cell>
          <cell r="D233" t="str">
            <v>제작사양</v>
          </cell>
          <cell r="E233">
            <v>1</v>
          </cell>
          <cell r="F233" t="str">
            <v>EA</v>
          </cell>
          <cell r="G233">
            <v>310</v>
          </cell>
          <cell r="H233">
            <v>310</v>
          </cell>
          <cell r="I233">
            <v>10353</v>
          </cell>
          <cell r="J233">
            <v>10353</v>
          </cell>
          <cell r="K233">
            <v>0</v>
          </cell>
          <cell r="L233">
            <v>0</v>
          </cell>
        </row>
        <row r="234">
          <cell r="B234">
            <v>105</v>
          </cell>
          <cell r="C234" t="str">
            <v>고정형 CAMERA 브래킷 설치</v>
          </cell>
          <cell r="D234" t="str">
            <v>제작사양</v>
          </cell>
          <cell r="E234">
            <v>1</v>
          </cell>
          <cell r="F234" t="str">
            <v>EA</v>
          </cell>
          <cell r="G234">
            <v>81035</v>
          </cell>
          <cell r="H234">
            <v>81035</v>
          </cell>
          <cell r="I234">
            <v>34514</v>
          </cell>
          <cell r="J234">
            <v>34514</v>
          </cell>
          <cell r="K234">
            <v>0</v>
          </cell>
          <cell r="L234">
            <v>0</v>
          </cell>
        </row>
        <row r="235">
          <cell r="B235">
            <v>106</v>
          </cell>
          <cell r="C235" t="str">
            <v>스피커 설치</v>
          </cell>
          <cell r="D235" t="str">
            <v>20W, 8Ω</v>
          </cell>
          <cell r="E235">
            <v>1</v>
          </cell>
          <cell r="F235" t="str">
            <v>개</v>
          </cell>
          <cell r="G235">
            <v>67035</v>
          </cell>
          <cell r="H235">
            <v>67035</v>
          </cell>
          <cell r="I235">
            <v>34514</v>
          </cell>
          <cell r="J235">
            <v>34514</v>
          </cell>
          <cell r="K235">
            <v>0</v>
          </cell>
          <cell r="L235">
            <v>0</v>
          </cell>
        </row>
        <row r="236">
          <cell r="B236">
            <v>107</v>
          </cell>
          <cell r="C236" t="str">
            <v>스피커 철거</v>
          </cell>
          <cell r="D236">
            <v>0</v>
          </cell>
          <cell r="E236">
            <v>1</v>
          </cell>
          <cell r="F236" t="str">
            <v>개</v>
          </cell>
          <cell r="G236">
            <v>310</v>
          </cell>
          <cell r="H236">
            <v>310</v>
          </cell>
          <cell r="I236">
            <v>10353</v>
          </cell>
          <cell r="J236">
            <v>10353</v>
          </cell>
          <cell r="K236">
            <v>0</v>
          </cell>
          <cell r="L236">
            <v>0</v>
          </cell>
        </row>
        <row r="237">
          <cell r="B237">
            <v>108</v>
          </cell>
          <cell r="C237" t="str">
            <v>경광등 설치</v>
          </cell>
          <cell r="D237" t="str">
            <v>크세논램프 5W, ABS</v>
          </cell>
          <cell r="E237">
            <v>1</v>
          </cell>
          <cell r="F237" t="str">
            <v>개</v>
          </cell>
          <cell r="G237">
            <v>50262</v>
          </cell>
          <cell r="H237">
            <v>50262</v>
          </cell>
          <cell r="I237">
            <v>8737</v>
          </cell>
          <cell r="J237">
            <v>8737</v>
          </cell>
          <cell r="K237">
            <v>0</v>
          </cell>
          <cell r="L237">
            <v>0</v>
          </cell>
        </row>
        <row r="238">
          <cell r="B238">
            <v>109</v>
          </cell>
          <cell r="C238" t="str">
            <v>경광등 철거</v>
          </cell>
          <cell r="D238" t="str">
            <v>크세논램프 5W, ABS</v>
          </cell>
          <cell r="E238">
            <v>1</v>
          </cell>
          <cell r="F238" t="str">
            <v>개</v>
          </cell>
          <cell r="G238">
            <v>131</v>
          </cell>
          <cell r="H238">
            <v>131</v>
          </cell>
          <cell r="I238">
            <v>4368</v>
          </cell>
          <cell r="J238">
            <v>4368</v>
          </cell>
          <cell r="K238">
            <v>0</v>
          </cell>
          <cell r="L238">
            <v>0</v>
          </cell>
        </row>
        <row r="239">
          <cell r="B239">
            <v>112</v>
          </cell>
          <cell r="C239" t="str">
            <v>비상벨 철거</v>
          </cell>
          <cell r="D239">
            <v>0</v>
          </cell>
          <cell r="E239">
            <v>1</v>
          </cell>
          <cell r="F239" t="str">
            <v>개</v>
          </cell>
          <cell r="G239">
            <v>157</v>
          </cell>
          <cell r="H239">
            <v>157</v>
          </cell>
          <cell r="I239">
            <v>5242</v>
          </cell>
          <cell r="J239">
            <v>5242</v>
          </cell>
          <cell r="K239">
            <v>0</v>
          </cell>
          <cell r="L239">
            <v>0</v>
          </cell>
        </row>
        <row r="240">
          <cell r="B240">
            <v>119</v>
          </cell>
          <cell r="C240" t="str">
            <v>써지보호기(영상) 철거</v>
          </cell>
          <cell r="D240">
            <v>0</v>
          </cell>
          <cell r="E240">
            <v>1</v>
          </cell>
          <cell r="F240" t="str">
            <v>EA</v>
          </cell>
          <cell r="G240">
            <v>226</v>
          </cell>
          <cell r="H240">
            <v>226</v>
          </cell>
          <cell r="I240">
            <v>7553</v>
          </cell>
          <cell r="J240">
            <v>7553</v>
          </cell>
          <cell r="K240">
            <v>0</v>
          </cell>
          <cell r="L240">
            <v>0</v>
          </cell>
        </row>
        <row r="241">
          <cell r="B241">
            <v>120</v>
          </cell>
          <cell r="C241" t="str">
            <v>CODEC 철거</v>
          </cell>
          <cell r="D241" t="str">
            <v>MPEF-1/2/4, DUAL ENCODERING</v>
          </cell>
          <cell r="E241">
            <v>1</v>
          </cell>
          <cell r="F241" t="str">
            <v>대</v>
          </cell>
          <cell r="G241">
            <v>517</v>
          </cell>
          <cell r="H241">
            <v>517</v>
          </cell>
          <cell r="I241">
            <v>17256</v>
          </cell>
          <cell r="J241">
            <v>17256</v>
          </cell>
          <cell r="K241">
            <v>0</v>
          </cell>
          <cell r="L241">
            <v>0</v>
          </cell>
        </row>
        <row r="242">
          <cell r="B242">
            <v>121</v>
          </cell>
          <cell r="C242" t="str">
            <v>동보방송장치 철거</v>
          </cell>
          <cell r="D242" t="str">
            <v>AMP 내장(60W)</v>
          </cell>
          <cell r="E242">
            <v>1</v>
          </cell>
          <cell r="F242" t="str">
            <v>SET</v>
          </cell>
          <cell r="G242">
            <v>1051</v>
          </cell>
          <cell r="H242">
            <v>1051</v>
          </cell>
          <cell r="I242">
            <v>35045</v>
          </cell>
          <cell r="J242">
            <v>35045</v>
          </cell>
          <cell r="K242">
            <v>0</v>
          </cell>
          <cell r="L242">
            <v>0</v>
          </cell>
        </row>
        <row r="243">
          <cell r="B243">
            <v>122</v>
          </cell>
          <cell r="C243" t="str">
            <v>시그널컨버터 철거</v>
          </cell>
          <cell r="D243" t="str">
            <v>RS-232/485</v>
          </cell>
          <cell r="E243">
            <v>1</v>
          </cell>
          <cell r="F243" t="str">
            <v>SET</v>
          </cell>
          <cell r="G243">
            <v>687</v>
          </cell>
          <cell r="H243">
            <v>687</v>
          </cell>
          <cell r="I243">
            <v>22902</v>
          </cell>
          <cell r="J243">
            <v>22902</v>
          </cell>
          <cell r="K243">
            <v>0</v>
          </cell>
          <cell r="L243">
            <v>0</v>
          </cell>
        </row>
        <row r="244">
          <cell r="B244">
            <v>315</v>
          </cell>
          <cell r="C244" t="str">
            <v>전원케이블 포설</v>
          </cell>
          <cell r="D244" t="str">
            <v>VCT 1.5sq x 2C x 4열</v>
          </cell>
          <cell r="E244">
            <v>7</v>
          </cell>
          <cell r="F244" t="str">
            <v>m</v>
          </cell>
          <cell r="G244">
            <v>2964</v>
          </cell>
          <cell r="H244">
            <v>20748</v>
          </cell>
          <cell r="I244">
            <v>11066</v>
          </cell>
          <cell r="J244">
            <v>77462</v>
          </cell>
          <cell r="K244">
            <v>0</v>
          </cell>
          <cell r="L244">
            <v>0</v>
          </cell>
        </row>
        <row r="245">
          <cell r="B245">
            <v>317</v>
          </cell>
          <cell r="C245" t="str">
            <v>스피커케이블</v>
          </cell>
          <cell r="D245" t="str">
            <v>SW 2300</v>
          </cell>
          <cell r="E245">
            <v>2.5</v>
          </cell>
          <cell r="F245" t="str">
            <v>m</v>
          </cell>
          <cell r="G245">
            <v>1285</v>
          </cell>
          <cell r="H245">
            <v>3212</v>
          </cell>
          <cell r="I245">
            <v>2621</v>
          </cell>
          <cell r="J245">
            <v>6552</v>
          </cell>
          <cell r="K245">
            <v>0</v>
          </cell>
          <cell r="L245">
            <v>0</v>
          </cell>
        </row>
        <row r="246">
          <cell r="B246">
            <v>318</v>
          </cell>
          <cell r="C246" t="str">
            <v>LAN 케이블 포설</v>
          </cell>
          <cell r="D246" t="str">
            <v>UTP Cat 6 4P x 1열</v>
          </cell>
          <cell r="E246">
            <v>8.5</v>
          </cell>
          <cell r="F246" t="str">
            <v>m</v>
          </cell>
          <cell r="G246">
            <v>557</v>
          </cell>
          <cell r="H246">
            <v>4734</v>
          </cell>
          <cell r="I246">
            <v>4068</v>
          </cell>
          <cell r="J246">
            <v>34578</v>
          </cell>
          <cell r="K246">
            <v>0</v>
          </cell>
          <cell r="L246">
            <v>0</v>
          </cell>
        </row>
        <row r="247">
          <cell r="B247">
            <v>321</v>
          </cell>
          <cell r="C247" t="str">
            <v>LAN 케이블 포설</v>
          </cell>
          <cell r="D247" t="str">
            <v>UTP Cat 6 4P x 4열</v>
          </cell>
          <cell r="E247">
            <v>7</v>
          </cell>
          <cell r="F247" t="str">
            <v>m</v>
          </cell>
          <cell r="G247">
            <v>2156</v>
          </cell>
          <cell r="H247">
            <v>15092</v>
          </cell>
          <cell r="I247">
            <v>13833</v>
          </cell>
          <cell r="J247">
            <v>96831</v>
          </cell>
          <cell r="K247">
            <v>0</v>
          </cell>
          <cell r="L247">
            <v>0</v>
          </cell>
        </row>
        <row r="248">
          <cell r="B248" t="str">
            <v>멀티콘센트접지2구</v>
          </cell>
          <cell r="C248" t="str">
            <v>멀티콘센트</v>
          </cell>
          <cell r="D248" t="str">
            <v>접지2구</v>
          </cell>
          <cell r="E248">
            <v>1</v>
          </cell>
          <cell r="F248" t="str">
            <v>EA</v>
          </cell>
          <cell r="G248">
            <v>6300</v>
          </cell>
          <cell r="H248">
            <v>6300</v>
          </cell>
          <cell r="J248">
            <v>0</v>
          </cell>
          <cell r="L248">
            <v>0</v>
          </cell>
        </row>
        <row r="249">
          <cell r="B249" t="str">
            <v>멀티콘센트접지6구</v>
          </cell>
          <cell r="C249" t="str">
            <v>멀티콘센트</v>
          </cell>
          <cell r="D249" t="str">
            <v>접지6구</v>
          </cell>
          <cell r="E249">
            <v>2</v>
          </cell>
          <cell r="F249" t="str">
            <v>EA</v>
          </cell>
          <cell r="G249">
            <v>12400</v>
          </cell>
          <cell r="H249">
            <v>24800</v>
          </cell>
          <cell r="J249">
            <v>0</v>
          </cell>
          <cell r="L249">
            <v>0</v>
          </cell>
        </row>
        <row r="254">
          <cell r="B254">
            <v>3070</v>
          </cell>
          <cell r="D254" t="str">
            <v>계</v>
          </cell>
          <cell r="H254">
            <v>328706</v>
          </cell>
          <cell r="J254">
            <v>476264</v>
          </cell>
          <cell r="L254">
            <v>0</v>
          </cell>
        </row>
        <row r="255">
          <cell r="B255">
            <v>2071</v>
          </cell>
          <cell r="C255" t="str">
            <v>2.11 처인구 남사면 방아리 1206-2 아리실 입구</v>
          </cell>
        </row>
        <row r="256">
          <cell r="B256">
            <v>101</v>
          </cell>
          <cell r="C256" t="str">
            <v>SPEED DOME CAMERA 철거</v>
          </cell>
          <cell r="D256" t="str">
            <v>41만화소</v>
          </cell>
          <cell r="E256">
            <v>1</v>
          </cell>
          <cell r="F256" t="str">
            <v>EA</v>
          </cell>
          <cell r="G256">
            <v>1064</v>
          </cell>
          <cell r="H256">
            <v>1064</v>
          </cell>
          <cell r="I256">
            <v>35490</v>
          </cell>
          <cell r="J256">
            <v>35490</v>
          </cell>
          <cell r="K256">
            <v>0</v>
          </cell>
          <cell r="L256">
            <v>0</v>
          </cell>
        </row>
        <row r="257">
          <cell r="B257">
            <v>103</v>
          </cell>
          <cell r="C257" t="str">
            <v>돔카메라 고정용 브래킷 설치</v>
          </cell>
          <cell r="D257" t="str">
            <v>제작사양</v>
          </cell>
          <cell r="E257">
            <v>1</v>
          </cell>
          <cell r="F257" t="str">
            <v>EA</v>
          </cell>
          <cell r="G257">
            <v>51035</v>
          </cell>
          <cell r="H257">
            <v>51035</v>
          </cell>
          <cell r="I257">
            <v>34514</v>
          </cell>
          <cell r="J257">
            <v>34514</v>
          </cell>
          <cell r="K257">
            <v>0</v>
          </cell>
          <cell r="L257">
            <v>0</v>
          </cell>
        </row>
        <row r="258">
          <cell r="B258">
            <v>104</v>
          </cell>
          <cell r="C258" t="str">
            <v>돔카메라 고정용 브래킷 철거</v>
          </cell>
          <cell r="D258" t="str">
            <v>제작사양</v>
          </cell>
          <cell r="E258">
            <v>1</v>
          </cell>
          <cell r="F258" t="str">
            <v>EA</v>
          </cell>
          <cell r="G258">
            <v>310</v>
          </cell>
          <cell r="H258">
            <v>310</v>
          </cell>
          <cell r="I258">
            <v>10353</v>
          </cell>
          <cell r="J258">
            <v>10353</v>
          </cell>
          <cell r="K258">
            <v>0</v>
          </cell>
          <cell r="L258">
            <v>0</v>
          </cell>
        </row>
        <row r="259">
          <cell r="B259">
            <v>105</v>
          </cell>
          <cell r="C259" t="str">
            <v>고정형 CAMERA 브래킷 설치</v>
          </cell>
          <cell r="D259" t="str">
            <v>제작사양</v>
          </cell>
          <cell r="E259">
            <v>1</v>
          </cell>
          <cell r="F259" t="str">
            <v>EA</v>
          </cell>
          <cell r="G259">
            <v>81035</v>
          </cell>
          <cell r="H259">
            <v>81035</v>
          </cell>
          <cell r="I259">
            <v>34514</v>
          </cell>
          <cell r="J259">
            <v>34514</v>
          </cell>
          <cell r="K259">
            <v>0</v>
          </cell>
          <cell r="L259">
            <v>0</v>
          </cell>
        </row>
        <row r="260">
          <cell r="B260">
            <v>106</v>
          </cell>
          <cell r="C260" t="str">
            <v>스피커 설치</v>
          </cell>
          <cell r="D260" t="str">
            <v>20W, 8Ω</v>
          </cell>
          <cell r="E260">
            <v>1</v>
          </cell>
          <cell r="F260" t="str">
            <v>개</v>
          </cell>
          <cell r="G260">
            <v>67035</v>
          </cell>
          <cell r="H260">
            <v>67035</v>
          </cell>
          <cell r="I260">
            <v>34514</v>
          </cell>
          <cell r="J260">
            <v>34514</v>
          </cell>
          <cell r="K260">
            <v>0</v>
          </cell>
          <cell r="L260">
            <v>0</v>
          </cell>
        </row>
        <row r="261">
          <cell r="B261">
            <v>107</v>
          </cell>
          <cell r="C261" t="str">
            <v>스피커 철거</v>
          </cell>
          <cell r="D261">
            <v>0</v>
          </cell>
          <cell r="E261">
            <v>1</v>
          </cell>
          <cell r="F261" t="str">
            <v>개</v>
          </cell>
          <cell r="G261">
            <v>310</v>
          </cell>
          <cell r="H261">
            <v>310</v>
          </cell>
          <cell r="I261">
            <v>10353</v>
          </cell>
          <cell r="J261">
            <v>10353</v>
          </cell>
          <cell r="K261">
            <v>0</v>
          </cell>
          <cell r="L261">
            <v>0</v>
          </cell>
        </row>
        <row r="262">
          <cell r="B262">
            <v>108</v>
          </cell>
          <cell r="C262" t="str">
            <v>경광등 설치</v>
          </cell>
          <cell r="D262" t="str">
            <v>크세논램프 5W, ABS</v>
          </cell>
          <cell r="E262">
            <v>1</v>
          </cell>
          <cell r="F262" t="str">
            <v>개</v>
          </cell>
          <cell r="G262">
            <v>50262</v>
          </cell>
          <cell r="H262">
            <v>50262</v>
          </cell>
          <cell r="I262">
            <v>8737</v>
          </cell>
          <cell r="J262">
            <v>8737</v>
          </cell>
          <cell r="K262">
            <v>0</v>
          </cell>
          <cell r="L262">
            <v>0</v>
          </cell>
        </row>
        <row r="263">
          <cell r="B263">
            <v>109</v>
          </cell>
          <cell r="C263" t="str">
            <v>경광등 철거</v>
          </cell>
          <cell r="D263" t="str">
            <v>크세논램프 5W, ABS</v>
          </cell>
          <cell r="E263">
            <v>1</v>
          </cell>
          <cell r="F263" t="str">
            <v>개</v>
          </cell>
          <cell r="G263">
            <v>131</v>
          </cell>
          <cell r="H263">
            <v>131</v>
          </cell>
          <cell r="I263">
            <v>4368</v>
          </cell>
          <cell r="J263">
            <v>4368</v>
          </cell>
          <cell r="K263">
            <v>0</v>
          </cell>
          <cell r="L263">
            <v>0</v>
          </cell>
        </row>
        <row r="264">
          <cell r="B264">
            <v>112</v>
          </cell>
          <cell r="C264" t="str">
            <v>비상벨 철거</v>
          </cell>
          <cell r="D264">
            <v>0</v>
          </cell>
          <cell r="E264">
            <v>1</v>
          </cell>
          <cell r="F264" t="str">
            <v>개</v>
          </cell>
          <cell r="G264">
            <v>157</v>
          </cell>
          <cell r="H264">
            <v>157</v>
          </cell>
          <cell r="I264">
            <v>5242</v>
          </cell>
          <cell r="J264">
            <v>5242</v>
          </cell>
          <cell r="K264">
            <v>0</v>
          </cell>
          <cell r="L264">
            <v>0</v>
          </cell>
        </row>
        <row r="265">
          <cell r="B265">
            <v>119</v>
          </cell>
          <cell r="C265" t="str">
            <v>써지보호기(영상) 철거</v>
          </cell>
          <cell r="D265">
            <v>0</v>
          </cell>
          <cell r="E265">
            <v>1</v>
          </cell>
          <cell r="F265" t="str">
            <v>EA</v>
          </cell>
          <cell r="G265">
            <v>226</v>
          </cell>
          <cell r="H265">
            <v>226</v>
          </cell>
          <cell r="I265">
            <v>7553</v>
          </cell>
          <cell r="J265">
            <v>7553</v>
          </cell>
          <cell r="K265">
            <v>0</v>
          </cell>
          <cell r="L265">
            <v>0</v>
          </cell>
        </row>
        <row r="266">
          <cell r="B266">
            <v>120</v>
          </cell>
          <cell r="C266" t="str">
            <v>CODEC 철거</v>
          </cell>
          <cell r="D266" t="str">
            <v>MPEF-1/2/4, DUAL ENCODERING</v>
          </cell>
          <cell r="E266">
            <v>1</v>
          </cell>
          <cell r="F266" t="str">
            <v>대</v>
          </cell>
          <cell r="G266">
            <v>517</v>
          </cell>
          <cell r="H266">
            <v>517</v>
          </cell>
          <cell r="I266">
            <v>17256</v>
          </cell>
          <cell r="J266">
            <v>17256</v>
          </cell>
          <cell r="K266">
            <v>0</v>
          </cell>
          <cell r="L266">
            <v>0</v>
          </cell>
        </row>
        <row r="267">
          <cell r="B267">
            <v>121</v>
          </cell>
          <cell r="C267" t="str">
            <v>동보방송장치 철거</v>
          </cell>
          <cell r="D267" t="str">
            <v>AMP 내장(60W)</v>
          </cell>
          <cell r="E267">
            <v>1</v>
          </cell>
          <cell r="F267" t="str">
            <v>SET</v>
          </cell>
          <cell r="G267">
            <v>1051</v>
          </cell>
          <cell r="H267">
            <v>1051</v>
          </cell>
          <cell r="I267">
            <v>35045</v>
          </cell>
          <cell r="J267">
            <v>35045</v>
          </cell>
          <cell r="K267">
            <v>0</v>
          </cell>
          <cell r="L267">
            <v>0</v>
          </cell>
        </row>
        <row r="268">
          <cell r="B268">
            <v>122</v>
          </cell>
          <cell r="C268" t="str">
            <v>시그널컨버터 철거</v>
          </cell>
          <cell r="D268" t="str">
            <v>RS-232/485</v>
          </cell>
          <cell r="E268">
            <v>1</v>
          </cell>
          <cell r="F268" t="str">
            <v>SET</v>
          </cell>
          <cell r="G268">
            <v>687</v>
          </cell>
          <cell r="H268">
            <v>687</v>
          </cell>
          <cell r="I268">
            <v>22902</v>
          </cell>
          <cell r="J268">
            <v>22902</v>
          </cell>
          <cell r="K268">
            <v>0</v>
          </cell>
          <cell r="L268">
            <v>0</v>
          </cell>
        </row>
        <row r="269">
          <cell r="B269">
            <v>316</v>
          </cell>
          <cell r="C269" t="str">
            <v>전원케이블 포설</v>
          </cell>
          <cell r="D269" t="str">
            <v>VCT 1.5sq x 2C x 5열</v>
          </cell>
          <cell r="E269">
            <v>7</v>
          </cell>
          <cell r="F269" t="str">
            <v>m</v>
          </cell>
          <cell r="G269">
            <v>3701</v>
          </cell>
          <cell r="H269">
            <v>25907</v>
          </cell>
          <cell r="I269">
            <v>13670</v>
          </cell>
          <cell r="J269">
            <v>95690</v>
          </cell>
          <cell r="K269">
            <v>0</v>
          </cell>
          <cell r="L269">
            <v>0</v>
          </cell>
        </row>
        <row r="270">
          <cell r="B270">
            <v>317</v>
          </cell>
          <cell r="C270" t="str">
            <v>스피커케이블</v>
          </cell>
          <cell r="D270" t="str">
            <v>SW 2300</v>
          </cell>
          <cell r="E270">
            <v>2.5</v>
          </cell>
          <cell r="F270" t="str">
            <v>m</v>
          </cell>
          <cell r="G270">
            <v>1285</v>
          </cell>
          <cell r="H270">
            <v>3212</v>
          </cell>
          <cell r="I270">
            <v>2621</v>
          </cell>
          <cell r="J270">
            <v>6552</v>
          </cell>
          <cell r="K270">
            <v>0</v>
          </cell>
          <cell r="L270">
            <v>0</v>
          </cell>
        </row>
        <row r="271">
          <cell r="B271">
            <v>318</v>
          </cell>
          <cell r="C271" t="str">
            <v>LAN 케이블 포설</v>
          </cell>
          <cell r="D271" t="str">
            <v>UTP Cat 6 4P x 1열</v>
          </cell>
          <cell r="E271">
            <v>8.5</v>
          </cell>
          <cell r="F271" t="str">
            <v>m</v>
          </cell>
          <cell r="G271">
            <v>557</v>
          </cell>
          <cell r="H271">
            <v>4734</v>
          </cell>
          <cell r="I271">
            <v>4068</v>
          </cell>
          <cell r="J271">
            <v>34578</v>
          </cell>
          <cell r="K271">
            <v>0</v>
          </cell>
          <cell r="L271">
            <v>0</v>
          </cell>
        </row>
        <row r="272">
          <cell r="B272">
            <v>322</v>
          </cell>
          <cell r="C272" t="str">
            <v>LAN 케이블 포설</v>
          </cell>
          <cell r="D272" t="str">
            <v>UTP Cat 6 4P x 5열</v>
          </cell>
          <cell r="E272">
            <v>7</v>
          </cell>
          <cell r="F272" t="str">
            <v>m</v>
          </cell>
          <cell r="G272">
            <v>2690</v>
          </cell>
          <cell r="H272">
            <v>18830</v>
          </cell>
          <cell r="I272">
            <v>17088</v>
          </cell>
          <cell r="J272">
            <v>119616</v>
          </cell>
          <cell r="K272">
            <v>0</v>
          </cell>
          <cell r="L272">
            <v>0</v>
          </cell>
        </row>
        <row r="273">
          <cell r="B273" t="str">
            <v>멀티콘센트접지2구</v>
          </cell>
          <cell r="C273" t="str">
            <v>멀티콘센트</v>
          </cell>
          <cell r="D273" t="str">
            <v>접지2구</v>
          </cell>
          <cell r="E273">
            <v>1</v>
          </cell>
          <cell r="F273" t="str">
            <v>EA</v>
          </cell>
          <cell r="G273">
            <v>6300</v>
          </cell>
          <cell r="H273">
            <v>6300</v>
          </cell>
          <cell r="J273">
            <v>0</v>
          </cell>
          <cell r="L273">
            <v>0</v>
          </cell>
        </row>
        <row r="274">
          <cell r="B274" t="str">
            <v>멀티콘센트접지6구</v>
          </cell>
          <cell r="C274" t="str">
            <v>멀티콘센트</v>
          </cell>
          <cell r="D274" t="str">
            <v>접지6구</v>
          </cell>
          <cell r="E274">
            <v>2</v>
          </cell>
          <cell r="F274" t="str">
            <v>EA</v>
          </cell>
          <cell r="G274">
            <v>12400</v>
          </cell>
          <cell r="H274">
            <v>24800</v>
          </cell>
          <cell r="J274">
            <v>0</v>
          </cell>
          <cell r="L274">
            <v>0</v>
          </cell>
        </row>
        <row r="279">
          <cell r="B279">
            <v>3071</v>
          </cell>
          <cell r="D279" t="str">
            <v>계</v>
          </cell>
          <cell r="H279">
            <v>337603</v>
          </cell>
          <cell r="J279">
            <v>517277</v>
          </cell>
          <cell r="L279">
            <v>0</v>
          </cell>
        </row>
        <row r="280">
          <cell r="B280">
            <v>2072</v>
          </cell>
          <cell r="C280" t="str">
            <v>2.12 처인구 마평동 246-18 세웅빌리지 앞, 용인하이츠빌라 앞(246-4)</v>
          </cell>
        </row>
        <row r="281">
          <cell r="B281">
            <v>101</v>
          </cell>
          <cell r="C281" t="str">
            <v>SPEED DOME CAMERA 철거</v>
          </cell>
          <cell r="D281" t="str">
            <v>41만화소</v>
          </cell>
          <cell r="E281">
            <v>1</v>
          </cell>
          <cell r="F281" t="str">
            <v>EA</v>
          </cell>
          <cell r="G281">
            <v>1064</v>
          </cell>
          <cell r="H281">
            <v>1064</v>
          </cell>
          <cell r="I281">
            <v>35490</v>
          </cell>
          <cell r="J281">
            <v>35490</v>
          </cell>
          <cell r="K281">
            <v>0</v>
          </cell>
          <cell r="L281">
            <v>0</v>
          </cell>
        </row>
        <row r="282">
          <cell r="B282">
            <v>103</v>
          </cell>
          <cell r="C282" t="str">
            <v>돔카메라 고정용 브래킷 설치</v>
          </cell>
          <cell r="D282" t="str">
            <v>제작사양</v>
          </cell>
          <cell r="E282">
            <v>1</v>
          </cell>
          <cell r="F282" t="str">
            <v>EA</v>
          </cell>
          <cell r="G282">
            <v>51035</v>
          </cell>
          <cell r="H282">
            <v>51035</v>
          </cell>
          <cell r="I282">
            <v>34514</v>
          </cell>
          <cell r="J282">
            <v>34514</v>
          </cell>
          <cell r="K282">
            <v>0</v>
          </cell>
          <cell r="L282">
            <v>0</v>
          </cell>
        </row>
        <row r="283">
          <cell r="B283">
            <v>104</v>
          </cell>
          <cell r="C283" t="str">
            <v>돔카메라 고정용 브래킷 철거</v>
          </cell>
          <cell r="D283" t="str">
            <v>제작사양</v>
          </cell>
          <cell r="E283">
            <v>1</v>
          </cell>
          <cell r="F283" t="str">
            <v>EA</v>
          </cell>
          <cell r="G283">
            <v>310</v>
          </cell>
          <cell r="H283">
            <v>310</v>
          </cell>
          <cell r="I283">
            <v>10353</v>
          </cell>
          <cell r="J283">
            <v>10353</v>
          </cell>
          <cell r="K283">
            <v>0</v>
          </cell>
          <cell r="L283">
            <v>0</v>
          </cell>
        </row>
        <row r="284">
          <cell r="B284">
            <v>105</v>
          </cell>
          <cell r="C284" t="str">
            <v>고정형 CAMERA 브래킷 설치</v>
          </cell>
          <cell r="D284" t="str">
            <v>제작사양</v>
          </cell>
          <cell r="E284">
            <v>1</v>
          </cell>
          <cell r="F284" t="str">
            <v>EA</v>
          </cell>
          <cell r="G284">
            <v>81035</v>
          </cell>
          <cell r="H284">
            <v>81035</v>
          </cell>
          <cell r="I284">
            <v>34514</v>
          </cell>
          <cell r="J284">
            <v>34514</v>
          </cell>
          <cell r="K284">
            <v>0</v>
          </cell>
          <cell r="L284">
            <v>0</v>
          </cell>
        </row>
        <row r="285">
          <cell r="B285">
            <v>106</v>
          </cell>
          <cell r="C285" t="str">
            <v>스피커 설치</v>
          </cell>
          <cell r="D285" t="str">
            <v>20W, 8Ω</v>
          </cell>
          <cell r="E285">
            <v>1</v>
          </cell>
          <cell r="F285" t="str">
            <v>개</v>
          </cell>
          <cell r="G285">
            <v>67035</v>
          </cell>
          <cell r="H285">
            <v>67035</v>
          </cell>
          <cell r="I285">
            <v>34514</v>
          </cell>
          <cell r="J285">
            <v>34514</v>
          </cell>
          <cell r="K285">
            <v>0</v>
          </cell>
          <cell r="L285">
            <v>0</v>
          </cell>
        </row>
        <row r="286">
          <cell r="B286">
            <v>107</v>
          </cell>
          <cell r="C286" t="str">
            <v>스피커 철거</v>
          </cell>
          <cell r="D286">
            <v>0</v>
          </cell>
          <cell r="E286">
            <v>1</v>
          </cell>
          <cell r="F286" t="str">
            <v>개</v>
          </cell>
          <cell r="G286">
            <v>310</v>
          </cell>
          <cell r="H286">
            <v>310</v>
          </cell>
          <cell r="I286">
            <v>10353</v>
          </cell>
          <cell r="J286">
            <v>10353</v>
          </cell>
          <cell r="K286">
            <v>0</v>
          </cell>
          <cell r="L286">
            <v>0</v>
          </cell>
        </row>
        <row r="287">
          <cell r="B287">
            <v>108</v>
          </cell>
          <cell r="C287" t="str">
            <v>경광등 설치</v>
          </cell>
          <cell r="D287" t="str">
            <v>크세논램프 5W, ABS</v>
          </cell>
          <cell r="E287">
            <v>1</v>
          </cell>
          <cell r="F287" t="str">
            <v>개</v>
          </cell>
          <cell r="G287">
            <v>50262</v>
          </cell>
          <cell r="H287">
            <v>50262</v>
          </cell>
          <cell r="I287">
            <v>8737</v>
          </cell>
          <cell r="J287">
            <v>8737</v>
          </cell>
          <cell r="K287">
            <v>0</v>
          </cell>
          <cell r="L287">
            <v>0</v>
          </cell>
        </row>
        <row r="288">
          <cell r="B288">
            <v>109</v>
          </cell>
          <cell r="C288" t="str">
            <v>경광등 철거</v>
          </cell>
          <cell r="D288" t="str">
            <v>크세논램프 5W, ABS</v>
          </cell>
          <cell r="E288">
            <v>1</v>
          </cell>
          <cell r="F288" t="str">
            <v>개</v>
          </cell>
          <cell r="G288">
            <v>131</v>
          </cell>
          <cell r="H288">
            <v>131</v>
          </cell>
          <cell r="I288">
            <v>4368</v>
          </cell>
          <cell r="J288">
            <v>4368</v>
          </cell>
          <cell r="K288">
            <v>0</v>
          </cell>
          <cell r="L288">
            <v>0</v>
          </cell>
        </row>
        <row r="289">
          <cell r="B289">
            <v>112</v>
          </cell>
          <cell r="C289" t="str">
            <v>비상벨 철거</v>
          </cell>
          <cell r="D289">
            <v>0</v>
          </cell>
          <cell r="E289">
            <v>1</v>
          </cell>
          <cell r="F289" t="str">
            <v>개</v>
          </cell>
          <cell r="G289">
            <v>157</v>
          </cell>
          <cell r="H289">
            <v>157</v>
          </cell>
          <cell r="I289">
            <v>5242</v>
          </cell>
          <cell r="J289">
            <v>5242</v>
          </cell>
          <cell r="K289">
            <v>0</v>
          </cell>
          <cell r="L289">
            <v>0</v>
          </cell>
        </row>
        <row r="290">
          <cell r="B290">
            <v>119</v>
          </cell>
          <cell r="C290" t="str">
            <v>써지보호기(영상) 철거</v>
          </cell>
          <cell r="D290">
            <v>0</v>
          </cell>
          <cell r="E290">
            <v>1</v>
          </cell>
          <cell r="F290" t="str">
            <v>EA</v>
          </cell>
          <cell r="G290">
            <v>226</v>
          </cell>
          <cell r="H290">
            <v>226</v>
          </cell>
          <cell r="I290">
            <v>7553</v>
          </cell>
          <cell r="J290">
            <v>7553</v>
          </cell>
          <cell r="K290">
            <v>0</v>
          </cell>
          <cell r="L290">
            <v>0</v>
          </cell>
        </row>
        <row r="291">
          <cell r="B291">
            <v>120</v>
          </cell>
          <cell r="C291" t="str">
            <v>CODEC 철거</v>
          </cell>
          <cell r="D291" t="str">
            <v>MPEF-1/2/4, DUAL ENCODERING</v>
          </cell>
          <cell r="E291">
            <v>1</v>
          </cell>
          <cell r="F291" t="str">
            <v>대</v>
          </cell>
          <cell r="G291">
            <v>517</v>
          </cell>
          <cell r="H291">
            <v>517</v>
          </cell>
          <cell r="I291">
            <v>17256</v>
          </cell>
          <cell r="J291">
            <v>17256</v>
          </cell>
          <cell r="K291">
            <v>0</v>
          </cell>
          <cell r="L291">
            <v>0</v>
          </cell>
        </row>
        <row r="292">
          <cell r="B292">
            <v>121</v>
          </cell>
          <cell r="C292" t="str">
            <v>동보방송장치 철거</v>
          </cell>
          <cell r="D292" t="str">
            <v>AMP 내장(60W)</v>
          </cell>
          <cell r="E292">
            <v>1</v>
          </cell>
          <cell r="F292" t="str">
            <v>SET</v>
          </cell>
          <cell r="G292">
            <v>1051</v>
          </cell>
          <cell r="H292">
            <v>1051</v>
          </cell>
          <cell r="I292">
            <v>35045</v>
          </cell>
          <cell r="J292">
            <v>35045</v>
          </cell>
          <cell r="K292">
            <v>0</v>
          </cell>
          <cell r="L292">
            <v>0</v>
          </cell>
        </row>
        <row r="293">
          <cell r="B293">
            <v>122</v>
          </cell>
          <cell r="C293" t="str">
            <v>시그널컨버터 철거</v>
          </cell>
          <cell r="D293" t="str">
            <v>RS-232/485</v>
          </cell>
          <cell r="E293">
            <v>1</v>
          </cell>
          <cell r="F293" t="str">
            <v>SET</v>
          </cell>
          <cell r="G293">
            <v>687</v>
          </cell>
          <cell r="H293">
            <v>687</v>
          </cell>
          <cell r="I293">
            <v>22902</v>
          </cell>
          <cell r="J293">
            <v>22902</v>
          </cell>
          <cell r="K293">
            <v>0</v>
          </cell>
          <cell r="L293">
            <v>0</v>
          </cell>
        </row>
        <row r="294">
          <cell r="B294">
            <v>315</v>
          </cell>
          <cell r="C294" t="str">
            <v>전원케이블 포설</v>
          </cell>
          <cell r="D294" t="str">
            <v>VCT 1.5sq x 2C x 4열</v>
          </cell>
          <cell r="E294">
            <v>7</v>
          </cell>
          <cell r="F294" t="str">
            <v>m</v>
          </cell>
          <cell r="G294">
            <v>2964</v>
          </cell>
          <cell r="H294">
            <v>20748</v>
          </cell>
          <cell r="I294">
            <v>11066</v>
          </cell>
          <cell r="J294">
            <v>77462</v>
          </cell>
          <cell r="K294">
            <v>0</v>
          </cell>
          <cell r="L294">
            <v>0</v>
          </cell>
        </row>
        <row r="295">
          <cell r="B295">
            <v>317</v>
          </cell>
          <cell r="C295" t="str">
            <v>스피커케이블</v>
          </cell>
          <cell r="D295" t="str">
            <v>SW 2300</v>
          </cell>
          <cell r="E295">
            <v>2.5</v>
          </cell>
          <cell r="F295" t="str">
            <v>m</v>
          </cell>
          <cell r="G295">
            <v>1285</v>
          </cell>
          <cell r="H295">
            <v>3212</v>
          </cell>
          <cell r="I295">
            <v>2621</v>
          </cell>
          <cell r="J295">
            <v>6552</v>
          </cell>
          <cell r="K295">
            <v>0</v>
          </cell>
          <cell r="L295">
            <v>0</v>
          </cell>
        </row>
        <row r="296">
          <cell r="B296">
            <v>318</v>
          </cell>
          <cell r="C296" t="str">
            <v>LAN 케이블 포설</v>
          </cell>
          <cell r="D296" t="str">
            <v>UTP Cat 6 4P x 1열</v>
          </cell>
          <cell r="E296">
            <v>8.5</v>
          </cell>
          <cell r="F296" t="str">
            <v>m</v>
          </cell>
          <cell r="G296">
            <v>557</v>
          </cell>
          <cell r="H296">
            <v>4734</v>
          </cell>
          <cell r="I296">
            <v>4068</v>
          </cell>
          <cell r="J296">
            <v>34578</v>
          </cell>
          <cell r="K296">
            <v>0</v>
          </cell>
          <cell r="L296">
            <v>0</v>
          </cell>
        </row>
        <row r="297">
          <cell r="B297">
            <v>321</v>
          </cell>
          <cell r="C297" t="str">
            <v>LAN 케이블 포설</v>
          </cell>
          <cell r="D297" t="str">
            <v>UTP Cat 6 4P x 4열</v>
          </cell>
          <cell r="E297">
            <v>7</v>
          </cell>
          <cell r="F297" t="str">
            <v>m</v>
          </cell>
          <cell r="G297">
            <v>2156</v>
          </cell>
          <cell r="H297">
            <v>15092</v>
          </cell>
          <cell r="I297">
            <v>13833</v>
          </cell>
          <cell r="J297">
            <v>96831</v>
          </cell>
          <cell r="K297">
            <v>0</v>
          </cell>
          <cell r="L297">
            <v>0</v>
          </cell>
        </row>
        <row r="298">
          <cell r="B298" t="str">
            <v>멀티콘센트접지2구</v>
          </cell>
          <cell r="C298" t="str">
            <v>멀티콘센트</v>
          </cell>
          <cell r="D298" t="str">
            <v>접지2구</v>
          </cell>
          <cell r="E298">
            <v>1</v>
          </cell>
          <cell r="F298" t="str">
            <v>EA</v>
          </cell>
          <cell r="G298">
            <v>6300</v>
          </cell>
          <cell r="H298">
            <v>6300</v>
          </cell>
          <cell r="J298">
            <v>0</v>
          </cell>
          <cell r="L298">
            <v>0</v>
          </cell>
        </row>
        <row r="299">
          <cell r="B299" t="str">
            <v>멀티콘센트접지6구</v>
          </cell>
          <cell r="C299" t="str">
            <v>멀티콘센트</v>
          </cell>
          <cell r="D299" t="str">
            <v>접지6구</v>
          </cell>
          <cell r="E299">
            <v>2</v>
          </cell>
          <cell r="F299" t="str">
            <v>EA</v>
          </cell>
          <cell r="G299">
            <v>12400</v>
          </cell>
          <cell r="H299">
            <v>24800</v>
          </cell>
          <cell r="J299">
            <v>0</v>
          </cell>
          <cell r="L299">
            <v>0</v>
          </cell>
        </row>
        <row r="304">
          <cell r="B304">
            <v>3072</v>
          </cell>
          <cell r="D304" t="str">
            <v>계</v>
          </cell>
          <cell r="H304">
            <v>328706</v>
          </cell>
          <cell r="J304">
            <v>476264</v>
          </cell>
          <cell r="L304">
            <v>0</v>
          </cell>
        </row>
        <row r="305">
          <cell r="B305">
            <v>2073</v>
          </cell>
          <cell r="C305" t="str">
            <v>2.13 처인구 마평동 929 월드드림빌 앞 사거리</v>
          </cell>
        </row>
        <row r="306">
          <cell r="B306">
            <v>101</v>
          </cell>
          <cell r="C306" t="str">
            <v>SPEED DOME CAMERA 철거</v>
          </cell>
          <cell r="D306" t="str">
            <v>41만화소</v>
          </cell>
          <cell r="E306">
            <v>1</v>
          </cell>
          <cell r="F306" t="str">
            <v>EA</v>
          </cell>
          <cell r="G306">
            <v>1064</v>
          </cell>
          <cell r="H306">
            <v>1064</v>
          </cell>
          <cell r="I306">
            <v>35490</v>
          </cell>
          <cell r="J306">
            <v>35490</v>
          </cell>
          <cell r="K306">
            <v>0</v>
          </cell>
          <cell r="L306">
            <v>0</v>
          </cell>
        </row>
        <row r="307">
          <cell r="B307">
            <v>103</v>
          </cell>
          <cell r="C307" t="str">
            <v>돔카메라 고정용 브래킷 설치</v>
          </cell>
          <cell r="D307" t="str">
            <v>제작사양</v>
          </cell>
          <cell r="E307">
            <v>1</v>
          </cell>
          <cell r="F307" t="str">
            <v>EA</v>
          </cell>
          <cell r="G307">
            <v>51035</v>
          </cell>
          <cell r="H307">
            <v>51035</v>
          </cell>
          <cell r="I307">
            <v>34514</v>
          </cell>
          <cell r="J307">
            <v>34514</v>
          </cell>
          <cell r="K307">
            <v>0</v>
          </cell>
          <cell r="L307">
            <v>0</v>
          </cell>
        </row>
        <row r="308">
          <cell r="B308">
            <v>104</v>
          </cell>
          <cell r="C308" t="str">
            <v>돔카메라 고정용 브래킷 철거</v>
          </cell>
          <cell r="D308" t="str">
            <v>제작사양</v>
          </cell>
          <cell r="E308">
            <v>1</v>
          </cell>
          <cell r="F308" t="str">
            <v>EA</v>
          </cell>
          <cell r="G308">
            <v>310</v>
          </cell>
          <cell r="H308">
            <v>310</v>
          </cell>
          <cell r="I308">
            <v>10353</v>
          </cell>
          <cell r="J308">
            <v>10353</v>
          </cell>
          <cell r="K308">
            <v>0</v>
          </cell>
          <cell r="L308">
            <v>0</v>
          </cell>
        </row>
        <row r="309">
          <cell r="B309">
            <v>105</v>
          </cell>
          <cell r="C309" t="str">
            <v>고정형 CAMERA 브래킷 설치</v>
          </cell>
          <cell r="D309" t="str">
            <v>제작사양</v>
          </cell>
          <cell r="E309">
            <v>1</v>
          </cell>
          <cell r="F309" t="str">
            <v>EA</v>
          </cell>
          <cell r="G309">
            <v>81035</v>
          </cell>
          <cell r="H309">
            <v>81035</v>
          </cell>
          <cell r="I309">
            <v>34514</v>
          </cell>
          <cell r="J309">
            <v>34514</v>
          </cell>
          <cell r="K309">
            <v>0</v>
          </cell>
          <cell r="L309">
            <v>0</v>
          </cell>
        </row>
        <row r="310">
          <cell r="B310">
            <v>106</v>
          </cell>
          <cell r="C310" t="str">
            <v>스피커 설치</v>
          </cell>
          <cell r="D310" t="str">
            <v>20W, 8Ω</v>
          </cell>
          <cell r="E310">
            <v>1</v>
          </cell>
          <cell r="F310" t="str">
            <v>개</v>
          </cell>
          <cell r="G310">
            <v>67035</v>
          </cell>
          <cell r="H310">
            <v>67035</v>
          </cell>
          <cell r="I310">
            <v>34514</v>
          </cell>
          <cell r="J310">
            <v>34514</v>
          </cell>
          <cell r="K310">
            <v>0</v>
          </cell>
          <cell r="L310">
            <v>0</v>
          </cell>
        </row>
        <row r="311">
          <cell r="B311">
            <v>107</v>
          </cell>
          <cell r="C311" t="str">
            <v>스피커 철거</v>
          </cell>
          <cell r="D311">
            <v>0</v>
          </cell>
          <cell r="E311">
            <v>1</v>
          </cell>
          <cell r="F311" t="str">
            <v>개</v>
          </cell>
          <cell r="G311">
            <v>310</v>
          </cell>
          <cell r="H311">
            <v>310</v>
          </cell>
          <cell r="I311">
            <v>10353</v>
          </cell>
          <cell r="J311">
            <v>10353</v>
          </cell>
          <cell r="K311">
            <v>0</v>
          </cell>
          <cell r="L311">
            <v>0</v>
          </cell>
        </row>
        <row r="312">
          <cell r="B312">
            <v>108</v>
          </cell>
          <cell r="C312" t="str">
            <v>경광등 설치</v>
          </cell>
          <cell r="D312" t="str">
            <v>크세논램프 5W, ABS</v>
          </cell>
          <cell r="E312">
            <v>1</v>
          </cell>
          <cell r="F312" t="str">
            <v>개</v>
          </cell>
          <cell r="G312">
            <v>50262</v>
          </cell>
          <cell r="H312">
            <v>50262</v>
          </cell>
          <cell r="I312">
            <v>8737</v>
          </cell>
          <cell r="J312">
            <v>8737</v>
          </cell>
          <cell r="K312">
            <v>0</v>
          </cell>
          <cell r="L312">
            <v>0</v>
          </cell>
        </row>
        <row r="313">
          <cell r="B313">
            <v>109</v>
          </cell>
          <cell r="C313" t="str">
            <v>경광등 철거</v>
          </cell>
          <cell r="D313" t="str">
            <v>크세논램프 5W, ABS</v>
          </cell>
          <cell r="E313">
            <v>1</v>
          </cell>
          <cell r="F313" t="str">
            <v>개</v>
          </cell>
          <cell r="G313">
            <v>131</v>
          </cell>
          <cell r="H313">
            <v>131</v>
          </cell>
          <cell r="I313">
            <v>4368</v>
          </cell>
          <cell r="J313">
            <v>4368</v>
          </cell>
          <cell r="K313">
            <v>0</v>
          </cell>
          <cell r="L313">
            <v>0</v>
          </cell>
        </row>
        <row r="314">
          <cell r="B314">
            <v>112</v>
          </cell>
          <cell r="C314" t="str">
            <v>비상벨 철거</v>
          </cell>
          <cell r="D314">
            <v>0</v>
          </cell>
          <cell r="E314">
            <v>1</v>
          </cell>
          <cell r="F314" t="str">
            <v>개</v>
          </cell>
          <cell r="G314">
            <v>157</v>
          </cell>
          <cell r="H314">
            <v>157</v>
          </cell>
          <cell r="I314">
            <v>5242</v>
          </cell>
          <cell r="J314">
            <v>5242</v>
          </cell>
          <cell r="K314">
            <v>0</v>
          </cell>
          <cell r="L314">
            <v>0</v>
          </cell>
        </row>
        <row r="315">
          <cell r="B315">
            <v>119</v>
          </cell>
          <cell r="C315" t="str">
            <v>써지보호기(영상) 철거</v>
          </cell>
          <cell r="D315">
            <v>0</v>
          </cell>
          <cell r="E315">
            <v>1</v>
          </cell>
          <cell r="F315" t="str">
            <v>EA</v>
          </cell>
          <cell r="G315">
            <v>226</v>
          </cell>
          <cell r="H315">
            <v>226</v>
          </cell>
          <cell r="I315">
            <v>7553</v>
          </cell>
          <cell r="J315">
            <v>7553</v>
          </cell>
          <cell r="K315">
            <v>0</v>
          </cell>
          <cell r="L315">
            <v>0</v>
          </cell>
        </row>
        <row r="316">
          <cell r="B316">
            <v>120</v>
          </cell>
          <cell r="C316" t="str">
            <v>CODEC 철거</v>
          </cell>
          <cell r="D316" t="str">
            <v>MPEF-1/2/4, DUAL ENCODERING</v>
          </cell>
          <cell r="E316">
            <v>1</v>
          </cell>
          <cell r="F316" t="str">
            <v>대</v>
          </cell>
          <cell r="G316">
            <v>517</v>
          </cell>
          <cell r="H316">
            <v>517</v>
          </cell>
          <cell r="I316">
            <v>17256</v>
          </cell>
          <cell r="J316">
            <v>17256</v>
          </cell>
          <cell r="K316">
            <v>0</v>
          </cell>
          <cell r="L316">
            <v>0</v>
          </cell>
        </row>
        <row r="317">
          <cell r="B317">
            <v>121</v>
          </cell>
          <cell r="C317" t="str">
            <v>동보방송장치 철거</v>
          </cell>
          <cell r="D317" t="str">
            <v>AMP 내장(60W)</v>
          </cell>
          <cell r="E317">
            <v>1</v>
          </cell>
          <cell r="F317" t="str">
            <v>SET</v>
          </cell>
          <cell r="G317">
            <v>1051</v>
          </cell>
          <cell r="H317">
            <v>1051</v>
          </cell>
          <cell r="I317">
            <v>35045</v>
          </cell>
          <cell r="J317">
            <v>35045</v>
          </cell>
          <cell r="K317">
            <v>0</v>
          </cell>
          <cell r="L317">
            <v>0</v>
          </cell>
        </row>
        <row r="318">
          <cell r="B318">
            <v>122</v>
          </cell>
          <cell r="C318" t="str">
            <v>시그널컨버터 철거</v>
          </cell>
          <cell r="D318" t="str">
            <v>RS-232/485</v>
          </cell>
          <cell r="E318">
            <v>1</v>
          </cell>
          <cell r="F318" t="str">
            <v>SET</v>
          </cell>
          <cell r="G318">
            <v>687</v>
          </cell>
          <cell r="H318">
            <v>687</v>
          </cell>
          <cell r="I318">
            <v>22902</v>
          </cell>
          <cell r="J318">
            <v>22902</v>
          </cell>
          <cell r="K318">
            <v>0</v>
          </cell>
          <cell r="L318">
            <v>0</v>
          </cell>
        </row>
        <row r="319">
          <cell r="B319">
            <v>316</v>
          </cell>
          <cell r="C319" t="str">
            <v>전원케이블 포설</v>
          </cell>
          <cell r="D319" t="str">
            <v>VCT 1.5sq x 2C x 5열</v>
          </cell>
          <cell r="E319">
            <v>9</v>
          </cell>
          <cell r="F319" t="str">
            <v>m</v>
          </cell>
          <cell r="G319">
            <v>3701</v>
          </cell>
          <cell r="H319">
            <v>33309</v>
          </cell>
          <cell r="I319">
            <v>13670</v>
          </cell>
          <cell r="J319">
            <v>123030</v>
          </cell>
          <cell r="K319">
            <v>0</v>
          </cell>
          <cell r="L319">
            <v>0</v>
          </cell>
        </row>
        <row r="320">
          <cell r="B320">
            <v>317</v>
          </cell>
          <cell r="C320" t="str">
            <v>스피커케이블</v>
          </cell>
          <cell r="D320" t="str">
            <v>SW 2300</v>
          </cell>
          <cell r="E320">
            <v>2.5</v>
          </cell>
          <cell r="F320" t="str">
            <v>m</v>
          </cell>
          <cell r="G320">
            <v>1285</v>
          </cell>
          <cell r="H320">
            <v>3212</v>
          </cell>
          <cell r="I320">
            <v>2621</v>
          </cell>
          <cell r="J320">
            <v>6552</v>
          </cell>
          <cell r="K320">
            <v>0</v>
          </cell>
          <cell r="L320">
            <v>0</v>
          </cell>
        </row>
        <row r="321">
          <cell r="B321">
            <v>318</v>
          </cell>
          <cell r="C321" t="str">
            <v>LAN 케이블 포설</v>
          </cell>
          <cell r="D321" t="str">
            <v>UTP Cat 6 4P x 1열</v>
          </cell>
          <cell r="E321">
            <v>10.5</v>
          </cell>
          <cell r="F321" t="str">
            <v>m</v>
          </cell>
          <cell r="G321">
            <v>557</v>
          </cell>
          <cell r="H321">
            <v>5848</v>
          </cell>
          <cell r="I321">
            <v>4068</v>
          </cell>
          <cell r="J321">
            <v>42714</v>
          </cell>
          <cell r="K321">
            <v>0</v>
          </cell>
          <cell r="L321">
            <v>0</v>
          </cell>
        </row>
        <row r="322">
          <cell r="B322">
            <v>322</v>
          </cell>
          <cell r="C322" t="str">
            <v>LAN 케이블 포설</v>
          </cell>
          <cell r="D322" t="str">
            <v>UTP Cat 6 4P x 5열</v>
          </cell>
          <cell r="E322">
            <v>9</v>
          </cell>
          <cell r="F322" t="str">
            <v>m</v>
          </cell>
          <cell r="G322">
            <v>2690</v>
          </cell>
          <cell r="H322">
            <v>24210</v>
          </cell>
          <cell r="I322">
            <v>17088</v>
          </cell>
          <cell r="J322">
            <v>153792</v>
          </cell>
          <cell r="K322">
            <v>0</v>
          </cell>
          <cell r="L322">
            <v>0</v>
          </cell>
        </row>
        <row r="323">
          <cell r="B323" t="str">
            <v>멀티콘센트접지2구</v>
          </cell>
          <cell r="C323" t="str">
            <v>멀티콘센트</v>
          </cell>
          <cell r="D323" t="str">
            <v>접지2구</v>
          </cell>
          <cell r="E323">
            <v>1</v>
          </cell>
          <cell r="F323" t="str">
            <v>EA</v>
          </cell>
          <cell r="G323">
            <v>6300</v>
          </cell>
          <cell r="H323">
            <v>6300</v>
          </cell>
          <cell r="J323">
            <v>0</v>
          </cell>
          <cell r="L323">
            <v>0</v>
          </cell>
        </row>
        <row r="324">
          <cell r="B324" t="str">
            <v>멀티콘센트접지6구</v>
          </cell>
          <cell r="C324" t="str">
            <v>멀티콘센트</v>
          </cell>
          <cell r="D324" t="str">
            <v>접지6구</v>
          </cell>
          <cell r="E324">
            <v>2</v>
          </cell>
          <cell r="F324" t="str">
            <v>EA</v>
          </cell>
          <cell r="G324">
            <v>12400</v>
          </cell>
          <cell r="H324">
            <v>24800</v>
          </cell>
          <cell r="J324">
            <v>0</v>
          </cell>
          <cell r="L324">
            <v>0</v>
          </cell>
        </row>
        <row r="329">
          <cell r="B329">
            <v>3073</v>
          </cell>
          <cell r="D329" t="str">
            <v>계</v>
          </cell>
          <cell r="H329">
            <v>351499</v>
          </cell>
          <cell r="J329">
            <v>586929</v>
          </cell>
          <cell r="L329">
            <v>0</v>
          </cell>
        </row>
        <row r="330">
          <cell r="B330">
            <v>2074</v>
          </cell>
          <cell r="C330" t="str">
            <v>2.14 처인구 마평동 671-30 실내체육관 앞 사거리</v>
          </cell>
        </row>
        <row r="331">
          <cell r="B331">
            <v>101</v>
          </cell>
          <cell r="C331" t="str">
            <v>SPEED DOME CAMERA 철거</v>
          </cell>
          <cell r="D331" t="str">
            <v>41만화소</v>
          </cell>
          <cell r="E331">
            <v>1</v>
          </cell>
          <cell r="F331" t="str">
            <v>EA</v>
          </cell>
          <cell r="G331">
            <v>1064</v>
          </cell>
          <cell r="H331">
            <v>1064</v>
          </cell>
          <cell r="I331">
            <v>35490</v>
          </cell>
          <cell r="J331">
            <v>35490</v>
          </cell>
          <cell r="K331">
            <v>0</v>
          </cell>
          <cell r="L331">
            <v>0</v>
          </cell>
        </row>
        <row r="332">
          <cell r="B332">
            <v>103</v>
          </cell>
          <cell r="C332" t="str">
            <v>돔카메라 고정용 브래킷 설치</v>
          </cell>
          <cell r="D332" t="str">
            <v>제작사양</v>
          </cell>
          <cell r="E332">
            <v>1</v>
          </cell>
          <cell r="F332" t="str">
            <v>EA</v>
          </cell>
          <cell r="G332">
            <v>51035</v>
          </cell>
          <cell r="H332">
            <v>51035</v>
          </cell>
          <cell r="I332">
            <v>34514</v>
          </cell>
          <cell r="J332">
            <v>34514</v>
          </cell>
          <cell r="K332">
            <v>0</v>
          </cell>
          <cell r="L332">
            <v>0</v>
          </cell>
        </row>
        <row r="333">
          <cell r="B333">
            <v>104</v>
          </cell>
          <cell r="C333" t="str">
            <v>돔카메라 고정용 브래킷 철거</v>
          </cell>
          <cell r="D333" t="str">
            <v>제작사양</v>
          </cell>
          <cell r="E333">
            <v>1</v>
          </cell>
          <cell r="F333" t="str">
            <v>EA</v>
          </cell>
          <cell r="G333">
            <v>310</v>
          </cell>
          <cell r="H333">
            <v>310</v>
          </cell>
          <cell r="I333">
            <v>10353</v>
          </cell>
          <cell r="J333">
            <v>10353</v>
          </cell>
          <cell r="K333">
            <v>0</v>
          </cell>
          <cell r="L333">
            <v>0</v>
          </cell>
        </row>
        <row r="334">
          <cell r="B334">
            <v>105</v>
          </cell>
          <cell r="C334" t="str">
            <v>고정형 CAMERA 브래킷 설치</v>
          </cell>
          <cell r="D334" t="str">
            <v>제작사양</v>
          </cell>
          <cell r="E334">
            <v>1</v>
          </cell>
          <cell r="F334" t="str">
            <v>EA</v>
          </cell>
          <cell r="G334">
            <v>81035</v>
          </cell>
          <cell r="H334">
            <v>81035</v>
          </cell>
          <cell r="I334">
            <v>34514</v>
          </cell>
          <cell r="J334">
            <v>34514</v>
          </cell>
          <cell r="K334">
            <v>0</v>
          </cell>
          <cell r="L334">
            <v>0</v>
          </cell>
        </row>
        <row r="335">
          <cell r="B335">
            <v>106</v>
          </cell>
          <cell r="C335" t="str">
            <v>스피커 설치</v>
          </cell>
          <cell r="D335" t="str">
            <v>20W, 8Ω</v>
          </cell>
          <cell r="E335">
            <v>1</v>
          </cell>
          <cell r="F335" t="str">
            <v>개</v>
          </cell>
          <cell r="G335">
            <v>67035</v>
          </cell>
          <cell r="H335">
            <v>67035</v>
          </cell>
          <cell r="I335">
            <v>34514</v>
          </cell>
          <cell r="J335">
            <v>34514</v>
          </cell>
          <cell r="K335">
            <v>0</v>
          </cell>
          <cell r="L335">
            <v>0</v>
          </cell>
        </row>
        <row r="336">
          <cell r="B336">
            <v>107</v>
          </cell>
          <cell r="C336" t="str">
            <v>스피커 철거</v>
          </cell>
          <cell r="D336">
            <v>0</v>
          </cell>
          <cell r="E336">
            <v>1</v>
          </cell>
          <cell r="F336" t="str">
            <v>개</v>
          </cell>
          <cell r="G336">
            <v>310</v>
          </cell>
          <cell r="H336">
            <v>310</v>
          </cell>
          <cell r="I336">
            <v>10353</v>
          </cell>
          <cell r="J336">
            <v>10353</v>
          </cell>
          <cell r="K336">
            <v>0</v>
          </cell>
          <cell r="L336">
            <v>0</v>
          </cell>
        </row>
        <row r="337">
          <cell r="B337">
            <v>108</v>
          </cell>
          <cell r="C337" t="str">
            <v>경광등 설치</v>
          </cell>
          <cell r="D337" t="str">
            <v>크세논램프 5W, ABS</v>
          </cell>
          <cell r="E337">
            <v>1</v>
          </cell>
          <cell r="F337" t="str">
            <v>개</v>
          </cell>
          <cell r="G337">
            <v>50262</v>
          </cell>
          <cell r="H337">
            <v>50262</v>
          </cell>
          <cell r="I337">
            <v>8737</v>
          </cell>
          <cell r="J337">
            <v>8737</v>
          </cell>
          <cell r="K337">
            <v>0</v>
          </cell>
          <cell r="L337">
            <v>0</v>
          </cell>
        </row>
        <row r="338">
          <cell r="B338">
            <v>109</v>
          </cell>
          <cell r="C338" t="str">
            <v>경광등 철거</v>
          </cell>
          <cell r="D338" t="str">
            <v>크세논램프 5W, ABS</v>
          </cell>
          <cell r="E338">
            <v>1</v>
          </cell>
          <cell r="F338" t="str">
            <v>개</v>
          </cell>
          <cell r="G338">
            <v>131</v>
          </cell>
          <cell r="H338">
            <v>131</v>
          </cell>
          <cell r="I338">
            <v>4368</v>
          </cell>
          <cell r="J338">
            <v>4368</v>
          </cell>
          <cell r="K338">
            <v>0</v>
          </cell>
          <cell r="L338">
            <v>0</v>
          </cell>
        </row>
        <row r="339">
          <cell r="B339">
            <v>112</v>
          </cell>
          <cell r="C339" t="str">
            <v>비상벨 철거</v>
          </cell>
          <cell r="D339">
            <v>0</v>
          </cell>
          <cell r="E339">
            <v>1</v>
          </cell>
          <cell r="F339" t="str">
            <v>개</v>
          </cell>
          <cell r="G339">
            <v>157</v>
          </cell>
          <cell r="H339">
            <v>157</v>
          </cell>
          <cell r="I339">
            <v>5242</v>
          </cell>
          <cell r="J339">
            <v>5242</v>
          </cell>
          <cell r="K339">
            <v>0</v>
          </cell>
          <cell r="L339">
            <v>0</v>
          </cell>
        </row>
        <row r="340">
          <cell r="B340">
            <v>119</v>
          </cell>
          <cell r="C340" t="str">
            <v>써지보호기(영상) 철거</v>
          </cell>
          <cell r="D340">
            <v>0</v>
          </cell>
          <cell r="E340">
            <v>1</v>
          </cell>
          <cell r="F340" t="str">
            <v>EA</v>
          </cell>
          <cell r="G340">
            <v>226</v>
          </cell>
          <cell r="H340">
            <v>226</v>
          </cell>
          <cell r="I340">
            <v>7553</v>
          </cell>
          <cell r="J340">
            <v>7553</v>
          </cell>
          <cell r="K340">
            <v>0</v>
          </cell>
          <cell r="L340">
            <v>0</v>
          </cell>
        </row>
        <row r="341">
          <cell r="B341">
            <v>120</v>
          </cell>
          <cell r="C341" t="str">
            <v>CODEC 철거</v>
          </cell>
          <cell r="D341" t="str">
            <v>MPEF-1/2/4, DUAL ENCODERING</v>
          </cell>
          <cell r="E341">
            <v>1</v>
          </cell>
          <cell r="F341" t="str">
            <v>대</v>
          </cell>
          <cell r="G341">
            <v>517</v>
          </cell>
          <cell r="H341">
            <v>517</v>
          </cell>
          <cell r="I341">
            <v>17256</v>
          </cell>
          <cell r="J341">
            <v>17256</v>
          </cell>
          <cell r="K341">
            <v>0</v>
          </cell>
          <cell r="L341">
            <v>0</v>
          </cell>
        </row>
        <row r="342">
          <cell r="B342">
            <v>121</v>
          </cell>
          <cell r="C342" t="str">
            <v>동보방송장치 철거</v>
          </cell>
          <cell r="D342" t="str">
            <v>AMP 내장(60W)</v>
          </cell>
          <cell r="E342">
            <v>1</v>
          </cell>
          <cell r="F342" t="str">
            <v>SET</v>
          </cell>
          <cell r="G342">
            <v>1051</v>
          </cell>
          <cell r="H342">
            <v>1051</v>
          </cell>
          <cell r="I342">
            <v>35045</v>
          </cell>
          <cell r="J342">
            <v>35045</v>
          </cell>
          <cell r="K342">
            <v>0</v>
          </cell>
          <cell r="L342">
            <v>0</v>
          </cell>
        </row>
        <row r="343">
          <cell r="B343">
            <v>122</v>
          </cell>
          <cell r="C343" t="str">
            <v>시그널컨버터 철거</v>
          </cell>
          <cell r="D343" t="str">
            <v>RS-232/485</v>
          </cell>
          <cell r="E343">
            <v>1</v>
          </cell>
          <cell r="F343" t="str">
            <v>SET</v>
          </cell>
          <cell r="G343">
            <v>687</v>
          </cell>
          <cell r="H343">
            <v>687</v>
          </cell>
          <cell r="I343">
            <v>22902</v>
          </cell>
          <cell r="J343">
            <v>22902</v>
          </cell>
          <cell r="K343">
            <v>0</v>
          </cell>
          <cell r="L343">
            <v>0</v>
          </cell>
        </row>
        <row r="344">
          <cell r="B344">
            <v>316</v>
          </cell>
          <cell r="C344" t="str">
            <v>전원케이블 포설</v>
          </cell>
          <cell r="D344" t="str">
            <v>VCT 1.5sq x 2C x 5열</v>
          </cell>
          <cell r="E344">
            <v>9</v>
          </cell>
          <cell r="F344" t="str">
            <v>m</v>
          </cell>
          <cell r="G344">
            <v>3701</v>
          </cell>
          <cell r="H344">
            <v>33309</v>
          </cell>
          <cell r="I344">
            <v>13670</v>
          </cell>
          <cell r="J344">
            <v>123030</v>
          </cell>
          <cell r="K344">
            <v>0</v>
          </cell>
          <cell r="L344">
            <v>0</v>
          </cell>
        </row>
        <row r="345">
          <cell r="B345">
            <v>317</v>
          </cell>
          <cell r="C345" t="str">
            <v>스피커케이블</v>
          </cell>
          <cell r="D345" t="str">
            <v>SW 2300</v>
          </cell>
          <cell r="E345">
            <v>2.5</v>
          </cell>
          <cell r="F345" t="str">
            <v>m</v>
          </cell>
          <cell r="G345">
            <v>1285</v>
          </cell>
          <cell r="H345">
            <v>3212</v>
          </cell>
          <cell r="I345">
            <v>2621</v>
          </cell>
          <cell r="J345">
            <v>6552</v>
          </cell>
          <cell r="K345">
            <v>0</v>
          </cell>
          <cell r="L345">
            <v>0</v>
          </cell>
        </row>
        <row r="346">
          <cell r="B346">
            <v>318</v>
          </cell>
          <cell r="C346" t="str">
            <v>LAN 케이블 포설</v>
          </cell>
          <cell r="D346" t="str">
            <v>UTP Cat 6 4P x 1열</v>
          </cell>
          <cell r="E346">
            <v>10.5</v>
          </cell>
          <cell r="F346" t="str">
            <v>m</v>
          </cell>
          <cell r="G346">
            <v>557</v>
          </cell>
          <cell r="H346">
            <v>5848</v>
          </cell>
          <cell r="I346">
            <v>4068</v>
          </cell>
          <cell r="J346">
            <v>42714</v>
          </cell>
          <cell r="K346">
            <v>0</v>
          </cell>
          <cell r="L346">
            <v>0</v>
          </cell>
        </row>
        <row r="347">
          <cell r="B347">
            <v>322</v>
          </cell>
          <cell r="C347" t="str">
            <v>LAN 케이블 포설</v>
          </cell>
          <cell r="D347" t="str">
            <v>UTP Cat 6 4P x 5열</v>
          </cell>
          <cell r="E347">
            <v>9</v>
          </cell>
          <cell r="F347" t="str">
            <v>m</v>
          </cell>
          <cell r="G347">
            <v>2690</v>
          </cell>
          <cell r="H347">
            <v>24210</v>
          </cell>
          <cell r="I347">
            <v>17088</v>
          </cell>
          <cell r="J347">
            <v>153792</v>
          </cell>
          <cell r="K347">
            <v>0</v>
          </cell>
          <cell r="L347">
            <v>0</v>
          </cell>
        </row>
        <row r="348">
          <cell r="B348" t="str">
            <v>멀티콘센트접지2구</v>
          </cell>
          <cell r="C348" t="str">
            <v>멀티콘센트</v>
          </cell>
          <cell r="D348" t="str">
            <v>접지2구</v>
          </cell>
          <cell r="E348">
            <v>1</v>
          </cell>
          <cell r="F348" t="str">
            <v>EA</v>
          </cell>
          <cell r="G348">
            <v>6300</v>
          </cell>
          <cell r="H348">
            <v>6300</v>
          </cell>
          <cell r="J348">
            <v>0</v>
          </cell>
          <cell r="L348">
            <v>0</v>
          </cell>
        </row>
        <row r="349">
          <cell r="B349" t="str">
            <v>멀티콘센트접지6구</v>
          </cell>
          <cell r="C349" t="str">
            <v>멀티콘센트</v>
          </cell>
          <cell r="D349" t="str">
            <v>접지6구</v>
          </cell>
          <cell r="E349">
            <v>2</v>
          </cell>
          <cell r="F349" t="str">
            <v>EA</v>
          </cell>
          <cell r="G349">
            <v>12400</v>
          </cell>
          <cell r="H349">
            <v>24800</v>
          </cell>
          <cell r="J349">
            <v>0</v>
          </cell>
          <cell r="L349">
            <v>0</v>
          </cell>
        </row>
        <row r="354">
          <cell r="B354">
            <v>3074</v>
          </cell>
          <cell r="D354" t="str">
            <v>계</v>
          </cell>
          <cell r="H354">
            <v>351499</v>
          </cell>
          <cell r="J354">
            <v>586929</v>
          </cell>
          <cell r="L354">
            <v>0</v>
          </cell>
        </row>
        <row r="355">
          <cell r="B355">
            <v>2075</v>
          </cell>
          <cell r="C355" t="str">
            <v>2.15 처인구 모현면 갈담리 394-5 (천일상사 앞)</v>
          </cell>
        </row>
        <row r="356">
          <cell r="B356">
            <v>101</v>
          </cell>
          <cell r="C356" t="str">
            <v>SPEED DOME CAMERA 철거</v>
          </cell>
          <cell r="D356" t="str">
            <v>41만화소</v>
          </cell>
          <cell r="E356">
            <v>1</v>
          </cell>
          <cell r="F356" t="str">
            <v>EA</v>
          </cell>
          <cell r="G356">
            <v>1064</v>
          </cell>
          <cell r="H356">
            <v>1064</v>
          </cell>
          <cell r="I356">
            <v>35490</v>
          </cell>
          <cell r="J356">
            <v>35490</v>
          </cell>
          <cell r="K356">
            <v>0</v>
          </cell>
          <cell r="L356">
            <v>0</v>
          </cell>
        </row>
        <row r="357">
          <cell r="B357">
            <v>103</v>
          </cell>
          <cell r="C357" t="str">
            <v>돔카메라 고정용 브래킷 설치</v>
          </cell>
          <cell r="D357" t="str">
            <v>제작사양</v>
          </cell>
          <cell r="E357">
            <v>1</v>
          </cell>
          <cell r="F357" t="str">
            <v>EA</v>
          </cell>
          <cell r="G357">
            <v>51035</v>
          </cell>
          <cell r="H357">
            <v>51035</v>
          </cell>
          <cell r="I357">
            <v>34514</v>
          </cell>
          <cell r="J357">
            <v>34514</v>
          </cell>
          <cell r="K357">
            <v>0</v>
          </cell>
          <cell r="L357">
            <v>0</v>
          </cell>
        </row>
        <row r="358">
          <cell r="B358">
            <v>104</v>
          </cell>
          <cell r="C358" t="str">
            <v>돔카메라 고정용 브래킷 철거</v>
          </cell>
          <cell r="D358" t="str">
            <v>제작사양</v>
          </cell>
          <cell r="E358">
            <v>1</v>
          </cell>
          <cell r="F358" t="str">
            <v>EA</v>
          </cell>
          <cell r="G358">
            <v>310</v>
          </cell>
          <cell r="H358">
            <v>310</v>
          </cell>
          <cell r="I358">
            <v>10353</v>
          </cell>
          <cell r="J358">
            <v>10353</v>
          </cell>
          <cell r="K358">
            <v>0</v>
          </cell>
          <cell r="L358">
            <v>0</v>
          </cell>
        </row>
        <row r="359">
          <cell r="B359">
            <v>105</v>
          </cell>
          <cell r="C359" t="str">
            <v>고정형 CAMERA 브래킷 설치</v>
          </cell>
          <cell r="D359" t="str">
            <v>제작사양</v>
          </cell>
          <cell r="E359">
            <v>1</v>
          </cell>
          <cell r="F359" t="str">
            <v>EA</v>
          </cell>
          <cell r="G359">
            <v>81035</v>
          </cell>
          <cell r="H359">
            <v>81035</v>
          </cell>
          <cell r="I359">
            <v>34514</v>
          </cell>
          <cell r="J359">
            <v>34514</v>
          </cell>
          <cell r="K359">
            <v>0</v>
          </cell>
          <cell r="L359">
            <v>0</v>
          </cell>
        </row>
        <row r="360">
          <cell r="B360">
            <v>106</v>
          </cell>
          <cell r="C360" t="str">
            <v>스피커 설치</v>
          </cell>
          <cell r="D360" t="str">
            <v>20W, 8Ω</v>
          </cell>
          <cell r="E360">
            <v>1</v>
          </cell>
          <cell r="F360" t="str">
            <v>개</v>
          </cell>
          <cell r="G360">
            <v>67035</v>
          </cell>
          <cell r="H360">
            <v>67035</v>
          </cell>
          <cell r="I360">
            <v>34514</v>
          </cell>
          <cell r="J360">
            <v>34514</v>
          </cell>
          <cell r="K360">
            <v>0</v>
          </cell>
          <cell r="L360">
            <v>0</v>
          </cell>
        </row>
        <row r="361">
          <cell r="B361">
            <v>107</v>
          </cell>
          <cell r="C361" t="str">
            <v>스피커 철거</v>
          </cell>
          <cell r="D361">
            <v>0</v>
          </cell>
          <cell r="E361">
            <v>1</v>
          </cell>
          <cell r="F361" t="str">
            <v>개</v>
          </cell>
          <cell r="G361">
            <v>310</v>
          </cell>
          <cell r="H361">
            <v>310</v>
          </cell>
          <cell r="I361">
            <v>10353</v>
          </cell>
          <cell r="J361">
            <v>10353</v>
          </cell>
          <cell r="K361">
            <v>0</v>
          </cell>
          <cell r="L361">
            <v>0</v>
          </cell>
        </row>
        <row r="362">
          <cell r="B362">
            <v>108</v>
          </cell>
          <cell r="C362" t="str">
            <v>경광등 설치</v>
          </cell>
          <cell r="D362" t="str">
            <v>크세논램프 5W, ABS</v>
          </cell>
          <cell r="E362">
            <v>1</v>
          </cell>
          <cell r="F362" t="str">
            <v>개</v>
          </cell>
          <cell r="G362">
            <v>50262</v>
          </cell>
          <cell r="H362">
            <v>50262</v>
          </cell>
          <cell r="I362">
            <v>8737</v>
          </cell>
          <cell r="J362">
            <v>8737</v>
          </cell>
          <cell r="K362">
            <v>0</v>
          </cell>
          <cell r="L362">
            <v>0</v>
          </cell>
        </row>
        <row r="363">
          <cell r="B363">
            <v>109</v>
          </cell>
          <cell r="C363" t="str">
            <v>경광등 철거</v>
          </cell>
          <cell r="D363" t="str">
            <v>크세논램프 5W, ABS</v>
          </cell>
          <cell r="E363">
            <v>1</v>
          </cell>
          <cell r="F363" t="str">
            <v>개</v>
          </cell>
          <cell r="G363">
            <v>131</v>
          </cell>
          <cell r="H363">
            <v>131</v>
          </cell>
          <cell r="I363">
            <v>4368</v>
          </cell>
          <cell r="J363">
            <v>4368</v>
          </cell>
          <cell r="K363">
            <v>0</v>
          </cell>
          <cell r="L363">
            <v>0</v>
          </cell>
        </row>
        <row r="364">
          <cell r="B364">
            <v>112</v>
          </cell>
          <cell r="C364" t="str">
            <v>비상벨 철거</v>
          </cell>
          <cell r="D364">
            <v>0</v>
          </cell>
          <cell r="E364">
            <v>1</v>
          </cell>
          <cell r="F364" t="str">
            <v>개</v>
          </cell>
          <cell r="G364">
            <v>157</v>
          </cell>
          <cell r="H364">
            <v>157</v>
          </cell>
          <cell r="I364">
            <v>5242</v>
          </cell>
          <cell r="J364">
            <v>5242</v>
          </cell>
          <cell r="K364">
            <v>0</v>
          </cell>
          <cell r="L364">
            <v>0</v>
          </cell>
        </row>
        <row r="365">
          <cell r="B365">
            <v>119</v>
          </cell>
          <cell r="C365" t="str">
            <v>써지보호기(영상) 철거</v>
          </cell>
          <cell r="D365">
            <v>0</v>
          </cell>
          <cell r="E365">
            <v>1</v>
          </cell>
          <cell r="F365" t="str">
            <v>EA</v>
          </cell>
          <cell r="G365">
            <v>226</v>
          </cell>
          <cell r="H365">
            <v>226</v>
          </cell>
          <cell r="I365">
            <v>7553</v>
          </cell>
          <cell r="J365">
            <v>7553</v>
          </cell>
          <cell r="K365">
            <v>0</v>
          </cell>
          <cell r="L365">
            <v>0</v>
          </cell>
        </row>
        <row r="366">
          <cell r="B366">
            <v>120</v>
          </cell>
          <cell r="C366" t="str">
            <v>CODEC 철거</v>
          </cell>
          <cell r="D366" t="str">
            <v>MPEF-1/2/4, DUAL ENCODERING</v>
          </cell>
          <cell r="E366">
            <v>1</v>
          </cell>
          <cell r="F366" t="str">
            <v>대</v>
          </cell>
          <cell r="G366">
            <v>517</v>
          </cell>
          <cell r="H366">
            <v>517</v>
          </cell>
          <cell r="I366">
            <v>17256</v>
          </cell>
          <cell r="J366">
            <v>17256</v>
          </cell>
          <cell r="K366">
            <v>0</v>
          </cell>
          <cell r="L366">
            <v>0</v>
          </cell>
        </row>
        <row r="367">
          <cell r="B367">
            <v>121</v>
          </cell>
          <cell r="C367" t="str">
            <v>동보방송장치 철거</v>
          </cell>
          <cell r="D367" t="str">
            <v>AMP 내장(60W)</v>
          </cell>
          <cell r="E367">
            <v>1</v>
          </cell>
          <cell r="F367" t="str">
            <v>SET</v>
          </cell>
          <cell r="G367">
            <v>1051</v>
          </cell>
          <cell r="H367">
            <v>1051</v>
          </cell>
          <cell r="I367">
            <v>35045</v>
          </cell>
          <cell r="J367">
            <v>35045</v>
          </cell>
          <cell r="K367">
            <v>0</v>
          </cell>
          <cell r="L367">
            <v>0</v>
          </cell>
        </row>
        <row r="368">
          <cell r="B368">
            <v>122</v>
          </cell>
          <cell r="C368" t="str">
            <v>시그널컨버터 철거</v>
          </cell>
          <cell r="D368" t="str">
            <v>RS-232/485</v>
          </cell>
          <cell r="E368">
            <v>1</v>
          </cell>
          <cell r="F368" t="str">
            <v>SET</v>
          </cell>
          <cell r="G368">
            <v>687</v>
          </cell>
          <cell r="H368">
            <v>687</v>
          </cell>
          <cell r="I368">
            <v>22902</v>
          </cell>
          <cell r="J368">
            <v>22902</v>
          </cell>
          <cell r="K368">
            <v>0</v>
          </cell>
          <cell r="L368">
            <v>0</v>
          </cell>
        </row>
        <row r="369">
          <cell r="B369">
            <v>316</v>
          </cell>
          <cell r="C369" t="str">
            <v>전원케이블 포설</v>
          </cell>
          <cell r="D369" t="str">
            <v>VCT 1.5sq x 2C x 5열</v>
          </cell>
          <cell r="E369">
            <v>7</v>
          </cell>
          <cell r="F369" t="str">
            <v>m</v>
          </cell>
          <cell r="G369">
            <v>3701</v>
          </cell>
          <cell r="H369">
            <v>25907</v>
          </cell>
          <cell r="I369">
            <v>13670</v>
          </cell>
          <cell r="J369">
            <v>95690</v>
          </cell>
          <cell r="K369">
            <v>0</v>
          </cell>
          <cell r="L369">
            <v>0</v>
          </cell>
        </row>
        <row r="370">
          <cell r="B370">
            <v>317</v>
          </cell>
          <cell r="C370" t="str">
            <v>스피커케이블</v>
          </cell>
          <cell r="D370" t="str">
            <v>SW 2300</v>
          </cell>
          <cell r="E370">
            <v>2.5</v>
          </cell>
          <cell r="F370" t="str">
            <v>m</v>
          </cell>
          <cell r="G370">
            <v>1285</v>
          </cell>
          <cell r="H370">
            <v>3212</v>
          </cell>
          <cell r="I370">
            <v>2621</v>
          </cell>
          <cell r="J370">
            <v>6552</v>
          </cell>
          <cell r="K370">
            <v>0</v>
          </cell>
          <cell r="L370">
            <v>0</v>
          </cell>
        </row>
        <row r="371">
          <cell r="B371">
            <v>318</v>
          </cell>
          <cell r="C371" t="str">
            <v>LAN 케이블 포설</v>
          </cell>
          <cell r="D371" t="str">
            <v>UTP Cat 6 4P x 1열</v>
          </cell>
          <cell r="E371">
            <v>8.5</v>
          </cell>
          <cell r="F371" t="str">
            <v>m</v>
          </cell>
          <cell r="G371">
            <v>557</v>
          </cell>
          <cell r="H371">
            <v>4734</v>
          </cell>
          <cell r="I371">
            <v>4068</v>
          </cell>
          <cell r="J371">
            <v>34578</v>
          </cell>
          <cell r="K371">
            <v>0</v>
          </cell>
          <cell r="L371">
            <v>0</v>
          </cell>
        </row>
        <row r="372">
          <cell r="B372">
            <v>322</v>
          </cell>
          <cell r="C372" t="str">
            <v>LAN 케이블 포설</v>
          </cell>
          <cell r="D372" t="str">
            <v>UTP Cat 6 4P x 5열</v>
          </cell>
          <cell r="E372">
            <v>7</v>
          </cell>
          <cell r="F372" t="str">
            <v>m</v>
          </cell>
          <cell r="G372">
            <v>2690</v>
          </cell>
          <cell r="H372">
            <v>18830</v>
          </cell>
          <cell r="I372">
            <v>17088</v>
          </cell>
          <cell r="J372">
            <v>119616</v>
          </cell>
          <cell r="K372">
            <v>0</v>
          </cell>
          <cell r="L372">
            <v>0</v>
          </cell>
        </row>
        <row r="373">
          <cell r="B373" t="str">
            <v>멀티콘센트접지2구</v>
          </cell>
          <cell r="C373" t="str">
            <v>멀티콘센트</v>
          </cell>
          <cell r="D373" t="str">
            <v>접지2구</v>
          </cell>
          <cell r="E373">
            <v>1</v>
          </cell>
          <cell r="F373" t="str">
            <v>EA</v>
          </cell>
          <cell r="G373">
            <v>6300</v>
          </cell>
          <cell r="H373">
            <v>6300</v>
          </cell>
          <cell r="J373">
            <v>0</v>
          </cell>
          <cell r="L373">
            <v>0</v>
          </cell>
        </row>
        <row r="374">
          <cell r="B374" t="str">
            <v>멀티콘센트접지6구</v>
          </cell>
          <cell r="C374" t="str">
            <v>멀티콘센트</v>
          </cell>
          <cell r="D374" t="str">
            <v>접지6구</v>
          </cell>
          <cell r="E374">
            <v>2</v>
          </cell>
          <cell r="F374" t="str">
            <v>EA</v>
          </cell>
          <cell r="G374">
            <v>12400</v>
          </cell>
          <cell r="H374">
            <v>24800</v>
          </cell>
          <cell r="J374">
            <v>0</v>
          </cell>
          <cell r="L374">
            <v>0</v>
          </cell>
        </row>
        <row r="379">
          <cell r="B379">
            <v>3075</v>
          </cell>
          <cell r="D379" t="str">
            <v>계</v>
          </cell>
          <cell r="H379">
            <v>337603</v>
          </cell>
          <cell r="J379">
            <v>517277</v>
          </cell>
          <cell r="L379">
            <v>0</v>
          </cell>
        </row>
        <row r="380">
          <cell r="B380">
            <v>2076</v>
          </cell>
          <cell r="C380" t="str">
            <v>2.16 처인구 모현면 능원리 24 포은교 입구</v>
          </cell>
        </row>
        <row r="381">
          <cell r="B381">
            <v>101</v>
          </cell>
          <cell r="C381" t="str">
            <v>SPEED DOME CAMERA 철거</v>
          </cell>
          <cell r="D381" t="str">
            <v>41만화소</v>
          </cell>
          <cell r="E381">
            <v>1</v>
          </cell>
          <cell r="F381" t="str">
            <v>EA</v>
          </cell>
          <cell r="G381">
            <v>1064</v>
          </cell>
          <cell r="H381">
            <v>1064</v>
          </cell>
          <cell r="I381">
            <v>35490</v>
          </cell>
          <cell r="J381">
            <v>35490</v>
          </cell>
          <cell r="K381">
            <v>0</v>
          </cell>
          <cell r="L381">
            <v>0</v>
          </cell>
        </row>
        <row r="382">
          <cell r="B382">
            <v>103</v>
          </cell>
          <cell r="C382" t="str">
            <v>돔카메라 고정용 브래킷 설치</v>
          </cell>
          <cell r="D382" t="str">
            <v>제작사양</v>
          </cell>
          <cell r="E382">
            <v>1</v>
          </cell>
          <cell r="F382" t="str">
            <v>EA</v>
          </cell>
          <cell r="G382">
            <v>51035</v>
          </cell>
          <cell r="H382">
            <v>51035</v>
          </cell>
          <cell r="I382">
            <v>34514</v>
          </cell>
          <cell r="J382">
            <v>34514</v>
          </cell>
          <cell r="K382">
            <v>0</v>
          </cell>
          <cell r="L382">
            <v>0</v>
          </cell>
        </row>
        <row r="383">
          <cell r="B383">
            <v>104</v>
          </cell>
          <cell r="C383" t="str">
            <v>돔카메라 고정용 브래킷 철거</v>
          </cell>
          <cell r="D383" t="str">
            <v>제작사양</v>
          </cell>
          <cell r="E383">
            <v>1</v>
          </cell>
          <cell r="F383" t="str">
            <v>EA</v>
          </cell>
          <cell r="G383">
            <v>310</v>
          </cell>
          <cell r="H383">
            <v>310</v>
          </cell>
          <cell r="I383">
            <v>10353</v>
          </cell>
          <cell r="J383">
            <v>10353</v>
          </cell>
          <cell r="K383">
            <v>0</v>
          </cell>
          <cell r="L383">
            <v>0</v>
          </cell>
        </row>
        <row r="384">
          <cell r="B384">
            <v>105</v>
          </cell>
          <cell r="C384" t="str">
            <v>고정형 CAMERA 브래킷 설치</v>
          </cell>
          <cell r="D384" t="str">
            <v>제작사양</v>
          </cell>
          <cell r="E384">
            <v>1</v>
          </cell>
          <cell r="F384" t="str">
            <v>EA</v>
          </cell>
          <cell r="G384">
            <v>81035</v>
          </cell>
          <cell r="H384">
            <v>81035</v>
          </cell>
          <cell r="I384">
            <v>34514</v>
          </cell>
          <cell r="J384">
            <v>34514</v>
          </cell>
          <cell r="K384">
            <v>0</v>
          </cell>
          <cell r="L384">
            <v>0</v>
          </cell>
        </row>
        <row r="385">
          <cell r="B385">
            <v>106</v>
          </cell>
          <cell r="C385" t="str">
            <v>스피커 설치</v>
          </cell>
          <cell r="D385" t="str">
            <v>20W, 8Ω</v>
          </cell>
          <cell r="E385">
            <v>1</v>
          </cell>
          <cell r="F385" t="str">
            <v>개</v>
          </cell>
          <cell r="G385">
            <v>67035</v>
          </cell>
          <cell r="H385">
            <v>67035</v>
          </cell>
          <cell r="I385">
            <v>34514</v>
          </cell>
          <cell r="J385">
            <v>34514</v>
          </cell>
          <cell r="K385">
            <v>0</v>
          </cell>
          <cell r="L385">
            <v>0</v>
          </cell>
        </row>
        <row r="386">
          <cell r="B386">
            <v>107</v>
          </cell>
          <cell r="C386" t="str">
            <v>스피커 철거</v>
          </cell>
          <cell r="D386">
            <v>0</v>
          </cell>
          <cell r="E386">
            <v>1</v>
          </cell>
          <cell r="F386" t="str">
            <v>개</v>
          </cell>
          <cell r="G386">
            <v>310</v>
          </cell>
          <cell r="H386">
            <v>310</v>
          </cell>
          <cell r="I386">
            <v>10353</v>
          </cell>
          <cell r="J386">
            <v>10353</v>
          </cell>
          <cell r="K386">
            <v>0</v>
          </cell>
          <cell r="L386">
            <v>0</v>
          </cell>
        </row>
        <row r="387">
          <cell r="B387">
            <v>108</v>
          </cell>
          <cell r="C387" t="str">
            <v>경광등 설치</v>
          </cell>
          <cell r="D387" t="str">
            <v>크세논램프 5W, ABS</v>
          </cell>
          <cell r="E387">
            <v>1</v>
          </cell>
          <cell r="F387" t="str">
            <v>개</v>
          </cell>
          <cell r="G387">
            <v>50262</v>
          </cell>
          <cell r="H387">
            <v>50262</v>
          </cell>
          <cell r="I387">
            <v>8737</v>
          </cell>
          <cell r="J387">
            <v>8737</v>
          </cell>
          <cell r="K387">
            <v>0</v>
          </cell>
          <cell r="L387">
            <v>0</v>
          </cell>
        </row>
        <row r="388">
          <cell r="B388">
            <v>109</v>
          </cell>
          <cell r="C388" t="str">
            <v>경광등 철거</v>
          </cell>
          <cell r="D388" t="str">
            <v>크세논램프 5W, ABS</v>
          </cell>
          <cell r="E388">
            <v>1</v>
          </cell>
          <cell r="F388" t="str">
            <v>개</v>
          </cell>
          <cell r="G388">
            <v>131</v>
          </cell>
          <cell r="H388">
            <v>131</v>
          </cell>
          <cell r="I388">
            <v>4368</v>
          </cell>
          <cell r="J388">
            <v>4368</v>
          </cell>
          <cell r="K388">
            <v>0</v>
          </cell>
          <cell r="L388">
            <v>0</v>
          </cell>
        </row>
        <row r="389">
          <cell r="B389">
            <v>112</v>
          </cell>
          <cell r="C389" t="str">
            <v>비상벨 철거</v>
          </cell>
          <cell r="D389">
            <v>0</v>
          </cell>
          <cell r="E389">
            <v>1</v>
          </cell>
          <cell r="F389" t="str">
            <v>개</v>
          </cell>
          <cell r="G389">
            <v>157</v>
          </cell>
          <cell r="H389">
            <v>157</v>
          </cell>
          <cell r="I389">
            <v>5242</v>
          </cell>
          <cell r="J389">
            <v>5242</v>
          </cell>
          <cell r="K389">
            <v>0</v>
          </cell>
          <cell r="L389">
            <v>0</v>
          </cell>
        </row>
        <row r="390">
          <cell r="B390">
            <v>119</v>
          </cell>
          <cell r="C390" t="str">
            <v>써지보호기(영상) 철거</v>
          </cell>
          <cell r="D390">
            <v>0</v>
          </cell>
          <cell r="E390">
            <v>1</v>
          </cell>
          <cell r="F390" t="str">
            <v>EA</v>
          </cell>
          <cell r="G390">
            <v>226</v>
          </cell>
          <cell r="H390">
            <v>226</v>
          </cell>
          <cell r="I390">
            <v>7553</v>
          </cell>
          <cell r="J390">
            <v>7553</v>
          </cell>
          <cell r="K390">
            <v>0</v>
          </cell>
          <cell r="L390">
            <v>0</v>
          </cell>
        </row>
        <row r="391">
          <cell r="B391">
            <v>120</v>
          </cell>
          <cell r="C391" t="str">
            <v>CODEC 철거</v>
          </cell>
          <cell r="D391" t="str">
            <v>MPEF-1/2/4, DUAL ENCODERING</v>
          </cell>
          <cell r="E391">
            <v>1</v>
          </cell>
          <cell r="F391" t="str">
            <v>대</v>
          </cell>
          <cell r="G391">
            <v>517</v>
          </cell>
          <cell r="H391">
            <v>517</v>
          </cell>
          <cell r="I391">
            <v>17256</v>
          </cell>
          <cell r="J391">
            <v>17256</v>
          </cell>
          <cell r="K391">
            <v>0</v>
          </cell>
          <cell r="L391">
            <v>0</v>
          </cell>
        </row>
        <row r="392">
          <cell r="B392">
            <v>121</v>
          </cell>
          <cell r="C392" t="str">
            <v>동보방송장치 철거</v>
          </cell>
          <cell r="D392" t="str">
            <v>AMP 내장(60W)</v>
          </cell>
          <cell r="E392">
            <v>1</v>
          </cell>
          <cell r="F392" t="str">
            <v>SET</v>
          </cell>
          <cell r="G392">
            <v>1051</v>
          </cell>
          <cell r="H392">
            <v>1051</v>
          </cell>
          <cell r="I392">
            <v>35045</v>
          </cell>
          <cell r="J392">
            <v>35045</v>
          </cell>
          <cell r="K392">
            <v>0</v>
          </cell>
          <cell r="L392">
            <v>0</v>
          </cell>
        </row>
        <row r="393">
          <cell r="B393">
            <v>122</v>
          </cell>
          <cell r="C393" t="str">
            <v>시그널컨버터 철거</v>
          </cell>
          <cell r="D393" t="str">
            <v>RS-232/485</v>
          </cell>
          <cell r="E393">
            <v>1</v>
          </cell>
          <cell r="F393" t="str">
            <v>SET</v>
          </cell>
          <cell r="G393">
            <v>687</v>
          </cell>
          <cell r="H393">
            <v>687</v>
          </cell>
          <cell r="I393">
            <v>22902</v>
          </cell>
          <cell r="J393">
            <v>22902</v>
          </cell>
          <cell r="K393">
            <v>0</v>
          </cell>
          <cell r="L393">
            <v>0</v>
          </cell>
        </row>
        <row r="394">
          <cell r="B394">
            <v>316</v>
          </cell>
          <cell r="C394" t="str">
            <v>전원케이블 포설</v>
          </cell>
          <cell r="D394" t="str">
            <v>VCT 1.5sq x 2C x 5열</v>
          </cell>
          <cell r="E394">
            <v>9</v>
          </cell>
          <cell r="F394" t="str">
            <v>m</v>
          </cell>
          <cell r="G394">
            <v>3701</v>
          </cell>
          <cell r="H394">
            <v>33309</v>
          </cell>
          <cell r="I394">
            <v>13670</v>
          </cell>
          <cell r="J394">
            <v>123030</v>
          </cell>
          <cell r="K394">
            <v>0</v>
          </cell>
          <cell r="L394">
            <v>0</v>
          </cell>
        </row>
        <row r="395">
          <cell r="B395">
            <v>317</v>
          </cell>
          <cell r="C395" t="str">
            <v>스피커케이블</v>
          </cell>
          <cell r="D395" t="str">
            <v>SW 2300</v>
          </cell>
          <cell r="E395">
            <v>2.5</v>
          </cell>
          <cell r="F395" t="str">
            <v>m</v>
          </cell>
          <cell r="G395">
            <v>1285</v>
          </cell>
          <cell r="H395">
            <v>3212</v>
          </cell>
          <cell r="I395">
            <v>2621</v>
          </cell>
          <cell r="J395">
            <v>6552</v>
          </cell>
          <cell r="K395">
            <v>0</v>
          </cell>
          <cell r="L395">
            <v>0</v>
          </cell>
        </row>
        <row r="396">
          <cell r="B396">
            <v>318</v>
          </cell>
          <cell r="C396" t="str">
            <v>LAN 케이블 포설</v>
          </cell>
          <cell r="D396" t="str">
            <v>UTP Cat 6 4P x 1열</v>
          </cell>
          <cell r="E396">
            <v>10.5</v>
          </cell>
          <cell r="F396" t="str">
            <v>m</v>
          </cell>
          <cell r="G396">
            <v>557</v>
          </cell>
          <cell r="H396">
            <v>5848</v>
          </cell>
          <cell r="I396">
            <v>4068</v>
          </cell>
          <cell r="J396">
            <v>42714</v>
          </cell>
          <cell r="K396">
            <v>0</v>
          </cell>
          <cell r="L396">
            <v>0</v>
          </cell>
        </row>
        <row r="397">
          <cell r="B397">
            <v>322</v>
          </cell>
          <cell r="C397" t="str">
            <v>LAN 케이블 포설</v>
          </cell>
          <cell r="D397" t="str">
            <v>UTP Cat 6 4P x 5열</v>
          </cell>
          <cell r="E397">
            <v>9</v>
          </cell>
          <cell r="F397" t="str">
            <v>m</v>
          </cell>
          <cell r="G397">
            <v>2690</v>
          </cell>
          <cell r="H397">
            <v>24210</v>
          </cell>
          <cell r="I397">
            <v>17088</v>
          </cell>
          <cell r="J397">
            <v>153792</v>
          </cell>
          <cell r="K397">
            <v>0</v>
          </cell>
          <cell r="L397">
            <v>0</v>
          </cell>
        </row>
        <row r="398">
          <cell r="B398" t="str">
            <v>멀티콘센트접지2구</v>
          </cell>
          <cell r="C398" t="str">
            <v>멀티콘센트</v>
          </cell>
          <cell r="D398" t="str">
            <v>접지2구</v>
          </cell>
          <cell r="E398">
            <v>1</v>
          </cell>
          <cell r="F398" t="str">
            <v>EA</v>
          </cell>
          <cell r="G398">
            <v>6300</v>
          </cell>
          <cell r="H398">
            <v>6300</v>
          </cell>
          <cell r="J398">
            <v>0</v>
          </cell>
          <cell r="L398">
            <v>0</v>
          </cell>
        </row>
        <row r="399">
          <cell r="B399" t="str">
            <v>멀티콘센트접지6구</v>
          </cell>
          <cell r="C399" t="str">
            <v>멀티콘센트</v>
          </cell>
          <cell r="D399" t="str">
            <v>접지6구</v>
          </cell>
          <cell r="E399">
            <v>2</v>
          </cell>
          <cell r="F399" t="str">
            <v>EA</v>
          </cell>
          <cell r="G399">
            <v>12400</v>
          </cell>
          <cell r="H399">
            <v>24800</v>
          </cell>
          <cell r="J399">
            <v>0</v>
          </cell>
          <cell r="L399">
            <v>0</v>
          </cell>
        </row>
        <row r="404">
          <cell r="B404">
            <v>3076</v>
          </cell>
          <cell r="D404" t="str">
            <v>계</v>
          </cell>
          <cell r="H404">
            <v>351499</v>
          </cell>
          <cell r="J404">
            <v>586929</v>
          </cell>
          <cell r="L404">
            <v>0</v>
          </cell>
        </row>
        <row r="405">
          <cell r="B405">
            <v>2077</v>
          </cell>
          <cell r="C405" t="str">
            <v>2.17 처인구 모현면 오산리 209 (천주교 공원묘지 입구)</v>
          </cell>
        </row>
        <row r="406">
          <cell r="B406">
            <v>101</v>
          </cell>
          <cell r="C406" t="str">
            <v>SPEED DOME CAMERA 철거</v>
          </cell>
          <cell r="D406" t="str">
            <v>41만화소</v>
          </cell>
          <cell r="E406">
            <v>1</v>
          </cell>
          <cell r="F406" t="str">
            <v>EA</v>
          </cell>
          <cell r="G406">
            <v>1064</v>
          </cell>
          <cell r="H406">
            <v>1064</v>
          </cell>
          <cell r="I406">
            <v>35490</v>
          </cell>
          <cell r="J406">
            <v>35490</v>
          </cell>
          <cell r="K406">
            <v>0</v>
          </cell>
          <cell r="L406">
            <v>0</v>
          </cell>
        </row>
        <row r="407">
          <cell r="B407">
            <v>103</v>
          </cell>
          <cell r="C407" t="str">
            <v>돔카메라 고정용 브래킷 설치</v>
          </cell>
          <cell r="D407" t="str">
            <v>제작사양</v>
          </cell>
          <cell r="E407">
            <v>1</v>
          </cell>
          <cell r="F407" t="str">
            <v>EA</v>
          </cell>
          <cell r="G407">
            <v>51035</v>
          </cell>
          <cell r="H407">
            <v>51035</v>
          </cell>
          <cell r="I407">
            <v>34514</v>
          </cell>
          <cell r="J407">
            <v>34514</v>
          </cell>
          <cell r="K407">
            <v>0</v>
          </cell>
          <cell r="L407">
            <v>0</v>
          </cell>
        </row>
        <row r="408">
          <cell r="B408">
            <v>104</v>
          </cell>
          <cell r="C408" t="str">
            <v>돔카메라 고정용 브래킷 철거</v>
          </cell>
          <cell r="D408" t="str">
            <v>제작사양</v>
          </cell>
          <cell r="E408">
            <v>1</v>
          </cell>
          <cell r="F408" t="str">
            <v>EA</v>
          </cell>
          <cell r="G408">
            <v>310</v>
          </cell>
          <cell r="H408">
            <v>310</v>
          </cell>
          <cell r="I408">
            <v>10353</v>
          </cell>
          <cell r="J408">
            <v>10353</v>
          </cell>
          <cell r="K408">
            <v>0</v>
          </cell>
          <cell r="L408">
            <v>0</v>
          </cell>
        </row>
        <row r="409">
          <cell r="B409">
            <v>105</v>
          </cell>
          <cell r="C409" t="str">
            <v>고정형 CAMERA 브래킷 설치</v>
          </cell>
          <cell r="D409" t="str">
            <v>제작사양</v>
          </cell>
          <cell r="E409">
            <v>1</v>
          </cell>
          <cell r="F409" t="str">
            <v>EA</v>
          </cell>
          <cell r="G409">
            <v>81035</v>
          </cell>
          <cell r="H409">
            <v>81035</v>
          </cell>
          <cell r="I409">
            <v>34514</v>
          </cell>
          <cell r="J409">
            <v>34514</v>
          </cell>
          <cell r="K409">
            <v>0</v>
          </cell>
          <cell r="L409">
            <v>0</v>
          </cell>
        </row>
        <row r="410">
          <cell r="B410">
            <v>106</v>
          </cell>
          <cell r="C410" t="str">
            <v>스피커 설치</v>
          </cell>
          <cell r="D410" t="str">
            <v>20W, 8Ω</v>
          </cell>
          <cell r="E410">
            <v>1</v>
          </cell>
          <cell r="F410" t="str">
            <v>개</v>
          </cell>
          <cell r="G410">
            <v>67035</v>
          </cell>
          <cell r="H410">
            <v>67035</v>
          </cell>
          <cell r="I410">
            <v>34514</v>
          </cell>
          <cell r="J410">
            <v>34514</v>
          </cell>
          <cell r="K410">
            <v>0</v>
          </cell>
          <cell r="L410">
            <v>0</v>
          </cell>
        </row>
        <row r="411">
          <cell r="B411">
            <v>107</v>
          </cell>
          <cell r="C411" t="str">
            <v>스피커 철거</v>
          </cell>
          <cell r="D411">
            <v>0</v>
          </cell>
          <cell r="E411">
            <v>1</v>
          </cell>
          <cell r="F411" t="str">
            <v>개</v>
          </cell>
          <cell r="G411">
            <v>310</v>
          </cell>
          <cell r="H411">
            <v>310</v>
          </cell>
          <cell r="I411">
            <v>10353</v>
          </cell>
          <cell r="J411">
            <v>10353</v>
          </cell>
          <cell r="K411">
            <v>0</v>
          </cell>
          <cell r="L411">
            <v>0</v>
          </cell>
        </row>
        <row r="412">
          <cell r="B412">
            <v>108</v>
          </cell>
          <cell r="C412" t="str">
            <v>경광등 설치</v>
          </cell>
          <cell r="D412" t="str">
            <v>크세논램프 5W, ABS</v>
          </cell>
          <cell r="E412">
            <v>1</v>
          </cell>
          <cell r="F412" t="str">
            <v>개</v>
          </cell>
          <cell r="G412">
            <v>50262</v>
          </cell>
          <cell r="H412">
            <v>50262</v>
          </cell>
          <cell r="I412">
            <v>8737</v>
          </cell>
          <cell r="J412">
            <v>8737</v>
          </cell>
          <cell r="K412">
            <v>0</v>
          </cell>
          <cell r="L412">
            <v>0</v>
          </cell>
        </row>
        <row r="413">
          <cell r="B413">
            <v>109</v>
          </cell>
          <cell r="C413" t="str">
            <v>경광등 철거</v>
          </cell>
          <cell r="D413" t="str">
            <v>크세논램프 5W, ABS</v>
          </cell>
          <cell r="E413">
            <v>1</v>
          </cell>
          <cell r="F413" t="str">
            <v>개</v>
          </cell>
          <cell r="G413">
            <v>131</v>
          </cell>
          <cell r="H413">
            <v>131</v>
          </cell>
          <cell r="I413">
            <v>4368</v>
          </cell>
          <cell r="J413">
            <v>4368</v>
          </cell>
          <cell r="K413">
            <v>0</v>
          </cell>
          <cell r="L413">
            <v>0</v>
          </cell>
        </row>
        <row r="414">
          <cell r="B414">
            <v>112</v>
          </cell>
          <cell r="C414" t="str">
            <v>비상벨 철거</v>
          </cell>
          <cell r="D414">
            <v>0</v>
          </cell>
          <cell r="E414">
            <v>1</v>
          </cell>
          <cell r="F414" t="str">
            <v>개</v>
          </cell>
          <cell r="G414">
            <v>157</v>
          </cell>
          <cell r="H414">
            <v>157</v>
          </cell>
          <cell r="I414">
            <v>5242</v>
          </cell>
          <cell r="J414">
            <v>5242</v>
          </cell>
          <cell r="K414">
            <v>0</v>
          </cell>
          <cell r="L414">
            <v>0</v>
          </cell>
        </row>
        <row r="415">
          <cell r="B415">
            <v>119</v>
          </cell>
          <cell r="C415" t="str">
            <v>써지보호기(영상) 철거</v>
          </cell>
          <cell r="D415">
            <v>0</v>
          </cell>
          <cell r="E415">
            <v>1</v>
          </cell>
          <cell r="F415" t="str">
            <v>EA</v>
          </cell>
          <cell r="G415">
            <v>226</v>
          </cell>
          <cell r="H415">
            <v>226</v>
          </cell>
          <cell r="I415">
            <v>7553</v>
          </cell>
          <cell r="J415">
            <v>7553</v>
          </cell>
          <cell r="K415">
            <v>0</v>
          </cell>
          <cell r="L415">
            <v>0</v>
          </cell>
        </row>
        <row r="416">
          <cell r="B416">
            <v>120</v>
          </cell>
          <cell r="C416" t="str">
            <v>CODEC 철거</v>
          </cell>
          <cell r="D416" t="str">
            <v>MPEF-1/2/4, DUAL ENCODERING</v>
          </cell>
          <cell r="E416">
            <v>1</v>
          </cell>
          <cell r="F416" t="str">
            <v>대</v>
          </cell>
          <cell r="G416">
            <v>517</v>
          </cell>
          <cell r="H416">
            <v>517</v>
          </cell>
          <cell r="I416">
            <v>17256</v>
          </cell>
          <cell r="J416">
            <v>17256</v>
          </cell>
          <cell r="K416">
            <v>0</v>
          </cell>
          <cell r="L416">
            <v>0</v>
          </cell>
        </row>
        <row r="417">
          <cell r="B417">
            <v>121</v>
          </cell>
          <cell r="C417" t="str">
            <v>동보방송장치 철거</v>
          </cell>
          <cell r="D417" t="str">
            <v>AMP 내장(60W)</v>
          </cell>
          <cell r="E417">
            <v>1</v>
          </cell>
          <cell r="F417" t="str">
            <v>SET</v>
          </cell>
          <cell r="G417">
            <v>1051</v>
          </cell>
          <cell r="H417">
            <v>1051</v>
          </cell>
          <cell r="I417">
            <v>35045</v>
          </cell>
          <cell r="J417">
            <v>35045</v>
          </cell>
          <cell r="K417">
            <v>0</v>
          </cell>
          <cell r="L417">
            <v>0</v>
          </cell>
        </row>
        <row r="418">
          <cell r="B418">
            <v>122</v>
          </cell>
          <cell r="C418" t="str">
            <v>시그널컨버터 철거</v>
          </cell>
          <cell r="D418" t="str">
            <v>RS-232/485</v>
          </cell>
          <cell r="E418">
            <v>1</v>
          </cell>
          <cell r="F418" t="str">
            <v>SET</v>
          </cell>
          <cell r="G418">
            <v>687</v>
          </cell>
          <cell r="H418">
            <v>687</v>
          </cell>
          <cell r="I418">
            <v>22902</v>
          </cell>
          <cell r="J418">
            <v>22902</v>
          </cell>
          <cell r="K418">
            <v>0</v>
          </cell>
          <cell r="L418">
            <v>0</v>
          </cell>
        </row>
        <row r="419">
          <cell r="B419">
            <v>316</v>
          </cell>
          <cell r="C419" t="str">
            <v>전원케이블 포설</v>
          </cell>
          <cell r="D419" t="str">
            <v>VCT 1.5sq x 2C x 5열</v>
          </cell>
          <cell r="E419">
            <v>7</v>
          </cell>
          <cell r="F419" t="str">
            <v>m</v>
          </cell>
          <cell r="G419">
            <v>3701</v>
          </cell>
          <cell r="H419">
            <v>25907</v>
          </cell>
          <cell r="I419">
            <v>13670</v>
          </cell>
          <cell r="J419">
            <v>95690</v>
          </cell>
          <cell r="K419">
            <v>0</v>
          </cell>
          <cell r="L419">
            <v>0</v>
          </cell>
        </row>
        <row r="420">
          <cell r="B420">
            <v>317</v>
          </cell>
          <cell r="C420" t="str">
            <v>스피커케이블</v>
          </cell>
          <cell r="D420" t="str">
            <v>SW 2300</v>
          </cell>
          <cell r="E420">
            <v>2.5</v>
          </cell>
          <cell r="F420" t="str">
            <v>m</v>
          </cell>
          <cell r="G420">
            <v>1285</v>
          </cell>
          <cell r="H420">
            <v>3212</v>
          </cell>
          <cell r="I420">
            <v>2621</v>
          </cell>
          <cell r="J420">
            <v>6552</v>
          </cell>
          <cell r="K420">
            <v>0</v>
          </cell>
          <cell r="L420">
            <v>0</v>
          </cell>
        </row>
        <row r="421">
          <cell r="B421">
            <v>318</v>
          </cell>
          <cell r="C421" t="str">
            <v>LAN 케이블 포설</v>
          </cell>
          <cell r="D421" t="str">
            <v>UTP Cat 6 4P x 1열</v>
          </cell>
          <cell r="E421">
            <v>8.5</v>
          </cell>
          <cell r="F421" t="str">
            <v>m</v>
          </cell>
          <cell r="G421">
            <v>557</v>
          </cell>
          <cell r="H421">
            <v>4734</v>
          </cell>
          <cell r="I421">
            <v>4068</v>
          </cell>
          <cell r="J421">
            <v>34578</v>
          </cell>
          <cell r="K421">
            <v>0</v>
          </cell>
          <cell r="L421">
            <v>0</v>
          </cell>
        </row>
        <row r="422">
          <cell r="B422">
            <v>322</v>
          </cell>
          <cell r="C422" t="str">
            <v>LAN 케이블 포설</v>
          </cell>
          <cell r="D422" t="str">
            <v>UTP Cat 6 4P x 5열</v>
          </cell>
          <cell r="E422">
            <v>7</v>
          </cell>
          <cell r="F422" t="str">
            <v>m</v>
          </cell>
          <cell r="G422">
            <v>2690</v>
          </cell>
          <cell r="H422">
            <v>18830</v>
          </cell>
          <cell r="I422">
            <v>17088</v>
          </cell>
          <cell r="J422">
            <v>119616</v>
          </cell>
          <cell r="K422">
            <v>0</v>
          </cell>
          <cell r="L422">
            <v>0</v>
          </cell>
        </row>
        <row r="423">
          <cell r="B423" t="str">
            <v>멀티콘센트접지2구</v>
          </cell>
          <cell r="C423" t="str">
            <v>멀티콘센트</v>
          </cell>
          <cell r="D423" t="str">
            <v>접지2구</v>
          </cell>
          <cell r="E423">
            <v>1</v>
          </cell>
          <cell r="F423" t="str">
            <v>EA</v>
          </cell>
          <cell r="G423">
            <v>6300</v>
          </cell>
          <cell r="H423">
            <v>6300</v>
          </cell>
          <cell r="J423">
            <v>0</v>
          </cell>
          <cell r="L423">
            <v>0</v>
          </cell>
        </row>
        <row r="424">
          <cell r="B424" t="str">
            <v>멀티콘센트접지6구</v>
          </cell>
          <cell r="C424" t="str">
            <v>멀티콘센트</v>
          </cell>
          <cell r="D424" t="str">
            <v>접지6구</v>
          </cell>
          <cell r="E424">
            <v>2</v>
          </cell>
          <cell r="F424" t="str">
            <v>EA</v>
          </cell>
          <cell r="G424">
            <v>12400</v>
          </cell>
          <cell r="H424">
            <v>24800</v>
          </cell>
          <cell r="J424">
            <v>0</v>
          </cell>
          <cell r="L424">
            <v>0</v>
          </cell>
        </row>
        <row r="429">
          <cell r="B429">
            <v>3077</v>
          </cell>
          <cell r="D429" t="str">
            <v>계</v>
          </cell>
          <cell r="H429">
            <v>337603</v>
          </cell>
          <cell r="J429">
            <v>517277</v>
          </cell>
          <cell r="L429">
            <v>0</v>
          </cell>
        </row>
        <row r="430">
          <cell r="B430">
            <v>2078</v>
          </cell>
          <cell r="C430" t="str">
            <v>2.18 처인구 모현면 왕산리 789-14 (경성빌라 앞)</v>
          </cell>
        </row>
        <row r="431">
          <cell r="B431">
            <v>101</v>
          </cell>
          <cell r="C431" t="str">
            <v>SPEED DOME CAMERA 철거</v>
          </cell>
          <cell r="D431" t="str">
            <v>41만화소</v>
          </cell>
          <cell r="E431">
            <v>1</v>
          </cell>
          <cell r="F431" t="str">
            <v>EA</v>
          </cell>
          <cell r="G431">
            <v>1064</v>
          </cell>
          <cell r="H431">
            <v>1064</v>
          </cell>
          <cell r="I431">
            <v>35490</v>
          </cell>
          <cell r="J431">
            <v>35490</v>
          </cell>
          <cell r="K431">
            <v>0</v>
          </cell>
          <cell r="L431">
            <v>0</v>
          </cell>
        </row>
        <row r="432">
          <cell r="B432">
            <v>103</v>
          </cell>
          <cell r="C432" t="str">
            <v>돔카메라 고정용 브래킷 설치</v>
          </cell>
          <cell r="D432" t="str">
            <v>제작사양</v>
          </cell>
          <cell r="E432">
            <v>1</v>
          </cell>
          <cell r="F432" t="str">
            <v>EA</v>
          </cell>
          <cell r="G432">
            <v>51035</v>
          </cell>
          <cell r="H432">
            <v>51035</v>
          </cell>
          <cell r="I432">
            <v>34514</v>
          </cell>
          <cell r="J432">
            <v>34514</v>
          </cell>
          <cell r="K432">
            <v>0</v>
          </cell>
          <cell r="L432">
            <v>0</v>
          </cell>
        </row>
        <row r="433">
          <cell r="B433">
            <v>104</v>
          </cell>
          <cell r="C433" t="str">
            <v>돔카메라 고정용 브래킷 철거</v>
          </cell>
          <cell r="D433" t="str">
            <v>제작사양</v>
          </cell>
          <cell r="E433">
            <v>1</v>
          </cell>
          <cell r="F433" t="str">
            <v>EA</v>
          </cell>
          <cell r="G433">
            <v>310</v>
          </cell>
          <cell r="H433">
            <v>310</v>
          </cell>
          <cell r="I433">
            <v>10353</v>
          </cell>
          <cell r="J433">
            <v>10353</v>
          </cell>
          <cell r="K433">
            <v>0</v>
          </cell>
          <cell r="L433">
            <v>0</v>
          </cell>
        </row>
        <row r="434">
          <cell r="B434">
            <v>105</v>
          </cell>
          <cell r="C434" t="str">
            <v>고정형 CAMERA 브래킷 설치</v>
          </cell>
          <cell r="D434" t="str">
            <v>제작사양</v>
          </cell>
          <cell r="E434">
            <v>1</v>
          </cell>
          <cell r="F434" t="str">
            <v>EA</v>
          </cell>
          <cell r="G434">
            <v>81035</v>
          </cell>
          <cell r="H434">
            <v>81035</v>
          </cell>
          <cell r="I434">
            <v>34514</v>
          </cell>
          <cell r="J434">
            <v>34514</v>
          </cell>
          <cell r="K434">
            <v>0</v>
          </cell>
          <cell r="L434">
            <v>0</v>
          </cell>
        </row>
        <row r="435">
          <cell r="B435">
            <v>106</v>
          </cell>
          <cell r="C435" t="str">
            <v>스피커 설치</v>
          </cell>
          <cell r="D435" t="str">
            <v>20W, 8Ω</v>
          </cell>
          <cell r="E435">
            <v>1</v>
          </cell>
          <cell r="F435" t="str">
            <v>개</v>
          </cell>
          <cell r="G435">
            <v>67035</v>
          </cell>
          <cell r="H435">
            <v>67035</v>
          </cell>
          <cell r="I435">
            <v>34514</v>
          </cell>
          <cell r="J435">
            <v>34514</v>
          </cell>
          <cell r="K435">
            <v>0</v>
          </cell>
          <cell r="L435">
            <v>0</v>
          </cell>
        </row>
        <row r="436">
          <cell r="B436">
            <v>107</v>
          </cell>
          <cell r="C436" t="str">
            <v>스피커 철거</v>
          </cell>
          <cell r="D436">
            <v>0</v>
          </cell>
          <cell r="E436">
            <v>1</v>
          </cell>
          <cell r="F436" t="str">
            <v>개</v>
          </cell>
          <cell r="G436">
            <v>310</v>
          </cell>
          <cell r="H436">
            <v>310</v>
          </cell>
          <cell r="I436">
            <v>10353</v>
          </cell>
          <cell r="J436">
            <v>10353</v>
          </cell>
          <cell r="K436">
            <v>0</v>
          </cell>
          <cell r="L436">
            <v>0</v>
          </cell>
        </row>
        <row r="437">
          <cell r="B437">
            <v>108</v>
          </cell>
          <cell r="C437" t="str">
            <v>경광등 설치</v>
          </cell>
          <cell r="D437" t="str">
            <v>크세논램프 5W, ABS</v>
          </cell>
          <cell r="E437">
            <v>1</v>
          </cell>
          <cell r="F437" t="str">
            <v>개</v>
          </cell>
          <cell r="G437">
            <v>50262</v>
          </cell>
          <cell r="H437">
            <v>50262</v>
          </cell>
          <cell r="I437">
            <v>8737</v>
          </cell>
          <cell r="J437">
            <v>8737</v>
          </cell>
          <cell r="K437">
            <v>0</v>
          </cell>
          <cell r="L437">
            <v>0</v>
          </cell>
        </row>
        <row r="438">
          <cell r="B438">
            <v>109</v>
          </cell>
          <cell r="C438" t="str">
            <v>경광등 철거</v>
          </cell>
          <cell r="D438" t="str">
            <v>크세논램프 5W, ABS</v>
          </cell>
          <cell r="E438">
            <v>1</v>
          </cell>
          <cell r="F438" t="str">
            <v>개</v>
          </cell>
          <cell r="G438">
            <v>131</v>
          </cell>
          <cell r="H438">
            <v>131</v>
          </cell>
          <cell r="I438">
            <v>4368</v>
          </cell>
          <cell r="J438">
            <v>4368</v>
          </cell>
          <cell r="K438">
            <v>0</v>
          </cell>
          <cell r="L438">
            <v>0</v>
          </cell>
        </row>
        <row r="439">
          <cell r="B439">
            <v>112</v>
          </cell>
          <cell r="C439" t="str">
            <v>비상벨 철거</v>
          </cell>
          <cell r="D439">
            <v>0</v>
          </cell>
          <cell r="E439">
            <v>1</v>
          </cell>
          <cell r="F439" t="str">
            <v>개</v>
          </cell>
          <cell r="G439">
            <v>157</v>
          </cell>
          <cell r="H439">
            <v>157</v>
          </cell>
          <cell r="I439">
            <v>5242</v>
          </cell>
          <cell r="J439">
            <v>5242</v>
          </cell>
          <cell r="K439">
            <v>0</v>
          </cell>
          <cell r="L439">
            <v>0</v>
          </cell>
        </row>
        <row r="440">
          <cell r="B440">
            <v>119</v>
          </cell>
          <cell r="C440" t="str">
            <v>써지보호기(영상) 철거</v>
          </cell>
          <cell r="D440">
            <v>0</v>
          </cell>
          <cell r="E440">
            <v>1</v>
          </cell>
          <cell r="F440" t="str">
            <v>EA</v>
          </cell>
          <cell r="G440">
            <v>226</v>
          </cell>
          <cell r="H440">
            <v>226</v>
          </cell>
          <cell r="I440">
            <v>7553</v>
          </cell>
          <cell r="J440">
            <v>7553</v>
          </cell>
          <cell r="K440">
            <v>0</v>
          </cell>
          <cell r="L440">
            <v>0</v>
          </cell>
        </row>
        <row r="441">
          <cell r="B441">
            <v>120</v>
          </cell>
          <cell r="C441" t="str">
            <v>CODEC 철거</v>
          </cell>
          <cell r="D441" t="str">
            <v>MPEF-1/2/4, DUAL ENCODERING</v>
          </cell>
          <cell r="E441">
            <v>1</v>
          </cell>
          <cell r="F441" t="str">
            <v>대</v>
          </cell>
          <cell r="G441">
            <v>517</v>
          </cell>
          <cell r="H441">
            <v>517</v>
          </cell>
          <cell r="I441">
            <v>17256</v>
          </cell>
          <cell r="J441">
            <v>17256</v>
          </cell>
          <cell r="K441">
            <v>0</v>
          </cell>
          <cell r="L441">
            <v>0</v>
          </cell>
        </row>
        <row r="442">
          <cell r="B442">
            <v>121</v>
          </cell>
          <cell r="C442" t="str">
            <v>동보방송장치 철거</v>
          </cell>
          <cell r="D442" t="str">
            <v>AMP 내장(60W)</v>
          </cell>
          <cell r="E442">
            <v>1</v>
          </cell>
          <cell r="F442" t="str">
            <v>SET</v>
          </cell>
          <cell r="G442">
            <v>1051</v>
          </cell>
          <cell r="H442">
            <v>1051</v>
          </cell>
          <cell r="I442">
            <v>35045</v>
          </cell>
          <cell r="J442">
            <v>35045</v>
          </cell>
          <cell r="K442">
            <v>0</v>
          </cell>
          <cell r="L442">
            <v>0</v>
          </cell>
        </row>
        <row r="443">
          <cell r="B443">
            <v>122</v>
          </cell>
          <cell r="C443" t="str">
            <v>시그널컨버터 철거</v>
          </cell>
          <cell r="D443" t="str">
            <v>RS-232/485</v>
          </cell>
          <cell r="E443">
            <v>1</v>
          </cell>
          <cell r="F443" t="str">
            <v>SET</v>
          </cell>
          <cell r="G443">
            <v>687</v>
          </cell>
          <cell r="H443">
            <v>687</v>
          </cell>
          <cell r="I443">
            <v>22902</v>
          </cell>
          <cell r="J443">
            <v>22902</v>
          </cell>
          <cell r="K443">
            <v>0</v>
          </cell>
          <cell r="L443">
            <v>0</v>
          </cell>
        </row>
        <row r="444">
          <cell r="B444">
            <v>316</v>
          </cell>
          <cell r="C444" t="str">
            <v>전원케이블 포설</v>
          </cell>
          <cell r="D444" t="str">
            <v>VCT 1.5sq x 2C x 5열</v>
          </cell>
          <cell r="E444">
            <v>7</v>
          </cell>
          <cell r="F444" t="str">
            <v>m</v>
          </cell>
          <cell r="G444">
            <v>3701</v>
          </cell>
          <cell r="H444">
            <v>25907</v>
          </cell>
          <cell r="I444">
            <v>13670</v>
          </cell>
          <cell r="J444">
            <v>95690</v>
          </cell>
          <cell r="K444">
            <v>0</v>
          </cell>
          <cell r="L444">
            <v>0</v>
          </cell>
        </row>
        <row r="445">
          <cell r="B445">
            <v>317</v>
          </cell>
          <cell r="C445" t="str">
            <v>스피커케이블</v>
          </cell>
          <cell r="D445" t="str">
            <v>SW 2300</v>
          </cell>
          <cell r="E445">
            <v>2.5</v>
          </cell>
          <cell r="F445" t="str">
            <v>m</v>
          </cell>
          <cell r="G445">
            <v>1285</v>
          </cell>
          <cell r="H445">
            <v>3212</v>
          </cell>
          <cell r="I445">
            <v>2621</v>
          </cell>
          <cell r="J445">
            <v>6552</v>
          </cell>
          <cell r="K445">
            <v>0</v>
          </cell>
          <cell r="L445">
            <v>0</v>
          </cell>
        </row>
        <row r="446">
          <cell r="B446">
            <v>318</v>
          </cell>
          <cell r="C446" t="str">
            <v>LAN 케이블 포설</v>
          </cell>
          <cell r="D446" t="str">
            <v>UTP Cat 6 4P x 1열</v>
          </cell>
          <cell r="E446">
            <v>8.5</v>
          </cell>
          <cell r="F446" t="str">
            <v>m</v>
          </cell>
          <cell r="G446">
            <v>557</v>
          </cell>
          <cell r="H446">
            <v>4734</v>
          </cell>
          <cell r="I446">
            <v>4068</v>
          </cell>
          <cell r="J446">
            <v>34578</v>
          </cell>
          <cell r="K446">
            <v>0</v>
          </cell>
          <cell r="L446">
            <v>0</v>
          </cell>
        </row>
        <row r="447">
          <cell r="B447">
            <v>322</v>
          </cell>
          <cell r="C447" t="str">
            <v>LAN 케이블 포설</v>
          </cell>
          <cell r="D447" t="str">
            <v>UTP Cat 6 4P x 5열</v>
          </cell>
          <cell r="E447">
            <v>7</v>
          </cell>
          <cell r="F447" t="str">
            <v>m</v>
          </cell>
          <cell r="G447">
            <v>2690</v>
          </cell>
          <cell r="H447">
            <v>18830</v>
          </cell>
          <cell r="I447">
            <v>17088</v>
          </cell>
          <cell r="J447">
            <v>119616</v>
          </cell>
          <cell r="K447">
            <v>0</v>
          </cell>
          <cell r="L447">
            <v>0</v>
          </cell>
        </row>
        <row r="448">
          <cell r="B448" t="str">
            <v>멀티콘센트접지2구</v>
          </cell>
          <cell r="C448" t="str">
            <v>멀티콘센트</v>
          </cell>
          <cell r="D448" t="str">
            <v>접지2구</v>
          </cell>
          <cell r="E448">
            <v>1</v>
          </cell>
          <cell r="F448" t="str">
            <v>EA</v>
          </cell>
          <cell r="G448">
            <v>6300</v>
          </cell>
          <cell r="H448">
            <v>6300</v>
          </cell>
          <cell r="J448">
            <v>0</v>
          </cell>
          <cell r="L448">
            <v>0</v>
          </cell>
        </row>
        <row r="449">
          <cell r="B449" t="str">
            <v>멀티콘센트접지6구</v>
          </cell>
          <cell r="C449" t="str">
            <v>멀티콘센트</v>
          </cell>
          <cell r="D449" t="str">
            <v>접지6구</v>
          </cell>
          <cell r="E449">
            <v>2</v>
          </cell>
          <cell r="F449" t="str">
            <v>EA</v>
          </cell>
          <cell r="G449">
            <v>12400</v>
          </cell>
          <cell r="H449">
            <v>24800</v>
          </cell>
          <cell r="J449">
            <v>0</v>
          </cell>
          <cell r="L449">
            <v>0</v>
          </cell>
        </row>
        <row r="454">
          <cell r="B454">
            <v>3078</v>
          </cell>
          <cell r="D454" t="str">
            <v>계</v>
          </cell>
          <cell r="H454">
            <v>337603</v>
          </cell>
          <cell r="J454">
            <v>517277</v>
          </cell>
          <cell r="L454">
            <v>0</v>
          </cell>
        </row>
        <row r="455">
          <cell r="B455">
            <v>2079</v>
          </cell>
          <cell r="C455" t="str">
            <v>2.19 처인구 모현면 왕산리 932-3 (우주맨션 입구) (432-2번지 이전)</v>
          </cell>
        </row>
        <row r="456">
          <cell r="B456">
            <v>101</v>
          </cell>
          <cell r="C456" t="str">
            <v>SPEED DOME CAMERA 철거</v>
          </cell>
          <cell r="D456" t="str">
            <v>41만화소</v>
          </cell>
          <cell r="E456">
            <v>1</v>
          </cell>
          <cell r="F456" t="str">
            <v>EA</v>
          </cell>
          <cell r="G456">
            <v>1064</v>
          </cell>
          <cell r="H456">
            <v>1064</v>
          </cell>
          <cell r="I456">
            <v>35490</v>
          </cell>
          <cell r="J456">
            <v>35490</v>
          </cell>
          <cell r="K456">
            <v>0</v>
          </cell>
          <cell r="L456">
            <v>0</v>
          </cell>
        </row>
        <row r="457">
          <cell r="B457">
            <v>103</v>
          </cell>
          <cell r="C457" t="str">
            <v>돔카메라 고정용 브래킷 설치</v>
          </cell>
          <cell r="D457" t="str">
            <v>제작사양</v>
          </cell>
          <cell r="E457">
            <v>1</v>
          </cell>
          <cell r="F457" t="str">
            <v>EA</v>
          </cell>
          <cell r="G457">
            <v>51035</v>
          </cell>
          <cell r="H457">
            <v>51035</v>
          </cell>
          <cell r="I457">
            <v>34514</v>
          </cell>
          <cell r="J457">
            <v>34514</v>
          </cell>
          <cell r="K457">
            <v>0</v>
          </cell>
          <cell r="L457">
            <v>0</v>
          </cell>
        </row>
        <row r="458">
          <cell r="B458">
            <v>104</v>
          </cell>
          <cell r="C458" t="str">
            <v>돔카메라 고정용 브래킷 철거</v>
          </cell>
          <cell r="D458" t="str">
            <v>제작사양</v>
          </cell>
          <cell r="E458">
            <v>1</v>
          </cell>
          <cell r="F458" t="str">
            <v>EA</v>
          </cell>
          <cell r="G458">
            <v>310</v>
          </cell>
          <cell r="H458">
            <v>310</v>
          </cell>
          <cell r="I458">
            <v>10353</v>
          </cell>
          <cell r="J458">
            <v>10353</v>
          </cell>
          <cell r="K458">
            <v>0</v>
          </cell>
          <cell r="L458">
            <v>0</v>
          </cell>
        </row>
        <row r="459">
          <cell r="B459">
            <v>105</v>
          </cell>
          <cell r="C459" t="str">
            <v>고정형 CAMERA 브래킷 설치</v>
          </cell>
          <cell r="D459" t="str">
            <v>제작사양</v>
          </cell>
          <cell r="E459">
            <v>1</v>
          </cell>
          <cell r="F459" t="str">
            <v>EA</v>
          </cell>
          <cell r="G459">
            <v>81035</v>
          </cell>
          <cell r="H459">
            <v>81035</v>
          </cell>
          <cell r="I459">
            <v>34514</v>
          </cell>
          <cell r="J459">
            <v>34514</v>
          </cell>
          <cell r="K459">
            <v>0</v>
          </cell>
          <cell r="L459">
            <v>0</v>
          </cell>
        </row>
        <row r="460">
          <cell r="B460">
            <v>106</v>
          </cell>
          <cell r="C460" t="str">
            <v>스피커 설치</v>
          </cell>
          <cell r="D460" t="str">
            <v>20W, 8Ω</v>
          </cell>
          <cell r="E460">
            <v>1</v>
          </cell>
          <cell r="F460" t="str">
            <v>개</v>
          </cell>
          <cell r="G460">
            <v>67035</v>
          </cell>
          <cell r="H460">
            <v>67035</v>
          </cell>
          <cell r="I460">
            <v>34514</v>
          </cell>
          <cell r="J460">
            <v>34514</v>
          </cell>
          <cell r="K460">
            <v>0</v>
          </cell>
          <cell r="L460">
            <v>0</v>
          </cell>
        </row>
        <row r="461">
          <cell r="B461">
            <v>107</v>
          </cell>
          <cell r="C461" t="str">
            <v>스피커 철거</v>
          </cell>
          <cell r="D461">
            <v>0</v>
          </cell>
          <cell r="E461">
            <v>1</v>
          </cell>
          <cell r="F461" t="str">
            <v>개</v>
          </cell>
          <cell r="G461">
            <v>310</v>
          </cell>
          <cell r="H461">
            <v>310</v>
          </cell>
          <cell r="I461">
            <v>10353</v>
          </cell>
          <cell r="J461">
            <v>10353</v>
          </cell>
          <cell r="K461">
            <v>0</v>
          </cell>
          <cell r="L461">
            <v>0</v>
          </cell>
        </row>
        <row r="462">
          <cell r="B462">
            <v>108</v>
          </cell>
          <cell r="C462" t="str">
            <v>경광등 설치</v>
          </cell>
          <cell r="D462" t="str">
            <v>크세논램프 5W, ABS</v>
          </cell>
          <cell r="E462">
            <v>1</v>
          </cell>
          <cell r="F462" t="str">
            <v>개</v>
          </cell>
          <cell r="G462">
            <v>50262</v>
          </cell>
          <cell r="H462">
            <v>50262</v>
          </cell>
          <cell r="I462">
            <v>8737</v>
          </cell>
          <cell r="J462">
            <v>8737</v>
          </cell>
          <cell r="K462">
            <v>0</v>
          </cell>
          <cell r="L462">
            <v>0</v>
          </cell>
        </row>
        <row r="463">
          <cell r="B463">
            <v>109</v>
          </cell>
          <cell r="C463" t="str">
            <v>경광등 철거</v>
          </cell>
          <cell r="D463" t="str">
            <v>크세논램프 5W, ABS</v>
          </cell>
          <cell r="E463">
            <v>1</v>
          </cell>
          <cell r="F463" t="str">
            <v>개</v>
          </cell>
          <cell r="G463">
            <v>131</v>
          </cell>
          <cell r="H463">
            <v>131</v>
          </cell>
          <cell r="I463">
            <v>4368</v>
          </cell>
          <cell r="J463">
            <v>4368</v>
          </cell>
          <cell r="K463">
            <v>0</v>
          </cell>
          <cell r="L463">
            <v>0</v>
          </cell>
        </row>
        <row r="464">
          <cell r="B464">
            <v>112</v>
          </cell>
          <cell r="C464" t="str">
            <v>비상벨 철거</v>
          </cell>
          <cell r="D464">
            <v>0</v>
          </cell>
          <cell r="E464">
            <v>1</v>
          </cell>
          <cell r="F464" t="str">
            <v>개</v>
          </cell>
          <cell r="G464">
            <v>157</v>
          </cell>
          <cell r="H464">
            <v>157</v>
          </cell>
          <cell r="I464">
            <v>5242</v>
          </cell>
          <cell r="J464">
            <v>5242</v>
          </cell>
          <cell r="K464">
            <v>0</v>
          </cell>
          <cell r="L464">
            <v>0</v>
          </cell>
        </row>
        <row r="465">
          <cell r="B465">
            <v>119</v>
          </cell>
          <cell r="C465" t="str">
            <v>써지보호기(영상) 철거</v>
          </cell>
          <cell r="D465">
            <v>0</v>
          </cell>
          <cell r="E465">
            <v>1</v>
          </cell>
          <cell r="F465" t="str">
            <v>EA</v>
          </cell>
          <cell r="G465">
            <v>226</v>
          </cell>
          <cell r="H465">
            <v>226</v>
          </cell>
          <cell r="I465">
            <v>7553</v>
          </cell>
          <cell r="J465">
            <v>7553</v>
          </cell>
          <cell r="K465">
            <v>0</v>
          </cell>
          <cell r="L465">
            <v>0</v>
          </cell>
        </row>
        <row r="466">
          <cell r="B466">
            <v>120</v>
          </cell>
          <cell r="C466" t="str">
            <v>CODEC 철거</v>
          </cell>
          <cell r="D466" t="str">
            <v>MPEF-1/2/4, DUAL ENCODERING</v>
          </cell>
          <cell r="E466">
            <v>1</v>
          </cell>
          <cell r="F466" t="str">
            <v>대</v>
          </cell>
          <cell r="G466">
            <v>517</v>
          </cell>
          <cell r="H466">
            <v>517</v>
          </cell>
          <cell r="I466">
            <v>17256</v>
          </cell>
          <cell r="J466">
            <v>17256</v>
          </cell>
          <cell r="K466">
            <v>0</v>
          </cell>
          <cell r="L466">
            <v>0</v>
          </cell>
        </row>
        <row r="467">
          <cell r="B467">
            <v>121</v>
          </cell>
          <cell r="C467" t="str">
            <v>동보방송장치 철거</v>
          </cell>
          <cell r="D467" t="str">
            <v>AMP 내장(60W)</v>
          </cell>
          <cell r="E467">
            <v>1</v>
          </cell>
          <cell r="F467" t="str">
            <v>SET</v>
          </cell>
          <cell r="G467">
            <v>1051</v>
          </cell>
          <cell r="H467">
            <v>1051</v>
          </cell>
          <cell r="I467">
            <v>35045</v>
          </cell>
          <cell r="J467">
            <v>35045</v>
          </cell>
          <cell r="K467">
            <v>0</v>
          </cell>
          <cell r="L467">
            <v>0</v>
          </cell>
        </row>
        <row r="468">
          <cell r="B468">
            <v>122</v>
          </cell>
          <cell r="C468" t="str">
            <v>시그널컨버터 철거</v>
          </cell>
          <cell r="D468" t="str">
            <v>RS-232/485</v>
          </cell>
          <cell r="E468">
            <v>1</v>
          </cell>
          <cell r="F468" t="str">
            <v>SET</v>
          </cell>
          <cell r="G468">
            <v>687</v>
          </cell>
          <cell r="H468">
            <v>687</v>
          </cell>
          <cell r="I468">
            <v>22902</v>
          </cell>
          <cell r="J468">
            <v>22902</v>
          </cell>
          <cell r="K468">
            <v>0</v>
          </cell>
          <cell r="L468">
            <v>0</v>
          </cell>
        </row>
        <row r="469">
          <cell r="B469">
            <v>315</v>
          </cell>
          <cell r="C469" t="str">
            <v>전원케이블 포설</v>
          </cell>
          <cell r="D469" t="str">
            <v>VCT 1.5sq x 2C x 4열</v>
          </cell>
          <cell r="E469">
            <v>7</v>
          </cell>
          <cell r="F469" t="str">
            <v>m</v>
          </cell>
          <cell r="G469">
            <v>2964</v>
          </cell>
          <cell r="H469">
            <v>20748</v>
          </cell>
          <cell r="I469">
            <v>11066</v>
          </cell>
          <cell r="J469">
            <v>77462</v>
          </cell>
          <cell r="K469">
            <v>0</v>
          </cell>
          <cell r="L469">
            <v>0</v>
          </cell>
        </row>
        <row r="470">
          <cell r="B470">
            <v>317</v>
          </cell>
          <cell r="C470" t="str">
            <v>스피커케이블</v>
          </cell>
          <cell r="D470" t="str">
            <v>SW 2300</v>
          </cell>
          <cell r="E470">
            <v>2.5</v>
          </cell>
          <cell r="F470" t="str">
            <v>m</v>
          </cell>
          <cell r="G470">
            <v>1285</v>
          </cell>
          <cell r="H470">
            <v>3212</v>
          </cell>
          <cell r="I470">
            <v>2621</v>
          </cell>
          <cell r="J470">
            <v>6552</v>
          </cell>
          <cell r="K470">
            <v>0</v>
          </cell>
          <cell r="L470">
            <v>0</v>
          </cell>
        </row>
        <row r="471">
          <cell r="B471">
            <v>318</v>
          </cell>
          <cell r="C471" t="str">
            <v>LAN 케이블 포설</v>
          </cell>
          <cell r="D471" t="str">
            <v>UTP Cat 6 4P x 1열</v>
          </cell>
          <cell r="E471">
            <v>8.5</v>
          </cell>
          <cell r="F471" t="str">
            <v>m</v>
          </cell>
          <cell r="G471">
            <v>557</v>
          </cell>
          <cell r="H471">
            <v>4734</v>
          </cell>
          <cell r="I471">
            <v>4068</v>
          </cell>
          <cell r="J471">
            <v>34578</v>
          </cell>
          <cell r="K471">
            <v>0</v>
          </cell>
          <cell r="L471">
            <v>0</v>
          </cell>
        </row>
        <row r="472">
          <cell r="B472">
            <v>321</v>
          </cell>
          <cell r="C472" t="str">
            <v>LAN 케이블 포설</v>
          </cell>
          <cell r="D472" t="str">
            <v>UTP Cat 6 4P x 4열</v>
          </cell>
          <cell r="E472">
            <v>7</v>
          </cell>
          <cell r="F472" t="str">
            <v>m</v>
          </cell>
          <cell r="G472">
            <v>2156</v>
          </cell>
          <cell r="H472">
            <v>15092</v>
          </cell>
          <cell r="I472">
            <v>13833</v>
          </cell>
          <cell r="J472">
            <v>96831</v>
          </cell>
          <cell r="K472">
            <v>0</v>
          </cell>
          <cell r="L472">
            <v>0</v>
          </cell>
        </row>
        <row r="473">
          <cell r="B473" t="str">
            <v>멀티콘센트접지2구</v>
          </cell>
          <cell r="C473" t="str">
            <v>멀티콘센트</v>
          </cell>
          <cell r="D473" t="str">
            <v>접지2구</v>
          </cell>
          <cell r="E473">
            <v>1</v>
          </cell>
          <cell r="F473" t="str">
            <v>EA</v>
          </cell>
          <cell r="G473">
            <v>6300</v>
          </cell>
          <cell r="H473">
            <v>6300</v>
          </cell>
          <cell r="J473">
            <v>0</v>
          </cell>
          <cell r="L473">
            <v>0</v>
          </cell>
        </row>
        <row r="474">
          <cell r="B474" t="str">
            <v>멀티콘센트접지6구</v>
          </cell>
          <cell r="C474" t="str">
            <v>멀티콘센트</v>
          </cell>
          <cell r="D474" t="str">
            <v>접지6구</v>
          </cell>
          <cell r="E474">
            <v>2</v>
          </cell>
          <cell r="F474" t="str">
            <v>EA</v>
          </cell>
          <cell r="G474">
            <v>12400</v>
          </cell>
          <cell r="H474">
            <v>24800</v>
          </cell>
          <cell r="J474">
            <v>0</v>
          </cell>
          <cell r="L474">
            <v>0</v>
          </cell>
        </row>
        <row r="479">
          <cell r="B479">
            <v>3079</v>
          </cell>
          <cell r="D479" t="str">
            <v>계</v>
          </cell>
          <cell r="H479">
            <v>328706</v>
          </cell>
          <cell r="J479">
            <v>476264</v>
          </cell>
          <cell r="L479">
            <v>0</v>
          </cell>
        </row>
        <row r="480">
          <cell r="B480">
            <v>2080</v>
          </cell>
          <cell r="C480" t="str">
            <v>2.20 처인구 백암면 백암리 368-3 (기안삼거리)</v>
          </cell>
        </row>
        <row r="481">
          <cell r="B481">
            <v>101</v>
          </cell>
          <cell r="C481" t="str">
            <v>SPEED DOME CAMERA 철거</v>
          </cell>
          <cell r="D481" t="str">
            <v>41만화소</v>
          </cell>
          <cell r="E481">
            <v>1</v>
          </cell>
          <cell r="F481" t="str">
            <v>EA</v>
          </cell>
          <cell r="G481">
            <v>1064</v>
          </cell>
          <cell r="H481">
            <v>1064</v>
          </cell>
          <cell r="I481">
            <v>35490</v>
          </cell>
          <cell r="J481">
            <v>35490</v>
          </cell>
          <cell r="K481">
            <v>0</v>
          </cell>
          <cell r="L481">
            <v>0</v>
          </cell>
        </row>
        <row r="482">
          <cell r="B482">
            <v>103</v>
          </cell>
          <cell r="C482" t="str">
            <v>돔카메라 고정용 브래킷 설치</v>
          </cell>
          <cell r="D482" t="str">
            <v>제작사양</v>
          </cell>
          <cell r="E482">
            <v>1</v>
          </cell>
          <cell r="F482" t="str">
            <v>EA</v>
          </cell>
          <cell r="G482">
            <v>51035</v>
          </cell>
          <cell r="H482">
            <v>51035</v>
          </cell>
          <cell r="I482">
            <v>34514</v>
          </cell>
          <cell r="J482">
            <v>34514</v>
          </cell>
          <cell r="K482">
            <v>0</v>
          </cell>
          <cell r="L482">
            <v>0</v>
          </cell>
        </row>
        <row r="483">
          <cell r="B483">
            <v>104</v>
          </cell>
          <cell r="C483" t="str">
            <v>돔카메라 고정용 브래킷 철거</v>
          </cell>
          <cell r="D483" t="str">
            <v>제작사양</v>
          </cell>
          <cell r="E483">
            <v>1</v>
          </cell>
          <cell r="F483" t="str">
            <v>EA</v>
          </cell>
          <cell r="G483">
            <v>310</v>
          </cell>
          <cell r="H483">
            <v>310</v>
          </cell>
          <cell r="I483">
            <v>10353</v>
          </cell>
          <cell r="J483">
            <v>10353</v>
          </cell>
          <cell r="K483">
            <v>0</v>
          </cell>
          <cell r="L483">
            <v>0</v>
          </cell>
        </row>
        <row r="484">
          <cell r="B484">
            <v>105</v>
          </cell>
          <cell r="C484" t="str">
            <v>고정형 CAMERA 브래킷 설치</v>
          </cell>
          <cell r="D484" t="str">
            <v>제작사양</v>
          </cell>
          <cell r="E484">
            <v>1</v>
          </cell>
          <cell r="F484" t="str">
            <v>EA</v>
          </cell>
          <cell r="G484">
            <v>81035</v>
          </cell>
          <cell r="H484">
            <v>81035</v>
          </cell>
          <cell r="I484">
            <v>34514</v>
          </cell>
          <cell r="J484">
            <v>34514</v>
          </cell>
          <cell r="K484">
            <v>0</v>
          </cell>
          <cell r="L484">
            <v>0</v>
          </cell>
        </row>
        <row r="485">
          <cell r="B485">
            <v>106</v>
          </cell>
          <cell r="C485" t="str">
            <v>스피커 설치</v>
          </cell>
          <cell r="D485" t="str">
            <v>20W, 8Ω</v>
          </cell>
          <cell r="E485">
            <v>1</v>
          </cell>
          <cell r="F485" t="str">
            <v>개</v>
          </cell>
          <cell r="G485">
            <v>67035</v>
          </cell>
          <cell r="H485">
            <v>67035</v>
          </cell>
          <cell r="I485">
            <v>34514</v>
          </cell>
          <cell r="J485">
            <v>34514</v>
          </cell>
          <cell r="K485">
            <v>0</v>
          </cell>
          <cell r="L485">
            <v>0</v>
          </cell>
        </row>
        <row r="486">
          <cell r="B486">
            <v>107</v>
          </cell>
          <cell r="C486" t="str">
            <v>스피커 철거</v>
          </cell>
          <cell r="D486">
            <v>0</v>
          </cell>
          <cell r="E486">
            <v>1</v>
          </cell>
          <cell r="F486" t="str">
            <v>개</v>
          </cell>
          <cell r="G486">
            <v>310</v>
          </cell>
          <cell r="H486">
            <v>310</v>
          </cell>
          <cell r="I486">
            <v>10353</v>
          </cell>
          <cell r="J486">
            <v>10353</v>
          </cell>
          <cell r="K486">
            <v>0</v>
          </cell>
          <cell r="L486">
            <v>0</v>
          </cell>
        </row>
        <row r="487">
          <cell r="B487">
            <v>108</v>
          </cell>
          <cell r="C487" t="str">
            <v>경광등 설치</v>
          </cell>
          <cell r="D487" t="str">
            <v>크세논램프 5W, ABS</v>
          </cell>
          <cell r="E487">
            <v>1</v>
          </cell>
          <cell r="F487" t="str">
            <v>개</v>
          </cell>
          <cell r="G487">
            <v>50262</v>
          </cell>
          <cell r="H487">
            <v>50262</v>
          </cell>
          <cell r="I487">
            <v>8737</v>
          </cell>
          <cell r="J487">
            <v>8737</v>
          </cell>
          <cell r="K487">
            <v>0</v>
          </cell>
          <cell r="L487">
            <v>0</v>
          </cell>
        </row>
        <row r="488">
          <cell r="B488">
            <v>109</v>
          </cell>
          <cell r="C488" t="str">
            <v>경광등 철거</v>
          </cell>
          <cell r="D488" t="str">
            <v>크세논램프 5W, ABS</v>
          </cell>
          <cell r="E488">
            <v>1</v>
          </cell>
          <cell r="F488" t="str">
            <v>개</v>
          </cell>
          <cell r="G488">
            <v>131</v>
          </cell>
          <cell r="H488">
            <v>131</v>
          </cell>
          <cell r="I488">
            <v>4368</v>
          </cell>
          <cell r="J488">
            <v>4368</v>
          </cell>
          <cell r="K488">
            <v>0</v>
          </cell>
          <cell r="L488">
            <v>0</v>
          </cell>
        </row>
        <row r="489">
          <cell r="B489">
            <v>112</v>
          </cell>
          <cell r="C489" t="str">
            <v>비상벨 철거</v>
          </cell>
          <cell r="D489">
            <v>0</v>
          </cell>
          <cell r="E489">
            <v>1</v>
          </cell>
          <cell r="F489" t="str">
            <v>개</v>
          </cell>
          <cell r="G489">
            <v>157</v>
          </cell>
          <cell r="H489">
            <v>157</v>
          </cell>
          <cell r="I489">
            <v>5242</v>
          </cell>
          <cell r="J489">
            <v>5242</v>
          </cell>
          <cell r="K489">
            <v>0</v>
          </cell>
          <cell r="L489">
            <v>0</v>
          </cell>
        </row>
        <row r="490">
          <cell r="B490">
            <v>119</v>
          </cell>
          <cell r="C490" t="str">
            <v>써지보호기(영상) 철거</v>
          </cell>
          <cell r="D490">
            <v>0</v>
          </cell>
          <cell r="E490">
            <v>1</v>
          </cell>
          <cell r="F490" t="str">
            <v>EA</v>
          </cell>
          <cell r="G490">
            <v>226</v>
          </cell>
          <cell r="H490">
            <v>226</v>
          </cell>
          <cell r="I490">
            <v>7553</v>
          </cell>
          <cell r="J490">
            <v>7553</v>
          </cell>
          <cell r="K490">
            <v>0</v>
          </cell>
          <cell r="L490">
            <v>0</v>
          </cell>
        </row>
        <row r="491">
          <cell r="B491">
            <v>120</v>
          </cell>
          <cell r="C491" t="str">
            <v>CODEC 철거</v>
          </cell>
          <cell r="D491" t="str">
            <v>MPEF-1/2/4, DUAL ENCODERING</v>
          </cell>
          <cell r="E491">
            <v>1</v>
          </cell>
          <cell r="F491" t="str">
            <v>대</v>
          </cell>
          <cell r="G491">
            <v>517</v>
          </cell>
          <cell r="H491">
            <v>517</v>
          </cell>
          <cell r="I491">
            <v>17256</v>
          </cell>
          <cell r="J491">
            <v>17256</v>
          </cell>
          <cell r="K491">
            <v>0</v>
          </cell>
          <cell r="L491">
            <v>0</v>
          </cell>
        </row>
        <row r="492">
          <cell r="B492">
            <v>121</v>
          </cell>
          <cell r="C492" t="str">
            <v>동보방송장치 철거</v>
          </cell>
          <cell r="D492" t="str">
            <v>AMP 내장(60W)</v>
          </cell>
          <cell r="E492">
            <v>1</v>
          </cell>
          <cell r="F492" t="str">
            <v>SET</v>
          </cell>
          <cell r="G492">
            <v>1051</v>
          </cell>
          <cell r="H492">
            <v>1051</v>
          </cell>
          <cell r="I492">
            <v>35045</v>
          </cell>
          <cell r="J492">
            <v>35045</v>
          </cell>
          <cell r="K492">
            <v>0</v>
          </cell>
          <cell r="L492">
            <v>0</v>
          </cell>
        </row>
        <row r="493">
          <cell r="B493">
            <v>122</v>
          </cell>
          <cell r="C493" t="str">
            <v>시그널컨버터 철거</v>
          </cell>
          <cell r="D493" t="str">
            <v>RS-232/485</v>
          </cell>
          <cell r="E493">
            <v>1</v>
          </cell>
          <cell r="F493" t="str">
            <v>SET</v>
          </cell>
          <cell r="G493">
            <v>687</v>
          </cell>
          <cell r="H493">
            <v>687</v>
          </cell>
          <cell r="I493">
            <v>22902</v>
          </cell>
          <cell r="J493">
            <v>22902</v>
          </cell>
          <cell r="K493">
            <v>0</v>
          </cell>
          <cell r="L493">
            <v>0</v>
          </cell>
        </row>
        <row r="494">
          <cell r="B494">
            <v>315</v>
          </cell>
          <cell r="C494" t="str">
            <v>전원케이블 포설</v>
          </cell>
          <cell r="D494" t="str">
            <v>VCT 1.5sq x 2C x 4열</v>
          </cell>
          <cell r="E494">
            <v>7</v>
          </cell>
          <cell r="F494" t="str">
            <v>m</v>
          </cell>
          <cell r="G494">
            <v>2964</v>
          </cell>
          <cell r="H494">
            <v>20748</v>
          </cell>
          <cell r="I494">
            <v>11066</v>
          </cell>
          <cell r="J494">
            <v>77462</v>
          </cell>
          <cell r="K494">
            <v>0</v>
          </cell>
          <cell r="L494">
            <v>0</v>
          </cell>
        </row>
        <row r="495">
          <cell r="B495">
            <v>317</v>
          </cell>
          <cell r="C495" t="str">
            <v>스피커케이블</v>
          </cell>
          <cell r="D495" t="str">
            <v>SW 2300</v>
          </cell>
          <cell r="E495">
            <v>2.5</v>
          </cell>
          <cell r="F495" t="str">
            <v>m</v>
          </cell>
          <cell r="G495">
            <v>1285</v>
          </cell>
          <cell r="H495">
            <v>3212</v>
          </cell>
          <cell r="I495">
            <v>2621</v>
          </cell>
          <cell r="J495">
            <v>6552</v>
          </cell>
          <cell r="K495">
            <v>0</v>
          </cell>
          <cell r="L495">
            <v>0</v>
          </cell>
        </row>
        <row r="496">
          <cell r="B496">
            <v>318</v>
          </cell>
          <cell r="C496" t="str">
            <v>LAN 케이블 포설</v>
          </cell>
          <cell r="D496" t="str">
            <v>UTP Cat 6 4P x 1열</v>
          </cell>
          <cell r="E496">
            <v>8.5</v>
          </cell>
          <cell r="F496" t="str">
            <v>m</v>
          </cell>
          <cell r="G496">
            <v>557</v>
          </cell>
          <cell r="H496">
            <v>4734</v>
          </cell>
          <cell r="I496">
            <v>4068</v>
          </cell>
          <cell r="J496">
            <v>34578</v>
          </cell>
          <cell r="K496">
            <v>0</v>
          </cell>
          <cell r="L496">
            <v>0</v>
          </cell>
        </row>
        <row r="497">
          <cell r="B497">
            <v>321</v>
          </cell>
          <cell r="C497" t="str">
            <v>LAN 케이블 포설</v>
          </cell>
          <cell r="D497" t="str">
            <v>UTP Cat 6 4P x 4열</v>
          </cell>
          <cell r="E497">
            <v>7</v>
          </cell>
          <cell r="F497" t="str">
            <v>m</v>
          </cell>
          <cell r="G497">
            <v>2156</v>
          </cell>
          <cell r="H497">
            <v>15092</v>
          </cell>
          <cell r="I497">
            <v>13833</v>
          </cell>
          <cell r="J497">
            <v>96831</v>
          </cell>
          <cell r="K497">
            <v>0</v>
          </cell>
          <cell r="L497">
            <v>0</v>
          </cell>
        </row>
        <row r="498">
          <cell r="B498" t="str">
            <v>멀티콘센트접지2구</v>
          </cell>
          <cell r="C498" t="str">
            <v>멀티콘센트</v>
          </cell>
          <cell r="D498" t="str">
            <v>접지2구</v>
          </cell>
          <cell r="E498">
            <v>1</v>
          </cell>
          <cell r="F498" t="str">
            <v>EA</v>
          </cell>
          <cell r="G498">
            <v>6300</v>
          </cell>
          <cell r="H498">
            <v>6300</v>
          </cell>
          <cell r="J498">
            <v>0</v>
          </cell>
          <cell r="L498">
            <v>0</v>
          </cell>
        </row>
        <row r="499">
          <cell r="B499" t="str">
            <v>멀티콘센트접지6구</v>
          </cell>
          <cell r="C499" t="str">
            <v>멀티콘센트</v>
          </cell>
          <cell r="D499" t="str">
            <v>접지6구</v>
          </cell>
          <cell r="E499">
            <v>2</v>
          </cell>
          <cell r="F499" t="str">
            <v>EA</v>
          </cell>
          <cell r="G499">
            <v>12400</v>
          </cell>
          <cell r="H499">
            <v>24800</v>
          </cell>
          <cell r="J499">
            <v>0</v>
          </cell>
          <cell r="L499">
            <v>0</v>
          </cell>
        </row>
        <row r="504">
          <cell r="B504">
            <v>3080</v>
          </cell>
          <cell r="D504" t="str">
            <v>계</v>
          </cell>
          <cell r="H504">
            <v>328706</v>
          </cell>
          <cell r="J504">
            <v>476264</v>
          </cell>
          <cell r="L504">
            <v>0</v>
          </cell>
        </row>
        <row r="505">
          <cell r="B505">
            <v>2081</v>
          </cell>
          <cell r="C505" t="str">
            <v>2.21 기흥구 고매동 819-28 TF냉장 앞, (고매1리 입구) 고매3리</v>
          </cell>
        </row>
        <row r="506">
          <cell r="B506">
            <v>101</v>
          </cell>
          <cell r="C506" t="str">
            <v>SPEED DOME CAMERA 철거</v>
          </cell>
          <cell r="D506" t="str">
            <v>41만화소</v>
          </cell>
          <cell r="E506">
            <v>1</v>
          </cell>
          <cell r="F506" t="str">
            <v>EA</v>
          </cell>
          <cell r="G506">
            <v>1064</v>
          </cell>
          <cell r="H506">
            <v>1064</v>
          </cell>
          <cell r="I506">
            <v>35490</v>
          </cell>
          <cell r="J506">
            <v>35490</v>
          </cell>
          <cell r="K506">
            <v>0</v>
          </cell>
          <cell r="L506">
            <v>0</v>
          </cell>
        </row>
        <row r="507">
          <cell r="B507">
            <v>103</v>
          </cell>
          <cell r="C507" t="str">
            <v>돔카메라 고정용 브래킷 설치</v>
          </cell>
          <cell r="D507" t="str">
            <v>제작사양</v>
          </cell>
          <cell r="E507">
            <v>1</v>
          </cell>
          <cell r="F507" t="str">
            <v>EA</v>
          </cell>
          <cell r="G507">
            <v>51035</v>
          </cell>
          <cell r="H507">
            <v>51035</v>
          </cell>
          <cell r="I507">
            <v>34514</v>
          </cell>
          <cell r="J507">
            <v>34514</v>
          </cell>
          <cell r="K507">
            <v>0</v>
          </cell>
          <cell r="L507">
            <v>0</v>
          </cell>
        </row>
        <row r="508">
          <cell r="B508">
            <v>104</v>
          </cell>
          <cell r="C508" t="str">
            <v>돔카메라 고정용 브래킷 철거</v>
          </cell>
          <cell r="D508" t="str">
            <v>제작사양</v>
          </cell>
          <cell r="E508">
            <v>1</v>
          </cell>
          <cell r="F508" t="str">
            <v>EA</v>
          </cell>
          <cell r="G508">
            <v>310</v>
          </cell>
          <cell r="H508">
            <v>310</v>
          </cell>
          <cell r="I508">
            <v>10353</v>
          </cell>
          <cell r="J508">
            <v>10353</v>
          </cell>
          <cell r="K508">
            <v>0</v>
          </cell>
          <cell r="L508">
            <v>0</v>
          </cell>
        </row>
        <row r="509">
          <cell r="B509">
            <v>105</v>
          </cell>
          <cell r="C509" t="str">
            <v>고정형 CAMERA 브래킷 설치</v>
          </cell>
          <cell r="D509" t="str">
            <v>제작사양</v>
          </cell>
          <cell r="E509">
            <v>1</v>
          </cell>
          <cell r="F509" t="str">
            <v>EA</v>
          </cell>
          <cell r="G509">
            <v>81035</v>
          </cell>
          <cell r="H509">
            <v>81035</v>
          </cell>
          <cell r="I509">
            <v>34514</v>
          </cell>
          <cell r="J509">
            <v>34514</v>
          </cell>
          <cell r="K509">
            <v>0</v>
          </cell>
          <cell r="L509">
            <v>0</v>
          </cell>
        </row>
        <row r="510">
          <cell r="B510">
            <v>106</v>
          </cell>
          <cell r="C510" t="str">
            <v>스피커 설치</v>
          </cell>
          <cell r="D510" t="str">
            <v>20W, 8Ω</v>
          </cell>
          <cell r="E510">
            <v>1</v>
          </cell>
          <cell r="F510" t="str">
            <v>개</v>
          </cell>
          <cell r="G510">
            <v>67035</v>
          </cell>
          <cell r="H510">
            <v>67035</v>
          </cell>
          <cell r="I510">
            <v>34514</v>
          </cell>
          <cell r="J510">
            <v>34514</v>
          </cell>
          <cell r="K510">
            <v>0</v>
          </cell>
          <cell r="L510">
            <v>0</v>
          </cell>
        </row>
        <row r="511">
          <cell r="B511">
            <v>107</v>
          </cell>
          <cell r="C511" t="str">
            <v>스피커 철거</v>
          </cell>
          <cell r="D511">
            <v>0</v>
          </cell>
          <cell r="E511">
            <v>1</v>
          </cell>
          <cell r="F511" t="str">
            <v>개</v>
          </cell>
          <cell r="G511">
            <v>310</v>
          </cell>
          <cell r="H511">
            <v>310</v>
          </cell>
          <cell r="I511">
            <v>10353</v>
          </cell>
          <cell r="J511">
            <v>10353</v>
          </cell>
          <cell r="K511">
            <v>0</v>
          </cell>
          <cell r="L511">
            <v>0</v>
          </cell>
        </row>
        <row r="512">
          <cell r="B512">
            <v>108</v>
          </cell>
          <cell r="C512" t="str">
            <v>경광등 설치</v>
          </cell>
          <cell r="D512" t="str">
            <v>크세논램프 5W, ABS</v>
          </cell>
          <cell r="E512">
            <v>1</v>
          </cell>
          <cell r="F512" t="str">
            <v>개</v>
          </cell>
          <cell r="G512">
            <v>50262</v>
          </cell>
          <cell r="H512">
            <v>50262</v>
          </cell>
          <cell r="I512">
            <v>8737</v>
          </cell>
          <cell r="J512">
            <v>8737</v>
          </cell>
          <cell r="K512">
            <v>0</v>
          </cell>
          <cell r="L512">
            <v>0</v>
          </cell>
        </row>
        <row r="513">
          <cell r="B513">
            <v>109</v>
          </cell>
          <cell r="C513" t="str">
            <v>경광등 철거</v>
          </cell>
          <cell r="D513" t="str">
            <v>크세논램프 5W, ABS</v>
          </cell>
          <cell r="E513">
            <v>1</v>
          </cell>
          <cell r="F513" t="str">
            <v>개</v>
          </cell>
          <cell r="G513">
            <v>131</v>
          </cell>
          <cell r="H513">
            <v>131</v>
          </cell>
          <cell r="I513">
            <v>4368</v>
          </cell>
          <cell r="J513">
            <v>4368</v>
          </cell>
          <cell r="K513">
            <v>0</v>
          </cell>
          <cell r="L513">
            <v>0</v>
          </cell>
        </row>
        <row r="514">
          <cell r="B514">
            <v>112</v>
          </cell>
          <cell r="C514" t="str">
            <v>비상벨 철거</v>
          </cell>
          <cell r="D514">
            <v>0</v>
          </cell>
          <cell r="E514">
            <v>1</v>
          </cell>
          <cell r="F514" t="str">
            <v>개</v>
          </cell>
          <cell r="G514">
            <v>157</v>
          </cell>
          <cell r="H514">
            <v>157</v>
          </cell>
          <cell r="I514">
            <v>5242</v>
          </cell>
          <cell r="J514">
            <v>5242</v>
          </cell>
          <cell r="K514">
            <v>0</v>
          </cell>
          <cell r="L514">
            <v>0</v>
          </cell>
        </row>
        <row r="515">
          <cell r="B515">
            <v>119</v>
          </cell>
          <cell r="C515" t="str">
            <v>써지보호기(영상) 철거</v>
          </cell>
          <cell r="D515">
            <v>0</v>
          </cell>
          <cell r="E515">
            <v>1</v>
          </cell>
          <cell r="F515" t="str">
            <v>EA</v>
          </cell>
          <cell r="G515">
            <v>226</v>
          </cell>
          <cell r="H515">
            <v>226</v>
          </cell>
          <cell r="I515">
            <v>7553</v>
          </cell>
          <cell r="J515">
            <v>7553</v>
          </cell>
          <cell r="K515">
            <v>0</v>
          </cell>
          <cell r="L515">
            <v>0</v>
          </cell>
        </row>
        <row r="516">
          <cell r="B516">
            <v>120</v>
          </cell>
          <cell r="C516" t="str">
            <v>CODEC 철거</v>
          </cell>
          <cell r="D516" t="str">
            <v>MPEF-1/2/4, DUAL ENCODERING</v>
          </cell>
          <cell r="E516">
            <v>1</v>
          </cell>
          <cell r="F516" t="str">
            <v>대</v>
          </cell>
          <cell r="G516">
            <v>517</v>
          </cell>
          <cell r="H516">
            <v>517</v>
          </cell>
          <cell r="I516">
            <v>17256</v>
          </cell>
          <cell r="J516">
            <v>17256</v>
          </cell>
          <cell r="K516">
            <v>0</v>
          </cell>
          <cell r="L516">
            <v>0</v>
          </cell>
        </row>
        <row r="517">
          <cell r="B517">
            <v>121</v>
          </cell>
          <cell r="C517" t="str">
            <v>동보방송장치 철거</v>
          </cell>
          <cell r="D517" t="str">
            <v>AMP 내장(60W)</v>
          </cell>
          <cell r="E517">
            <v>1</v>
          </cell>
          <cell r="F517" t="str">
            <v>SET</v>
          </cell>
          <cell r="G517">
            <v>1051</v>
          </cell>
          <cell r="H517">
            <v>1051</v>
          </cell>
          <cell r="I517">
            <v>35045</v>
          </cell>
          <cell r="J517">
            <v>35045</v>
          </cell>
          <cell r="K517">
            <v>0</v>
          </cell>
          <cell r="L517">
            <v>0</v>
          </cell>
        </row>
        <row r="518">
          <cell r="B518">
            <v>122</v>
          </cell>
          <cell r="C518" t="str">
            <v>시그널컨버터 철거</v>
          </cell>
          <cell r="D518" t="str">
            <v>RS-232/485</v>
          </cell>
          <cell r="E518">
            <v>1</v>
          </cell>
          <cell r="F518" t="str">
            <v>SET</v>
          </cell>
          <cell r="G518">
            <v>687</v>
          </cell>
          <cell r="H518">
            <v>687</v>
          </cell>
          <cell r="I518">
            <v>22902</v>
          </cell>
          <cell r="J518">
            <v>22902</v>
          </cell>
          <cell r="K518">
            <v>0</v>
          </cell>
          <cell r="L518">
            <v>0</v>
          </cell>
        </row>
        <row r="519">
          <cell r="B519">
            <v>315</v>
          </cell>
          <cell r="C519" t="str">
            <v>전원케이블 포설</v>
          </cell>
          <cell r="D519" t="str">
            <v>VCT 1.5sq x 2C x 4열</v>
          </cell>
          <cell r="E519">
            <v>8</v>
          </cell>
          <cell r="F519" t="str">
            <v>m</v>
          </cell>
          <cell r="G519">
            <v>2964</v>
          </cell>
          <cell r="H519">
            <v>23712</v>
          </cell>
          <cell r="I519">
            <v>11066</v>
          </cell>
          <cell r="J519">
            <v>88528</v>
          </cell>
          <cell r="K519">
            <v>0</v>
          </cell>
          <cell r="L519">
            <v>0</v>
          </cell>
        </row>
        <row r="520">
          <cell r="B520">
            <v>317</v>
          </cell>
          <cell r="C520" t="str">
            <v>스피커케이블</v>
          </cell>
          <cell r="D520" t="str">
            <v>SW 2300</v>
          </cell>
          <cell r="E520">
            <v>2.5</v>
          </cell>
          <cell r="F520" t="str">
            <v>m</v>
          </cell>
          <cell r="G520">
            <v>1285</v>
          </cell>
          <cell r="H520">
            <v>3212</v>
          </cell>
          <cell r="I520">
            <v>2621</v>
          </cell>
          <cell r="J520">
            <v>6552</v>
          </cell>
          <cell r="K520">
            <v>0</v>
          </cell>
          <cell r="L520">
            <v>0</v>
          </cell>
        </row>
        <row r="521">
          <cell r="B521">
            <v>318</v>
          </cell>
          <cell r="C521" t="str">
            <v>LAN 케이블 포설</v>
          </cell>
          <cell r="D521" t="str">
            <v>UTP Cat 6 4P x 1열</v>
          </cell>
          <cell r="E521">
            <v>9.5</v>
          </cell>
          <cell r="F521" t="str">
            <v>m</v>
          </cell>
          <cell r="G521">
            <v>557</v>
          </cell>
          <cell r="H521">
            <v>5291</v>
          </cell>
          <cell r="I521">
            <v>4068</v>
          </cell>
          <cell r="J521">
            <v>38646</v>
          </cell>
          <cell r="K521">
            <v>0</v>
          </cell>
          <cell r="L521">
            <v>0</v>
          </cell>
        </row>
        <row r="522">
          <cell r="B522">
            <v>321</v>
          </cell>
          <cell r="C522" t="str">
            <v>LAN 케이블 포설</v>
          </cell>
          <cell r="D522" t="str">
            <v>UTP Cat 6 4P x 4열</v>
          </cell>
          <cell r="E522">
            <v>8</v>
          </cell>
          <cell r="F522" t="str">
            <v>m</v>
          </cell>
          <cell r="G522">
            <v>2156</v>
          </cell>
          <cell r="H522">
            <v>17248</v>
          </cell>
          <cell r="I522">
            <v>13833</v>
          </cell>
          <cell r="J522">
            <v>110664</v>
          </cell>
          <cell r="K522">
            <v>0</v>
          </cell>
          <cell r="L522">
            <v>0</v>
          </cell>
        </row>
        <row r="523">
          <cell r="B523" t="str">
            <v>멀티콘센트접지2구</v>
          </cell>
          <cell r="C523" t="str">
            <v>멀티콘센트</v>
          </cell>
          <cell r="D523" t="str">
            <v>접지2구</v>
          </cell>
          <cell r="E523">
            <v>1</v>
          </cell>
          <cell r="F523" t="str">
            <v>EA</v>
          </cell>
          <cell r="G523">
            <v>6300</v>
          </cell>
          <cell r="H523">
            <v>6300</v>
          </cell>
          <cell r="J523">
            <v>0</v>
          </cell>
          <cell r="L523">
            <v>0</v>
          </cell>
        </row>
        <row r="524">
          <cell r="B524" t="str">
            <v>멀티콘센트접지6구</v>
          </cell>
          <cell r="C524" t="str">
            <v>멀티콘센트</v>
          </cell>
          <cell r="D524" t="str">
            <v>접지6구</v>
          </cell>
          <cell r="E524">
            <v>2</v>
          </cell>
          <cell r="F524" t="str">
            <v>EA</v>
          </cell>
          <cell r="G524">
            <v>12400</v>
          </cell>
          <cell r="H524">
            <v>24800</v>
          </cell>
          <cell r="J524">
            <v>0</v>
          </cell>
          <cell r="L524">
            <v>0</v>
          </cell>
        </row>
        <row r="529">
          <cell r="B529">
            <v>3081</v>
          </cell>
          <cell r="D529" t="str">
            <v>계</v>
          </cell>
          <cell r="H529">
            <v>334383</v>
          </cell>
          <cell r="J529">
            <v>505231</v>
          </cell>
          <cell r="L529">
            <v>0</v>
          </cell>
        </row>
        <row r="530">
          <cell r="B530">
            <v>2082</v>
          </cell>
          <cell r="C530" t="str">
            <v>2.22 기흥구 구갈동 411-12 공동어시장 앞(537-6)</v>
          </cell>
        </row>
        <row r="531">
          <cell r="B531">
            <v>101</v>
          </cell>
          <cell r="C531" t="str">
            <v>SPEED DOME CAMERA 철거</v>
          </cell>
          <cell r="D531" t="str">
            <v>41만화소</v>
          </cell>
          <cell r="E531">
            <v>1</v>
          </cell>
          <cell r="F531" t="str">
            <v>EA</v>
          </cell>
          <cell r="G531">
            <v>1064</v>
          </cell>
          <cell r="H531">
            <v>1064</v>
          </cell>
          <cell r="I531">
            <v>35490</v>
          </cell>
          <cell r="J531">
            <v>35490</v>
          </cell>
          <cell r="K531">
            <v>0</v>
          </cell>
          <cell r="L531">
            <v>0</v>
          </cell>
        </row>
        <row r="532">
          <cell r="B532">
            <v>103</v>
          </cell>
          <cell r="C532" t="str">
            <v>돔카메라 고정용 브래킷 설치</v>
          </cell>
          <cell r="D532" t="str">
            <v>제작사양</v>
          </cell>
          <cell r="E532">
            <v>1</v>
          </cell>
          <cell r="F532" t="str">
            <v>EA</v>
          </cell>
          <cell r="G532">
            <v>51035</v>
          </cell>
          <cell r="H532">
            <v>51035</v>
          </cell>
          <cell r="I532">
            <v>34514</v>
          </cell>
          <cell r="J532">
            <v>34514</v>
          </cell>
          <cell r="K532">
            <v>0</v>
          </cell>
          <cell r="L532">
            <v>0</v>
          </cell>
        </row>
        <row r="533">
          <cell r="B533">
            <v>104</v>
          </cell>
          <cell r="C533" t="str">
            <v>돔카메라 고정용 브래킷 철거</v>
          </cell>
          <cell r="D533" t="str">
            <v>제작사양</v>
          </cell>
          <cell r="E533">
            <v>1</v>
          </cell>
          <cell r="F533" t="str">
            <v>EA</v>
          </cell>
          <cell r="G533">
            <v>310</v>
          </cell>
          <cell r="H533">
            <v>310</v>
          </cell>
          <cell r="I533">
            <v>10353</v>
          </cell>
          <cell r="J533">
            <v>10353</v>
          </cell>
          <cell r="K533">
            <v>0</v>
          </cell>
          <cell r="L533">
            <v>0</v>
          </cell>
        </row>
        <row r="534">
          <cell r="B534">
            <v>105</v>
          </cell>
          <cell r="C534" t="str">
            <v>고정형 CAMERA 브래킷 설치</v>
          </cell>
          <cell r="D534" t="str">
            <v>제작사양</v>
          </cell>
          <cell r="E534">
            <v>1</v>
          </cell>
          <cell r="F534" t="str">
            <v>EA</v>
          </cell>
          <cell r="G534">
            <v>81035</v>
          </cell>
          <cell r="H534">
            <v>81035</v>
          </cell>
          <cell r="I534">
            <v>34514</v>
          </cell>
          <cell r="J534">
            <v>34514</v>
          </cell>
          <cell r="K534">
            <v>0</v>
          </cell>
          <cell r="L534">
            <v>0</v>
          </cell>
        </row>
        <row r="535">
          <cell r="B535">
            <v>106</v>
          </cell>
          <cell r="C535" t="str">
            <v>스피커 설치</v>
          </cell>
          <cell r="D535" t="str">
            <v>20W, 8Ω</v>
          </cell>
          <cell r="E535">
            <v>1</v>
          </cell>
          <cell r="F535" t="str">
            <v>개</v>
          </cell>
          <cell r="G535">
            <v>67035</v>
          </cell>
          <cell r="H535">
            <v>67035</v>
          </cell>
          <cell r="I535">
            <v>34514</v>
          </cell>
          <cell r="J535">
            <v>34514</v>
          </cell>
          <cell r="K535">
            <v>0</v>
          </cell>
          <cell r="L535">
            <v>0</v>
          </cell>
        </row>
        <row r="536">
          <cell r="B536">
            <v>107</v>
          </cell>
          <cell r="C536" t="str">
            <v>스피커 철거</v>
          </cell>
          <cell r="D536">
            <v>0</v>
          </cell>
          <cell r="E536">
            <v>1</v>
          </cell>
          <cell r="F536" t="str">
            <v>개</v>
          </cell>
          <cell r="G536">
            <v>310</v>
          </cell>
          <cell r="H536">
            <v>310</v>
          </cell>
          <cell r="I536">
            <v>10353</v>
          </cell>
          <cell r="J536">
            <v>10353</v>
          </cell>
          <cell r="K536">
            <v>0</v>
          </cell>
          <cell r="L536">
            <v>0</v>
          </cell>
        </row>
        <row r="537">
          <cell r="B537">
            <v>108</v>
          </cell>
          <cell r="C537" t="str">
            <v>경광등 설치</v>
          </cell>
          <cell r="D537" t="str">
            <v>크세논램프 5W, ABS</v>
          </cell>
          <cell r="E537">
            <v>1</v>
          </cell>
          <cell r="F537" t="str">
            <v>개</v>
          </cell>
          <cell r="G537">
            <v>50262</v>
          </cell>
          <cell r="H537">
            <v>50262</v>
          </cell>
          <cell r="I537">
            <v>8737</v>
          </cell>
          <cell r="J537">
            <v>8737</v>
          </cell>
          <cell r="K537">
            <v>0</v>
          </cell>
          <cell r="L537">
            <v>0</v>
          </cell>
        </row>
        <row r="538">
          <cell r="B538">
            <v>109</v>
          </cell>
          <cell r="C538" t="str">
            <v>경광등 철거</v>
          </cell>
          <cell r="D538" t="str">
            <v>크세논램프 5W, ABS</v>
          </cell>
          <cell r="E538">
            <v>1</v>
          </cell>
          <cell r="F538" t="str">
            <v>개</v>
          </cell>
          <cell r="G538">
            <v>131</v>
          </cell>
          <cell r="H538">
            <v>131</v>
          </cell>
          <cell r="I538">
            <v>4368</v>
          </cell>
          <cell r="J538">
            <v>4368</v>
          </cell>
          <cell r="K538">
            <v>0</v>
          </cell>
          <cell r="L538">
            <v>0</v>
          </cell>
        </row>
        <row r="539">
          <cell r="B539">
            <v>112</v>
          </cell>
          <cell r="C539" t="str">
            <v>비상벨 철거</v>
          </cell>
          <cell r="D539">
            <v>0</v>
          </cell>
          <cell r="E539">
            <v>1</v>
          </cell>
          <cell r="F539" t="str">
            <v>개</v>
          </cell>
          <cell r="G539">
            <v>157</v>
          </cell>
          <cell r="H539">
            <v>157</v>
          </cell>
          <cell r="I539">
            <v>5242</v>
          </cell>
          <cell r="J539">
            <v>5242</v>
          </cell>
          <cell r="K539">
            <v>0</v>
          </cell>
          <cell r="L539">
            <v>0</v>
          </cell>
        </row>
        <row r="540">
          <cell r="B540">
            <v>119</v>
          </cell>
          <cell r="C540" t="str">
            <v>써지보호기(영상) 철거</v>
          </cell>
          <cell r="D540">
            <v>0</v>
          </cell>
          <cell r="E540">
            <v>1</v>
          </cell>
          <cell r="F540" t="str">
            <v>EA</v>
          </cell>
          <cell r="G540">
            <v>226</v>
          </cell>
          <cell r="H540">
            <v>226</v>
          </cell>
          <cell r="I540">
            <v>7553</v>
          </cell>
          <cell r="J540">
            <v>7553</v>
          </cell>
          <cell r="K540">
            <v>0</v>
          </cell>
          <cell r="L540">
            <v>0</v>
          </cell>
        </row>
        <row r="541">
          <cell r="B541">
            <v>120</v>
          </cell>
          <cell r="C541" t="str">
            <v>CODEC 철거</v>
          </cell>
          <cell r="D541" t="str">
            <v>MPEF-1/2/4, DUAL ENCODERING</v>
          </cell>
          <cell r="E541">
            <v>1</v>
          </cell>
          <cell r="F541" t="str">
            <v>대</v>
          </cell>
          <cell r="G541">
            <v>517</v>
          </cell>
          <cell r="H541">
            <v>517</v>
          </cell>
          <cell r="I541">
            <v>17256</v>
          </cell>
          <cell r="J541">
            <v>17256</v>
          </cell>
          <cell r="K541">
            <v>0</v>
          </cell>
          <cell r="L541">
            <v>0</v>
          </cell>
        </row>
        <row r="542">
          <cell r="B542">
            <v>121</v>
          </cell>
          <cell r="C542" t="str">
            <v>동보방송장치 철거</v>
          </cell>
          <cell r="D542" t="str">
            <v>AMP 내장(60W)</v>
          </cell>
          <cell r="E542">
            <v>1</v>
          </cell>
          <cell r="F542" t="str">
            <v>SET</v>
          </cell>
          <cell r="G542">
            <v>1051</v>
          </cell>
          <cell r="H542">
            <v>1051</v>
          </cell>
          <cell r="I542">
            <v>35045</v>
          </cell>
          <cell r="J542">
            <v>35045</v>
          </cell>
          <cell r="K542">
            <v>0</v>
          </cell>
          <cell r="L542">
            <v>0</v>
          </cell>
        </row>
        <row r="543">
          <cell r="B543">
            <v>122</v>
          </cell>
          <cell r="C543" t="str">
            <v>시그널컨버터 철거</v>
          </cell>
          <cell r="D543" t="str">
            <v>RS-232/485</v>
          </cell>
          <cell r="E543">
            <v>1</v>
          </cell>
          <cell r="F543" t="str">
            <v>SET</v>
          </cell>
          <cell r="G543">
            <v>687</v>
          </cell>
          <cell r="H543">
            <v>687</v>
          </cell>
          <cell r="I543">
            <v>22902</v>
          </cell>
          <cell r="J543">
            <v>22902</v>
          </cell>
          <cell r="K543">
            <v>0</v>
          </cell>
          <cell r="L543">
            <v>0</v>
          </cell>
        </row>
        <row r="544">
          <cell r="B544">
            <v>316</v>
          </cell>
          <cell r="C544" t="str">
            <v>전원케이블 포설</v>
          </cell>
          <cell r="D544" t="str">
            <v>VCT 1.5sq x 2C x 5열</v>
          </cell>
          <cell r="E544">
            <v>6</v>
          </cell>
          <cell r="F544" t="str">
            <v>m</v>
          </cell>
          <cell r="G544">
            <v>3701</v>
          </cell>
          <cell r="H544">
            <v>22206</v>
          </cell>
          <cell r="I544">
            <v>13670</v>
          </cell>
          <cell r="J544">
            <v>82020</v>
          </cell>
          <cell r="K544">
            <v>0</v>
          </cell>
          <cell r="L544">
            <v>0</v>
          </cell>
        </row>
        <row r="545">
          <cell r="B545">
            <v>317</v>
          </cell>
          <cell r="C545" t="str">
            <v>스피커케이블</v>
          </cell>
          <cell r="D545" t="str">
            <v>SW 2300</v>
          </cell>
          <cell r="E545">
            <v>2.5</v>
          </cell>
          <cell r="F545" t="str">
            <v>m</v>
          </cell>
          <cell r="G545">
            <v>1285</v>
          </cell>
          <cell r="H545">
            <v>3212</v>
          </cell>
          <cell r="I545">
            <v>2621</v>
          </cell>
          <cell r="J545">
            <v>6552</v>
          </cell>
          <cell r="K545">
            <v>0</v>
          </cell>
          <cell r="L545">
            <v>0</v>
          </cell>
        </row>
        <row r="546">
          <cell r="B546">
            <v>318</v>
          </cell>
          <cell r="C546" t="str">
            <v>LAN 케이블 포설</v>
          </cell>
          <cell r="D546" t="str">
            <v>UTP Cat 6 4P x 1열</v>
          </cell>
          <cell r="E546">
            <v>7.5</v>
          </cell>
          <cell r="F546" t="str">
            <v>m</v>
          </cell>
          <cell r="G546">
            <v>557</v>
          </cell>
          <cell r="H546">
            <v>4177</v>
          </cell>
          <cell r="I546">
            <v>4068</v>
          </cell>
          <cell r="J546">
            <v>30510</v>
          </cell>
          <cell r="K546">
            <v>0</v>
          </cell>
          <cell r="L546">
            <v>0</v>
          </cell>
        </row>
        <row r="547">
          <cell r="B547">
            <v>322</v>
          </cell>
          <cell r="C547" t="str">
            <v>LAN 케이블 포설</v>
          </cell>
          <cell r="D547" t="str">
            <v>UTP Cat 6 4P x 5열</v>
          </cell>
          <cell r="E547">
            <v>6</v>
          </cell>
          <cell r="F547" t="str">
            <v>m</v>
          </cell>
          <cell r="G547">
            <v>2690</v>
          </cell>
          <cell r="H547">
            <v>16140</v>
          </cell>
          <cell r="I547">
            <v>17088</v>
          </cell>
          <cell r="J547">
            <v>102528</v>
          </cell>
          <cell r="K547">
            <v>0</v>
          </cell>
          <cell r="L547">
            <v>0</v>
          </cell>
        </row>
        <row r="548">
          <cell r="B548" t="str">
            <v>멀티콘센트접지2구</v>
          </cell>
          <cell r="C548" t="str">
            <v>멀티콘센트</v>
          </cell>
          <cell r="D548" t="str">
            <v>접지2구</v>
          </cell>
          <cell r="E548">
            <v>1</v>
          </cell>
          <cell r="F548" t="str">
            <v>EA</v>
          </cell>
          <cell r="G548">
            <v>6300</v>
          </cell>
          <cell r="H548">
            <v>6300</v>
          </cell>
          <cell r="J548">
            <v>0</v>
          </cell>
          <cell r="L548">
            <v>0</v>
          </cell>
        </row>
        <row r="549">
          <cell r="B549" t="str">
            <v>멀티콘센트접지6구</v>
          </cell>
          <cell r="C549" t="str">
            <v>멀티콘센트</v>
          </cell>
          <cell r="D549" t="str">
            <v>접지6구</v>
          </cell>
          <cell r="E549">
            <v>2</v>
          </cell>
          <cell r="F549" t="str">
            <v>EA</v>
          </cell>
          <cell r="G549">
            <v>12400</v>
          </cell>
          <cell r="H549">
            <v>24800</v>
          </cell>
          <cell r="J549">
            <v>0</v>
          </cell>
          <cell r="L549">
            <v>0</v>
          </cell>
        </row>
        <row r="554">
          <cell r="B554">
            <v>3082</v>
          </cell>
          <cell r="D554" t="str">
            <v>계</v>
          </cell>
          <cell r="H554">
            <v>330655</v>
          </cell>
          <cell r="J554">
            <v>482451</v>
          </cell>
          <cell r="L554">
            <v>0</v>
          </cell>
        </row>
        <row r="555">
          <cell r="B555">
            <v>2083</v>
          </cell>
          <cell r="C555" t="str">
            <v>2.23 기흥구 보정동 1144-1 수지 주니어 스포츠클럽 삼거리</v>
          </cell>
        </row>
        <row r="556">
          <cell r="B556">
            <v>101</v>
          </cell>
          <cell r="C556" t="str">
            <v>SPEED DOME CAMERA 철거</v>
          </cell>
          <cell r="D556" t="str">
            <v>41만화소</v>
          </cell>
          <cell r="E556">
            <v>1</v>
          </cell>
          <cell r="F556" t="str">
            <v>EA</v>
          </cell>
          <cell r="G556">
            <v>1064</v>
          </cell>
          <cell r="H556">
            <v>1064</v>
          </cell>
          <cell r="I556">
            <v>35490</v>
          </cell>
          <cell r="J556">
            <v>35490</v>
          </cell>
          <cell r="K556">
            <v>0</v>
          </cell>
          <cell r="L556">
            <v>0</v>
          </cell>
        </row>
        <row r="557">
          <cell r="B557">
            <v>103</v>
          </cell>
          <cell r="C557" t="str">
            <v>돔카메라 고정용 브래킷 설치</v>
          </cell>
          <cell r="D557" t="str">
            <v>제작사양</v>
          </cell>
          <cell r="E557">
            <v>1</v>
          </cell>
          <cell r="F557" t="str">
            <v>EA</v>
          </cell>
          <cell r="G557">
            <v>51035</v>
          </cell>
          <cell r="H557">
            <v>51035</v>
          </cell>
          <cell r="I557">
            <v>34514</v>
          </cell>
          <cell r="J557">
            <v>34514</v>
          </cell>
          <cell r="K557">
            <v>0</v>
          </cell>
          <cell r="L557">
            <v>0</v>
          </cell>
        </row>
        <row r="558">
          <cell r="B558">
            <v>104</v>
          </cell>
          <cell r="C558" t="str">
            <v>돔카메라 고정용 브래킷 철거</v>
          </cell>
          <cell r="D558" t="str">
            <v>제작사양</v>
          </cell>
          <cell r="E558">
            <v>1</v>
          </cell>
          <cell r="F558" t="str">
            <v>EA</v>
          </cell>
          <cell r="G558">
            <v>310</v>
          </cell>
          <cell r="H558">
            <v>310</v>
          </cell>
          <cell r="I558">
            <v>10353</v>
          </cell>
          <cell r="J558">
            <v>10353</v>
          </cell>
          <cell r="K558">
            <v>0</v>
          </cell>
          <cell r="L558">
            <v>0</v>
          </cell>
        </row>
        <row r="559">
          <cell r="B559">
            <v>105</v>
          </cell>
          <cell r="C559" t="str">
            <v>고정형 CAMERA 브래킷 설치</v>
          </cell>
          <cell r="D559" t="str">
            <v>제작사양</v>
          </cell>
          <cell r="E559">
            <v>1</v>
          </cell>
          <cell r="F559" t="str">
            <v>EA</v>
          </cell>
          <cell r="G559">
            <v>81035</v>
          </cell>
          <cell r="H559">
            <v>81035</v>
          </cell>
          <cell r="I559">
            <v>34514</v>
          </cell>
          <cell r="J559">
            <v>34514</v>
          </cell>
          <cell r="K559">
            <v>0</v>
          </cell>
          <cell r="L559">
            <v>0</v>
          </cell>
        </row>
        <row r="560">
          <cell r="B560">
            <v>106</v>
          </cell>
          <cell r="C560" t="str">
            <v>스피커 설치</v>
          </cell>
          <cell r="D560" t="str">
            <v>20W, 8Ω</v>
          </cell>
          <cell r="E560">
            <v>1</v>
          </cell>
          <cell r="F560" t="str">
            <v>개</v>
          </cell>
          <cell r="G560">
            <v>67035</v>
          </cell>
          <cell r="H560">
            <v>67035</v>
          </cell>
          <cell r="I560">
            <v>34514</v>
          </cell>
          <cell r="J560">
            <v>34514</v>
          </cell>
          <cell r="K560">
            <v>0</v>
          </cell>
          <cell r="L560">
            <v>0</v>
          </cell>
        </row>
        <row r="561">
          <cell r="B561">
            <v>107</v>
          </cell>
          <cell r="C561" t="str">
            <v>스피커 철거</v>
          </cell>
          <cell r="D561">
            <v>0</v>
          </cell>
          <cell r="E561">
            <v>1</v>
          </cell>
          <cell r="F561" t="str">
            <v>개</v>
          </cell>
          <cell r="G561">
            <v>310</v>
          </cell>
          <cell r="H561">
            <v>310</v>
          </cell>
          <cell r="I561">
            <v>10353</v>
          </cell>
          <cell r="J561">
            <v>10353</v>
          </cell>
          <cell r="K561">
            <v>0</v>
          </cell>
          <cell r="L561">
            <v>0</v>
          </cell>
        </row>
        <row r="562">
          <cell r="B562">
            <v>108</v>
          </cell>
          <cell r="C562" t="str">
            <v>경광등 설치</v>
          </cell>
          <cell r="D562" t="str">
            <v>크세논램프 5W, ABS</v>
          </cell>
          <cell r="E562">
            <v>1</v>
          </cell>
          <cell r="F562" t="str">
            <v>개</v>
          </cell>
          <cell r="G562">
            <v>50262</v>
          </cell>
          <cell r="H562">
            <v>50262</v>
          </cell>
          <cell r="I562">
            <v>8737</v>
          </cell>
          <cell r="J562">
            <v>8737</v>
          </cell>
          <cell r="K562">
            <v>0</v>
          </cell>
          <cell r="L562">
            <v>0</v>
          </cell>
        </row>
        <row r="563">
          <cell r="B563">
            <v>109</v>
          </cell>
          <cell r="C563" t="str">
            <v>경광등 철거</v>
          </cell>
          <cell r="D563" t="str">
            <v>크세논램프 5W, ABS</v>
          </cell>
          <cell r="E563">
            <v>1</v>
          </cell>
          <cell r="F563" t="str">
            <v>개</v>
          </cell>
          <cell r="G563">
            <v>131</v>
          </cell>
          <cell r="H563">
            <v>131</v>
          </cell>
          <cell r="I563">
            <v>4368</v>
          </cell>
          <cell r="J563">
            <v>4368</v>
          </cell>
          <cell r="K563">
            <v>0</v>
          </cell>
          <cell r="L563">
            <v>0</v>
          </cell>
        </row>
        <row r="564">
          <cell r="B564">
            <v>112</v>
          </cell>
          <cell r="C564" t="str">
            <v>비상벨 철거</v>
          </cell>
          <cell r="D564">
            <v>0</v>
          </cell>
          <cell r="E564">
            <v>1</v>
          </cell>
          <cell r="F564" t="str">
            <v>개</v>
          </cell>
          <cell r="G564">
            <v>157</v>
          </cell>
          <cell r="H564">
            <v>157</v>
          </cell>
          <cell r="I564">
            <v>5242</v>
          </cell>
          <cell r="J564">
            <v>5242</v>
          </cell>
          <cell r="K564">
            <v>0</v>
          </cell>
          <cell r="L564">
            <v>0</v>
          </cell>
        </row>
        <row r="565">
          <cell r="B565">
            <v>119</v>
          </cell>
          <cell r="C565" t="str">
            <v>써지보호기(영상) 철거</v>
          </cell>
          <cell r="D565">
            <v>0</v>
          </cell>
          <cell r="E565">
            <v>1</v>
          </cell>
          <cell r="F565" t="str">
            <v>EA</v>
          </cell>
          <cell r="G565">
            <v>226</v>
          </cell>
          <cell r="H565">
            <v>226</v>
          </cell>
          <cell r="I565">
            <v>7553</v>
          </cell>
          <cell r="J565">
            <v>7553</v>
          </cell>
          <cell r="K565">
            <v>0</v>
          </cell>
          <cell r="L565">
            <v>0</v>
          </cell>
        </row>
        <row r="566">
          <cell r="B566">
            <v>120</v>
          </cell>
          <cell r="C566" t="str">
            <v>CODEC 철거</v>
          </cell>
          <cell r="D566" t="str">
            <v>MPEF-1/2/4, DUAL ENCODERING</v>
          </cell>
          <cell r="E566">
            <v>1</v>
          </cell>
          <cell r="F566" t="str">
            <v>대</v>
          </cell>
          <cell r="G566">
            <v>517</v>
          </cell>
          <cell r="H566">
            <v>517</v>
          </cell>
          <cell r="I566">
            <v>17256</v>
          </cell>
          <cell r="J566">
            <v>17256</v>
          </cell>
          <cell r="K566">
            <v>0</v>
          </cell>
          <cell r="L566">
            <v>0</v>
          </cell>
        </row>
        <row r="567">
          <cell r="B567">
            <v>121</v>
          </cell>
          <cell r="C567" t="str">
            <v>동보방송장치 철거</v>
          </cell>
          <cell r="D567" t="str">
            <v>AMP 내장(60W)</v>
          </cell>
          <cell r="E567">
            <v>1</v>
          </cell>
          <cell r="F567" t="str">
            <v>SET</v>
          </cell>
          <cell r="G567">
            <v>1051</v>
          </cell>
          <cell r="H567">
            <v>1051</v>
          </cell>
          <cell r="I567">
            <v>35045</v>
          </cell>
          <cell r="J567">
            <v>35045</v>
          </cell>
          <cell r="K567">
            <v>0</v>
          </cell>
          <cell r="L567">
            <v>0</v>
          </cell>
        </row>
        <row r="568">
          <cell r="B568">
            <v>122</v>
          </cell>
          <cell r="C568" t="str">
            <v>시그널컨버터 철거</v>
          </cell>
          <cell r="D568" t="str">
            <v>RS-232/485</v>
          </cell>
          <cell r="E568">
            <v>1</v>
          </cell>
          <cell r="F568" t="str">
            <v>SET</v>
          </cell>
          <cell r="G568">
            <v>687</v>
          </cell>
          <cell r="H568">
            <v>687</v>
          </cell>
          <cell r="I568">
            <v>22902</v>
          </cell>
          <cell r="J568">
            <v>22902</v>
          </cell>
          <cell r="K568">
            <v>0</v>
          </cell>
          <cell r="L568">
            <v>0</v>
          </cell>
        </row>
        <row r="569">
          <cell r="B569">
            <v>315</v>
          </cell>
          <cell r="C569" t="str">
            <v>전원케이블 포설</v>
          </cell>
          <cell r="D569" t="str">
            <v>VCT 1.5sq x 2C x 4열</v>
          </cell>
          <cell r="E569">
            <v>9</v>
          </cell>
          <cell r="F569" t="str">
            <v>m</v>
          </cell>
          <cell r="G569">
            <v>2964</v>
          </cell>
          <cell r="H569">
            <v>26676</v>
          </cell>
          <cell r="I569">
            <v>11066</v>
          </cell>
          <cell r="J569">
            <v>99594</v>
          </cell>
          <cell r="K569">
            <v>0</v>
          </cell>
          <cell r="L569">
            <v>0</v>
          </cell>
        </row>
        <row r="570">
          <cell r="B570">
            <v>317</v>
          </cell>
          <cell r="C570" t="str">
            <v>스피커케이블</v>
          </cell>
          <cell r="D570" t="str">
            <v>SW 2300</v>
          </cell>
          <cell r="E570">
            <v>2.5</v>
          </cell>
          <cell r="F570" t="str">
            <v>m</v>
          </cell>
          <cell r="G570">
            <v>1285</v>
          </cell>
          <cell r="H570">
            <v>3212</v>
          </cell>
          <cell r="I570">
            <v>2621</v>
          </cell>
          <cell r="J570">
            <v>6552</v>
          </cell>
          <cell r="K570">
            <v>0</v>
          </cell>
          <cell r="L570">
            <v>0</v>
          </cell>
        </row>
        <row r="571">
          <cell r="B571">
            <v>318</v>
          </cell>
          <cell r="C571" t="str">
            <v>LAN 케이블 포설</v>
          </cell>
          <cell r="D571" t="str">
            <v>UTP Cat 6 4P x 1열</v>
          </cell>
          <cell r="E571">
            <v>10.5</v>
          </cell>
          <cell r="F571" t="str">
            <v>m</v>
          </cell>
          <cell r="G571">
            <v>557</v>
          </cell>
          <cell r="H571">
            <v>5848</v>
          </cell>
          <cell r="I571">
            <v>4068</v>
          </cell>
          <cell r="J571">
            <v>42714</v>
          </cell>
          <cell r="K571">
            <v>0</v>
          </cell>
          <cell r="L571">
            <v>0</v>
          </cell>
        </row>
        <row r="572">
          <cell r="B572">
            <v>321</v>
          </cell>
          <cell r="C572" t="str">
            <v>LAN 케이블 포설</v>
          </cell>
          <cell r="D572" t="str">
            <v>UTP Cat 6 4P x 4열</v>
          </cell>
          <cell r="E572">
            <v>9</v>
          </cell>
          <cell r="F572" t="str">
            <v>m</v>
          </cell>
          <cell r="G572">
            <v>2156</v>
          </cell>
          <cell r="H572">
            <v>19404</v>
          </cell>
          <cell r="I572">
            <v>13833</v>
          </cell>
          <cell r="J572">
            <v>124497</v>
          </cell>
          <cell r="K572">
            <v>0</v>
          </cell>
          <cell r="L572">
            <v>0</v>
          </cell>
        </row>
        <row r="573">
          <cell r="B573" t="str">
            <v>멀티콘센트접지2구</v>
          </cell>
          <cell r="C573" t="str">
            <v>멀티콘센트</v>
          </cell>
          <cell r="D573" t="str">
            <v>접지2구</v>
          </cell>
          <cell r="E573">
            <v>1</v>
          </cell>
          <cell r="F573" t="str">
            <v>EA</v>
          </cell>
          <cell r="G573">
            <v>6300</v>
          </cell>
          <cell r="H573">
            <v>6300</v>
          </cell>
          <cell r="J573">
            <v>0</v>
          </cell>
          <cell r="L573">
            <v>0</v>
          </cell>
        </row>
        <row r="574">
          <cell r="B574" t="str">
            <v>멀티콘센트접지6구</v>
          </cell>
          <cell r="C574" t="str">
            <v>멀티콘센트</v>
          </cell>
          <cell r="D574" t="str">
            <v>접지6구</v>
          </cell>
          <cell r="E574">
            <v>2</v>
          </cell>
          <cell r="F574" t="str">
            <v>EA</v>
          </cell>
          <cell r="G574">
            <v>12400</v>
          </cell>
          <cell r="H574">
            <v>24800</v>
          </cell>
          <cell r="J574">
            <v>0</v>
          </cell>
          <cell r="L574">
            <v>0</v>
          </cell>
        </row>
        <row r="579">
          <cell r="B579">
            <v>3083</v>
          </cell>
          <cell r="D579" t="str">
            <v>계</v>
          </cell>
          <cell r="H579">
            <v>340060</v>
          </cell>
          <cell r="J579">
            <v>534198</v>
          </cell>
          <cell r="L579">
            <v>0</v>
          </cell>
        </row>
        <row r="580">
          <cell r="B580">
            <v>2084</v>
          </cell>
          <cell r="C580" t="str">
            <v>2.24 기흥구 상갈동 149-25 서해횟집 앞 도로</v>
          </cell>
        </row>
        <row r="581">
          <cell r="B581">
            <v>101</v>
          </cell>
          <cell r="C581" t="str">
            <v>SPEED DOME CAMERA 철거</v>
          </cell>
          <cell r="D581" t="str">
            <v>41만화소</v>
          </cell>
          <cell r="E581">
            <v>1</v>
          </cell>
          <cell r="F581" t="str">
            <v>EA</v>
          </cell>
          <cell r="G581">
            <v>1064</v>
          </cell>
          <cell r="H581">
            <v>1064</v>
          </cell>
          <cell r="I581">
            <v>35490</v>
          </cell>
          <cell r="J581">
            <v>35490</v>
          </cell>
          <cell r="K581">
            <v>0</v>
          </cell>
          <cell r="L581">
            <v>0</v>
          </cell>
        </row>
        <row r="582">
          <cell r="B582">
            <v>103</v>
          </cell>
          <cell r="C582" t="str">
            <v>돔카메라 고정용 브래킷 설치</v>
          </cell>
          <cell r="D582" t="str">
            <v>제작사양</v>
          </cell>
          <cell r="E582">
            <v>1</v>
          </cell>
          <cell r="F582" t="str">
            <v>EA</v>
          </cell>
          <cell r="G582">
            <v>51035</v>
          </cell>
          <cell r="H582">
            <v>51035</v>
          </cell>
          <cell r="I582">
            <v>34514</v>
          </cell>
          <cell r="J582">
            <v>34514</v>
          </cell>
          <cell r="K582">
            <v>0</v>
          </cell>
          <cell r="L582">
            <v>0</v>
          </cell>
        </row>
        <row r="583">
          <cell r="B583">
            <v>104</v>
          </cell>
          <cell r="C583" t="str">
            <v>돔카메라 고정용 브래킷 철거</v>
          </cell>
          <cell r="D583" t="str">
            <v>제작사양</v>
          </cell>
          <cell r="E583">
            <v>1</v>
          </cell>
          <cell r="F583" t="str">
            <v>EA</v>
          </cell>
          <cell r="G583">
            <v>310</v>
          </cell>
          <cell r="H583">
            <v>310</v>
          </cell>
          <cell r="I583">
            <v>10353</v>
          </cell>
          <cell r="J583">
            <v>10353</v>
          </cell>
          <cell r="K583">
            <v>0</v>
          </cell>
          <cell r="L583">
            <v>0</v>
          </cell>
        </row>
        <row r="584">
          <cell r="B584">
            <v>105</v>
          </cell>
          <cell r="C584" t="str">
            <v>고정형 CAMERA 브래킷 설치</v>
          </cell>
          <cell r="D584" t="str">
            <v>제작사양</v>
          </cell>
          <cell r="E584">
            <v>1</v>
          </cell>
          <cell r="F584" t="str">
            <v>EA</v>
          </cell>
          <cell r="G584">
            <v>81035</v>
          </cell>
          <cell r="H584">
            <v>81035</v>
          </cell>
          <cell r="I584">
            <v>34514</v>
          </cell>
          <cell r="J584">
            <v>34514</v>
          </cell>
          <cell r="K584">
            <v>0</v>
          </cell>
          <cell r="L584">
            <v>0</v>
          </cell>
        </row>
        <row r="585">
          <cell r="B585">
            <v>106</v>
          </cell>
          <cell r="C585" t="str">
            <v>스피커 설치</v>
          </cell>
          <cell r="D585" t="str">
            <v>20W, 8Ω</v>
          </cell>
          <cell r="E585">
            <v>1</v>
          </cell>
          <cell r="F585" t="str">
            <v>개</v>
          </cell>
          <cell r="G585">
            <v>67035</v>
          </cell>
          <cell r="H585">
            <v>67035</v>
          </cell>
          <cell r="I585">
            <v>34514</v>
          </cell>
          <cell r="J585">
            <v>34514</v>
          </cell>
          <cell r="K585">
            <v>0</v>
          </cell>
          <cell r="L585">
            <v>0</v>
          </cell>
        </row>
        <row r="586">
          <cell r="B586">
            <v>107</v>
          </cell>
          <cell r="C586" t="str">
            <v>스피커 철거</v>
          </cell>
          <cell r="D586">
            <v>0</v>
          </cell>
          <cell r="E586">
            <v>1</v>
          </cell>
          <cell r="F586" t="str">
            <v>개</v>
          </cell>
          <cell r="G586">
            <v>310</v>
          </cell>
          <cell r="H586">
            <v>310</v>
          </cell>
          <cell r="I586">
            <v>10353</v>
          </cell>
          <cell r="J586">
            <v>10353</v>
          </cell>
          <cell r="K586">
            <v>0</v>
          </cell>
          <cell r="L586">
            <v>0</v>
          </cell>
        </row>
        <row r="587">
          <cell r="B587">
            <v>108</v>
          </cell>
          <cell r="C587" t="str">
            <v>경광등 설치</v>
          </cell>
          <cell r="D587" t="str">
            <v>크세논램프 5W, ABS</v>
          </cell>
          <cell r="E587">
            <v>1</v>
          </cell>
          <cell r="F587" t="str">
            <v>개</v>
          </cell>
          <cell r="G587">
            <v>50262</v>
          </cell>
          <cell r="H587">
            <v>50262</v>
          </cell>
          <cell r="I587">
            <v>8737</v>
          </cell>
          <cell r="J587">
            <v>8737</v>
          </cell>
          <cell r="K587">
            <v>0</v>
          </cell>
          <cell r="L587">
            <v>0</v>
          </cell>
        </row>
        <row r="588">
          <cell r="B588">
            <v>109</v>
          </cell>
          <cell r="C588" t="str">
            <v>경광등 철거</v>
          </cell>
          <cell r="D588" t="str">
            <v>크세논램프 5W, ABS</v>
          </cell>
          <cell r="E588">
            <v>1</v>
          </cell>
          <cell r="F588" t="str">
            <v>개</v>
          </cell>
          <cell r="G588">
            <v>131</v>
          </cell>
          <cell r="H588">
            <v>131</v>
          </cell>
          <cell r="I588">
            <v>4368</v>
          </cell>
          <cell r="J588">
            <v>4368</v>
          </cell>
          <cell r="K588">
            <v>0</v>
          </cell>
          <cell r="L588">
            <v>0</v>
          </cell>
        </row>
        <row r="589">
          <cell r="B589">
            <v>112</v>
          </cell>
          <cell r="C589" t="str">
            <v>비상벨 철거</v>
          </cell>
          <cell r="D589">
            <v>0</v>
          </cell>
          <cell r="E589">
            <v>1</v>
          </cell>
          <cell r="F589" t="str">
            <v>개</v>
          </cell>
          <cell r="G589">
            <v>157</v>
          </cell>
          <cell r="H589">
            <v>157</v>
          </cell>
          <cell r="I589">
            <v>5242</v>
          </cell>
          <cell r="J589">
            <v>5242</v>
          </cell>
          <cell r="K589">
            <v>0</v>
          </cell>
          <cell r="L589">
            <v>0</v>
          </cell>
        </row>
        <row r="590">
          <cell r="B590">
            <v>119</v>
          </cell>
          <cell r="C590" t="str">
            <v>써지보호기(영상) 철거</v>
          </cell>
          <cell r="D590">
            <v>0</v>
          </cell>
          <cell r="E590">
            <v>1</v>
          </cell>
          <cell r="F590" t="str">
            <v>EA</v>
          </cell>
          <cell r="G590">
            <v>226</v>
          </cell>
          <cell r="H590">
            <v>226</v>
          </cell>
          <cell r="I590">
            <v>7553</v>
          </cell>
          <cell r="J590">
            <v>7553</v>
          </cell>
          <cell r="K590">
            <v>0</v>
          </cell>
          <cell r="L590">
            <v>0</v>
          </cell>
        </row>
        <row r="591">
          <cell r="B591">
            <v>120</v>
          </cell>
          <cell r="C591" t="str">
            <v>CODEC 철거</v>
          </cell>
          <cell r="D591" t="str">
            <v>MPEF-1/2/4, DUAL ENCODERING</v>
          </cell>
          <cell r="E591">
            <v>1</v>
          </cell>
          <cell r="F591" t="str">
            <v>대</v>
          </cell>
          <cell r="G591">
            <v>517</v>
          </cell>
          <cell r="H591">
            <v>517</v>
          </cell>
          <cell r="I591">
            <v>17256</v>
          </cell>
          <cell r="J591">
            <v>17256</v>
          </cell>
          <cell r="K591">
            <v>0</v>
          </cell>
          <cell r="L591">
            <v>0</v>
          </cell>
        </row>
        <row r="592">
          <cell r="B592">
            <v>121</v>
          </cell>
          <cell r="C592" t="str">
            <v>동보방송장치 철거</v>
          </cell>
          <cell r="D592" t="str">
            <v>AMP 내장(60W)</v>
          </cell>
          <cell r="E592">
            <v>1</v>
          </cell>
          <cell r="F592" t="str">
            <v>SET</v>
          </cell>
          <cell r="G592">
            <v>1051</v>
          </cell>
          <cell r="H592">
            <v>1051</v>
          </cell>
          <cell r="I592">
            <v>35045</v>
          </cell>
          <cell r="J592">
            <v>35045</v>
          </cell>
          <cell r="K592">
            <v>0</v>
          </cell>
          <cell r="L592">
            <v>0</v>
          </cell>
        </row>
        <row r="593">
          <cell r="B593">
            <v>122</v>
          </cell>
          <cell r="C593" t="str">
            <v>시그널컨버터 철거</v>
          </cell>
          <cell r="D593" t="str">
            <v>RS-232/485</v>
          </cell>
          <cell r="E593">
            <v>1</v>
          </cell>
          <cell r="F593" t="str">
            <v>SET</v>
          </cell>
          <cell r="G593">
            <v>687</v>
          </cell>
          <cell r="H593">
            <v>687</v>
          </cell>
          <cell r="I593">
            <v>22902</v>
          </cell>
          <cell r="J593">
            <v>22902</v>
          </cell>
          <cell r="K593">
            <v>0</v>
          </cell>
          <cell r="L593">
            <v>0</v>
          </cell>
        </row>
        <row r="594">
          <cell r="B594">
            <v>316</v>
          </cell>
          <cell r="C594" t="str">
            <v>전원케이블 포설</v>
          </cell>
          <cell r="D594" t="str">
            <v>VCT 1.5sq x 2C x 5열</v>
          </cell>
          <cell r="E594">
            <v>6</v>
          </cell>
          <cell r="F594" t="str">
            <v>m</v>
          </cell>
          <cell r="G594">
            <v>3701</v>
          </cell>
          <cell r="H594">
            <v>22206</v>
          </cell>
          <cell r="I594">
            <v>13670</v>
          </cell>
          <cell r="J594">
            <v>82020</v>
          </cell>
          <cell r="K594">
            <v>0</v>
          </cell>
          <cell r="L594">
            <v>0</v>
          </cell>
        </row>
        <row r="595">
          <cell r="B595">
            <v>317</v>
          </cell>
          <cell r="C595" t="str">
            <v>스피커케이블</v>
          </cell>
          <cell r="D595" t="str">
            <v>SW 2300</v>
          </cell>
          <cell r="E595">
            <v>2.5</v>
          </cell>
          <cell r="F595" t="str">
            <v>m</v>
          </cell>
          <cell r="G595">
            <v>1285</v>
          </cell>
          <cell r="H595">
            <v>3212</v>
          </cell>
          <cell r="I595">
            <v>2621</v>
          </cell>
          <cell r="J595">
            <v>6552</v>
          </cell>
          <cell r="K595">
            <v>0</v>
          </cell>
          <cell r="L595">
            <v>0</v>
          </cell>
        </row>
        <row r="596">
          <cell r="B596">
            <v>318</v>
          </cell>
          <cell r="C596" t="str">
            <v>LAN 케이블 포설</v>
          </cell>
          <cell r="D596" t="str">
            <v>UTP Cat 6 4P x 1열</v>
          </cell>
          <cell r="E596">
            <v>7.5</v>
          </cell>
          <cell r="F596" t="str">
            <v>m</v>
          </cell>
          <cell r="G596">
            <v>557</v>
          </cell>
          <cell r="H596">
            <v>4177</v>
          </cell>
          <cell r="I596">
            <v>4068</v>
          </cell>
          <cell r="J596">
            <v>30510</v>
          </cell>
          <cell r="K596">
            <v>0</v>
          </cell>
          <cell r="L596">
            <v>0</v>
          </cell>
        </row>
        <row r="597">
          <cell r="B597">
            <v>322</v>
          </cell>
          <cell r="C597" t="str">
            <v>LAN 케이블 포설</v>
          </cell>
          <cell r="D597" t="str">
            <v>UTP Cat 6 4P x 5열</v>
          </cell>
          <cell r="E597">
            <v>6</v>
          </cell>
          <cell r="F597" t="str">
            <v>m</v>
          </cell>
          <cell r="G597">
            <v>2690</v>
          </cell>
          <cell r="H597">
            <v>16140</v>
          </cell>
          <cell r="I597">
            <v>17088</v>
          </cell>
          <cell r="J597">
            <v>102528</v>
          </cell>
          <cell r="K597">
            <v>0</v>
          </cell>
          <cell r="L597">
            <v>0</v>
          </cell>
        </row>
        <row r="598">
          <cell r="B598" t="str">
            <v>멀티콘센트접지2구</v>
          </cell>
          <cell r="C598" t="str">
            <v>멀티콘센트</v>
          </cell>
          <cell r="D598" t="str">
            <v>접지2구</v>
          </cell>
          <cell r="E598">
            <v>1</v>
          </cell>
          <cell r="F598" t="str">
            <v>EA</v>
          </cell>
          <cell r="G598">
            <v>6300</v>
          </cell>
          <cell r="H598">
            <v>6300</v>
          </cell>
          <cell r="J598">
            <v>0</v>
          </cell>
          <cell r="L598">
            <v>0</v>
          </cell>
        </row>
        <row r="599">
          <cell r="B599" t="str">
            <v>멀티콘센트접지6구</v>
          </cell>
          <cell r="C599" t="str">
            <v>멀티콘센트</v>
          </cell>
          <cell r="D599" t="str">
            <v>접지6구</v>
          </cell>
          <cell r="E599">
            <v>2</v>
          </cell>
          <cell r="F599" t="str">
            <v>EA</v>
          </cell>
          <cell r="G599">
            <v>12400</v>
          </cell>
          <cell r="H599">
            <v>24800</v>
          </cell>
          <cell r="J599">
            <v>0</v>
          </cell>
          <cell r="L599">
            <v>0</v>
          </cell>
        </row>
        <row r="604">
          <cell r="B604">
            <v>3084</v>
          </cell>
          <cell r="D604" t="str">
            <v>계</v>
          </cell>
          <cell r="H604">
            <v>330655</v>
          </cell>
          <cell r="J604">
            <v>482451</v>
          </cell>
          <cell r="L604">
            <v>0</v>
          </cell>
        </row>
        <row r="605">
          <cell r="B605">
            <v>2085</v>
          </cell>
          <cell r="C605" t="str">
            <v>2.25 기흥구 상갈동 166-4 씨네파이브 앞, 루블루 시네마 앞 삼거리</v>
          </cell>
        </row>
        <row r="606">
          <cell r="B606">
            <v>101</v>
          </cell>
          <cell r="C606" t="str">
            <v>SPEED DOME CAMERA 철거</v>
          </cell>
          <cell r="D606" t="str">
            <v>41만화소</v>
          </cell>
          <cell r="E606">
            <v>1</v>
          </cell>
          <cell r="F606" t="str">
            <v>EA</v>
          </cell>
          <cell r="G606">
            <v>1064</v>
          </cell>
          <cell r="H606">
            <v>1064</v>
          </cell>
          <cell r="I606">
            <v>35490</v>
          </cell>
          <cell r="J606">
            <v>35490</v>
          </cell>
          <cell r="K606">
            <v>0</v>
          </cell>
          <cell r="L606">
            <v>0</v>
          </cell>
        </row>
        <row r="607">
          <cell r="B607">
            <v>103</v>
          </cell>
          <cell r="C607" t="str">
            <v>돔카메라 고정용 브래킷 설치</v>
          </cell>
          <cell r="D607" t="str">
            <v>제작사양</v>
          </cell>
          <cell r="E607">
            <v>1</v>
          </cell>
          <cell r="F607" t="str">
            <v>EA</v>
          </cell>
          <cell r="G607">
            <v>51035</v>
          </cell>
          <cell r="H607">
            <v>51035</v>
          </cell>
          <cell r="I607">
            <v>34514</v>
          </cell>
          <cell r="J607">
            <v>34514</v>
          </cell>
          <cell r="K607">
            <v>0</v>
          </cell>
          <cell r="L607">
            <v>0</v>
          </cell>
        </row>
        <row r="608">
          <cell r="B608">
            <v>104</v>
          </cell>
          <cell r="C608" t="str">
            <v>돔카메라 고정용 브래킷 철거</v>
          </cell>
          <cell r="D608" t="str">
            <v>제작사양</v>
          </cell>
          <cell r="E608">
            <v>1</v>
          </cell>
          <cell r="F608" t="str">
            <v>EA</v>
          </cell>
          <cell r="G608">
            <v>310</v>
          </cell>
          <cell r="H608">
            <v>310</v>
          </cell>
          <cell r="I608">
            <v>10353</v>
          </cell>
          <cell r="J608">
            <v>10353</v>
          </cell>
          <cell r="K608">
            <v>0</v>
          </cell>
          <cell r="L608">
            <v>0</v>
          </cell>
        </row>
        <row r="609">
          <cell r="B609">
            <v>105</v>
          </cell>
          <cell r="C609" t="str">
            <v>고정형 CAMERA 브래킷 설치</v>
          </cell>
          <cell r="D609" t="str">
            <v>제작사양</v>
          </cell>
          <cell r="E609">
            <v>1</v>
          </cell>
          <cell r="F609" t="str">
            <v>EA</v>
          </cell>
          <cell r="G609">
            <v>81035</v>
          </cell>
          <cell r="H609">
            <v>81035</v>
          </cell>
          <cell r="I609">
            <v>34514</v>
          </cell>
          <cell r="J609">
            <v>34514</v>
          </cell>
          <cell r="K609">
            <v>0</v>
          </cell>
          <cell r="L609">
            <v>0</v>
          </cell>
        </row>
        <row r="610">
          <cell r="B610">
            <v>106</v>
          </cell>
          <cell r="C610" t="str">
            <v>스피커 설치</v>
          </cell>
          <cell r="D610" t="str">
            <v>20W, 8Ω</v>
          </cell>
          <cell r="E610">
            <v>1</v>
          </cell>
          <cell r="F610" t="str">
            <v>개</v>
          </cell>
          <cell r="G610">
            <v>67035</v>
          </cell>
          <cell r="H610">
            <v>67035</v>
          </cell>
          <cell r="I610">
            <v>34514</v>
          </cell>
          <cell r="J610">
            <v>34514</v>
          </cell>
          <cell r="K610">
            <v>0</v>
          </cell>
          <cell r="L610">
            <v>0</v>
          </cell>
        </row>
        <row r="611">
          <cell r="B611">
            <v>107</v>
          </cell>
          <cell r="C611" t="str">
            <v>스피커 철거</v>
          </cell>
          <cell r="D611">
            <v>0</v>
          </cell>
          <cell r="E611">
            <v>1</v>
          </cell>
          <cell r="F611" t="str">
            <v>개</v>
          </cell>
          <cell r="G611">
            <v>310</v>
          </cell>
          <cell r="H611">
            <v>310</v>
          </cell>
          <cell r="I611">
            <v>10353</v>
          </cell>
          <cell r="J611">
            <v>10353</v>
          </cell>
          <cell r="K611">
            <v>0</v>
          </cell>
          <cell r="L611">
            <v>0</v>
          </cell>
        </row>
        <row r="612">
          <cell r="B612">
            <v>108</v>
          </cell>
          <cell r="C612" t="str">
            <v>경광등 설치</v>
          </cell>
          <cell r="D612" t="str">
            <v>크세논램프 5W, ABS</v>
          </cell>
          <cell r="E612">
            <v>1</v>
          </cell>
          <cell r="F612" t="str">
            <v>개</v>
          </cell>
          <cell r="G612">
            <v>50262</v>
          </cell>
          <cell r="H612">
            <v>50262</v>
          </cell>
          <cell r="I612">
            <v>8737</v>
          </cell>
          <cell r="J612">
            <v>8737</v>
          </cell>
          <cell r="K612">
            <v>0</v>
          </cell>
          <cell r="L612">
            <v>0</v>
          </cell>
        </row>
        <row r="613">
          <cell r="B613">
            <v>109</v>
          </cell>
          <cell r="C613" t="str">
            <v>경광등 철거</v>
          </cell>
          <cell r="D613" t="str">
            <v>크세논램프 5W, ABS</v>
          </cell>
          <cell r="E613">
            <v>1</v>
          </cell>
          <cell r="F613" t="str">
            <v>개</v>
          </cell>
          <cell r="G613">
            <v>131</v>
          </cell>
          <cell r="H613">
            <v>131</v>
          </cell>
          <cell r="I613">
            <v>4368</v>
          </cell>
          <cell r="J613">
            <v>4368</v>
          </cell>
          <cell r="K613">
            <v>0</v>
          </cell>
          <cell r="L613">
            <v>0</v>
          </cell>
        </row>
        <row r="614">
          <cell r="B614">
            <v>112</v>
          </cell>
          <cell r="C614" t="str">
            <v>비상벨 철거</v>
          </cell>
          <cell r="D614">
            <v>0</v>
          </cell>
          <cell r="E614">
            <v>1</v>
          </cell>
          <cell r="F614" t="str">
            <v>개</v>
          </cell>
          <cell r="G614">
            <v>157</v>
          </cell>
          <cell r="H614">
            <v>157</v>
          </cell>
          <cell r="I614">
            <v>5242</v>
          </cell>
          <cell r="J614">
            <v>5242</v>
          </cell>
          <cell r="K614">
            <v>0</v>
          </cell>
          <cell r="L614">
            <v>0</v>
          </cell>
        </row>
        <row r="615">
          <cell r="B615">
            <v>119</v>
          </cell>
          <cell r="C615" t="str">
            <v>써지보호기(영상) 철거</v>
          </cell>
          <cell r="D615">
            <v>0</v>
          </cell>
          <cell r="E615">
            <v>1</v>
          </cell>
          <cell r="F615" t="str">
            <v>EA</v>
          </cell>
          <cell r="G615">
            <v>226</v>
          </cell>
          <cell r="H615">
            <v>226</v>
          </cell>
          <cell r="I615">
            <v>7553</v>
          </cell>
          <cell r="J615">
            <v>7553</v>
          </cell>
          <cell r="K615">
            <v>0</v>
          </cell>
          <cell r="L615">
            <v>0</v>
          </cell>
        </row>
        <row r="616">
          <cell r="B616">
            <v>120</v>
          </cell>
          <cell r="C616" t="str">
            <v>CODEC 철거</v>
          </cell>
          <cell r="D616" t="str">
            <v>MPEF-1/2/4, DUAL ENCODERING</v>
          </cell>
          <cell r="E616">
            <v>1</v>
          </cell>
          <cell r="F616" t="str">
            <v>대</v>
          </cell>
          <cell r="G616">
            <v>517</v>
          </cell>
          <cell r="H616">
            <v>517</v>
          </cell>
          <cell r="I616">
            <v>17256</v>
          </cell>
          <cell r="J616">
            <v>17256</v>
          </cell>
          <cell r="K616">
            <v>0</v>
          </cell>
          <cell r="L616">
            <v>0</v>
          </cell>
        </row>
        <row r="617">
          <cell r="B617">
            <v>121</v>
          </cell>
          <cell r="C617" t="str">
            <v>동보방송장치 철거</v>
          </cell>
          <cell r="D617" t="str">
            <v>AMP 내장(60W)</v>
          </cell>
          <cell r="E617">
            <v>1</v>
          </cell>
          <cell r="F617" t="str">
            <v>SET</v>
          </cell>
          <cell r="G617">
            <v>1051</v>
          </cell>
          <cell r="H617">
            <v>1051</v>
          </cell>
          <cell r="I617">
            <v>35045</v>
          </cell>
          <cell r="J617">
            <v>35045</v>
          </cell>
          <cell r="K617">
            <v>0</v>
          </cell>
          <cell r="L617">
            <v>0</v>
          </cell>
        </row>
        <row r="618">
          <cell r="B618">
            <v>122</v>
          </cell>
          <cell r="C618" t="str">
            <v>시그널컨버터 철거</v>
          </cell>
          <cell r="D618" t="str">
            <v>RS-232/485</v>
          </cell>
          <cell r="E618">
            <v>1</v>
          </cell>
          <cell r="F618" t="str">
            <v>SET</v>
          </cell>
          <cell r="G618">
            <v>687</v>
          </cell>
          <cell r="H618">
            <v>687</v>
          </cell>
          <cell r="I618">
            <v>22902</v>
          </cell>
          <cell r="J618">
            <v>22902</v>
          </cell>
          <cell r="K618">
            <v>0</v>
          </cell>
          <cell r="L618">
            <v>0</v>
          </cell>
        </row>
        <row r="619">
          <cell r="B619">
            <v>316</v>
          </cell>
          <cell r="C619" t="str">
            <v>전원케이블 포설</v>
          </cell>
          <cell r="D619" t="str">
            <v>VCT 1.5sq x 2C x 5열</v>
          </cell>
          <cell r="E619">
            <v>9</v>
          </cell>
          <cell r="F619" t="str">
            <v>m</v>
          </cell>
          <cell r="G619">
            <v>3701</v>
          </cell>
          <cell r="H619">
            <v>33309</v>
          </cell>
          <cell r="I619">
            <v>13670</v>
          </cell>
          <cell r="J619">
            <v>123030</v>
          </cell>
          <cell r="K619">
            <v>0</v>
          </cell>
          <cell r="L619">
            <v>0</v>
          </cell>
        </row>
        <row r="620">
          <cell r="B620">
            <v>317</v>
          </cell>
          <cell r="C620" t="str">
            <v>스피커케이블</v>
          </cell>
          <cell r="D620" t="str">
            <v>SW 2300</v>
          </cell>
          <cell r="E620">
            <v>2.5</v>
          </cell>
          <cell r="F620" t="str">
            <v>m</v>
          </cell>
          <cell r="G620">
            <v>1285</v>
          </cell>
          <cell r="H620">
            <v>3212</v>
          </cell>
          <cell r="I620">
            <v>2621</v>
          </cell>
          <cell r="J620">
            <v>6552</v>
          </cell>
          <cell r="K620">
            <v>0</v>
          </cell>
          <cell r="L620">
            <v>0</v>
          </cell>
        </row>
        <row r="621">
          <cell r="B621">
            <v>318</v>
          </cell>
          <cell r="C621" t="str">
            <v>LAN 케이블 포설</v>
          </cell>
          <cell r="D621" t="str">
            <v>UTP Cat 6 4P x 1열</v>
          </cell>
          <cell r="E621">
            <v>10.5</v>
          </cell>
          <cell r="F621" t="str">
            <v>m</v>
          </cell>
          <cell r="G621">
            <v>557</v>
          </cell>
          <cell r="H621">
            <v>5848</v>
          </cell>
          <cell r="I621">
            <v>4068</v>
          </cell>
          <cell r="J621">
            <v>42714</v>
          </cell>
          <cell r="K621">
            <v>0</v>
          </cell>
          <cell r="L621">
            <v>0</v>
          </cell>
        </row>
        <row r="622">
          <cell r="B622">
            <v>322</v>
          </cell>
          <cell r="C622" t="str">
            <v>LAN 케이블 포설</v>
          </cell>
          <cell r="D622" t="str">
            <v>UTP Cat 6 4P x 5열</v>
          </cell>
          <cell r="E622">
            <v>9</v>
          </cell>
          <cell r="F622" t="str">
            <v>m</v>
          </cell>
          <cell r="G622">
            <v>2690</v>
          </cell>
          <cell r="H622">
            <v>24210</v>
          </cell>
          <cell r="I622">
            <v>17088</v>
          </cell>
          <cell r="J622">
            <v>153792</v>
          </cell>
          <cell r="K622">
            <v>0</v>
          </cell>
          <cell r="L622">
            <v>0</v>
          </cell>
        </row>
        <row r="623">
          <cell r="B623" t="str">
            <v>멀티콘센트접지2구</v>
          </cell>
          <cell r="C623" t="str">
            <v>멀티콘센트</v>
          </cell>
          <cell r="D623" t="str">
            <v>접지2구</v>
          </cell>
          <cell r="E623">
            <v>1</v>
          </cell>
          <cell r="F623" t="str">
            <v>EA</v>
          </cell>
          <cell r="G623">
            <v>6300</v>
          </cell>
          <cell r="H623">
            <v>6300</v>
          </cell>
          <cell r="J623">
            <v>0</v>
          </cell>
          <cell r="L623">
            <v>0</v>
          </cell>
        </row>
        <row r="624">
          <cell r="B624" t="str">
            <v>멀티콘센트접지6구</v>
          </cell>
          <cell r="C624" t="str">
            <v>멀티콘센트</v>
          </cell>
          <cell r="D624" t="str">
            <v>접지6구</v>
          </cell>
          <cell r="E624">
            <v>2</v>
          </cell>
          <cell r="F624" t="str">
            <v>EA</v>
          </cell>
          <cell r="G624">
            <v>12400</v>
          </cell>
          <cell r="H624">
            <v>24800</v>
          </cell>
          <cell r="J624">
            <v>0</v>
          </cell>
          <cell r="L624">
            <v>0</v>
          </cell>
        </row>
        <row r="629">
          <cell r="B629">
            <v>3085</v>
          </cell>
          <cell r="D629" t="str">
            <v>계</v>
          </cell>
          <cell r="H629">
            <v>351499</v>
          </cell>
          <cell r="J629">
            <v>586929</v>
          </cell>
          <cell r="L629">
            <v>0</v>
          </cell>
        </row>
        <row r="630">
          <cell r="B630">
            <v>2086</v>
          </cell>
          <cell r="C630" t="str">
            <v>2.26 기흥구 상갈동 487-5 유진빌</v>
          </cell>
        </row>
        <row r="631">
          <cell r="B631">
            <v>101</v>
          </cell>
          <cell r="C631" t="str">
            <v>SPEED DOME CAMERA 철거</v>
          </cell>
          <cell r="D631" t="str">
            <v>41만화소</v>
          </cell>
          <cell r="E631">
            <v>1</v>
          </cell>
          <cell r="F631" t="str">
            <v>EA</v>
          </cell>
          <cell r="G631">
            <v>1064</v>
          </cell>
          <cell r="H631">
            <v>1064</v>
          </cell>
          <cell r="I631">
            <v>35490</v>
          </cell>
          <cell r="J631">
            <v>35490</v>
          </cell>
          <cell r="K631">
            <v>0</v>
          </cell>
          <cell r="L631">
            <v>0</v>
          </cell>
        </row>
        <row r="632">
          <cell r="B632">
            <v>103</v>
          </cell>
          <cell r="C632" t="str">
            <v>돔카메라 고정용 브래킷 설치</v>
          </cell>
          <cell r="D632" t="str">
            <v>제작사양</v>
          </cell>
          <cell r="E632">
            <v>1</v>
          </cell>
          <cell r="F632" t="str">
            <v>EA</v>
          </cell>
          <cell r="G632">
            <v>51035</v>
          </cell>
          <cell r="H632">
            <v>51035</v>
          </cell>
          <cell r="I632">
            <v>34514</v>
          </cell>
          <cell r="J632">
            <v>34514</v>
          </cell>
          <cell r="K632">
            <v>0</v>
          </cell>
          <cell r="L632">
            <v>0</v>
          </cell>
        </row>
        <row r="633">
          <cell r="B633">
            <v>104</v>
          </cell>
          <cell r="C633" t="str">
            <v>돔카메라 고정용 브래킷 철거</v>
          </cell>
          <cell r="D633" t="str">
            <v>제작사양</v>
          </cell>
          <cell r="E633">
            <v>1</v>
          </cell>
          <cell r="F633" t="str">
            <v>EA</v>
          </cell>
          <cell r="G633">
            <v>310</v>
          </cell>
          <cell r="H633">
            <v>310</v>
          </cell>
          <cell r="I633">
            <v>10353</v>
          </cell>
          <cell r="J633">
            <v>10353</v>
          </cell>
          <cell r="K633">
            <v>0</v>
          </cell>
          <cell r="L633">
            <v>0</v>
          </cell>
        </row>
        <row r="634">
          <cell r="B634">
            <v>105</v>
          </cell>
          <cell r="C634" t="str">
            <v>고정형 CAMERA 브래킷 설치</v>
          </cell>
          <cell r="D634" t="str">
            <v>제작사양</v>
          </cell>
          <cell r="E634">
            <v>1</v>
          </cell>
          <cell r="F634" t="str">
            <v>EA</v>
          </cell>
          <cell r="G634">
            <v>81035</v>
          </cell>
          <cell r="H634">
            <v>81035</v>
          </cell>
          <cell r="I634">
            <v>34514</v>
          </cell>
          <cell r="J634">
            <v>34514</v>
          </cell>
          <cell r="K634">
            <v>0</v>
          </cell>
          <cell r="L634">
            <v>0</v>
          </cell>
        </row>
        <row r="635">
          <cell r="B635">
            <v>106</v>
          </cell>
          <cell r="C635" t="str">
            <v>스피커 설치</v>
          </cell>
          <cell r="D635" t="str">
            <v>20W, 8Ω</v>
          </cell>
          <cell r="E635">
            <v>1</v>
          </cell>
          <cell r="F635" t="str">
            <v>개</v>
          </cell>
          <cell r="G635">
            <v>67035</v>
          </cell>
          <cell r="H635">
            <v>67035</v>
          </cell>
          <cell r="I635">
            <v>34514</v>
          </cell>
          <cell r="J635">
            <v>34514</v>
          </cell>
          <cell r="K635">
            <v>0</v>
          </cell>
          <cell r="L635">
            <v>0</v>
          </cell>
        </row>
        <row r="636">
          <cell r="B636">
            <v>107</v>
          </cell>
          <cell r="C636" t="str">
            <v>스피커 철거</v>
          </cell>
          <cell r="D636">
            <v>0</v>
          </cell>
          <cell r="E636">
            <v>1</v>
          </cell>
          <cell r="F636" t="str">
            <v>개</v>
          </cell>
          <cell r="G636">
            <v>310</v>
          </cell>
          <cell r="H636">
            <v>310</v>
          </cell>
          <cell r="I636">
            <v>10353</v>
          </cell>
          <cell r="J636">
            <v>10353</v>
          </cell>
          <cell r="K636">
            <v>0</v>
          </cell>
          <cell r="L636">
            <v>0</v>
          </cell>
        </row>
        <row r="637">
          <cell r="B637">
            <v>108</v>
          </cell>
          <cell r="C637" t="str">
            <v>경광등 설치</v>
          </cell>
          <cell r="D637" t="str">
            <v>크세논램프 5W, ABS</v>
          </cell>
          <cell r="E637">
            <v>1</v>
          </cell>
          <cell r="F637" t="str">
            <v>개</v>
          </cell>
          <cell r="G637">
            <v>50262</v>
          </cell>
          <cell r="H637">
            <v>50262</v>
          </cell>
          <cell r="I637">
            <v>8737</v>
          </cell>
          <cell r="J637">
            <v>8737</v>
          </cell>
          <cell r="K637">
            <v>0</v>
          </cell>
          <cell r="L637">
            <v>0</v>
          </cell>
        </row>
        <row r="638">
          <cell r="B638">
            <v>109</v>
          </cell>
          <cell r="C638" t="str">
            <v>경광등 철거</v>
          </cell>
          <cell r="D638" t="str">
            <v>크세논램프 5W, ABS</v>
          </cell>
          <cell r="E638">
            <v>1</v>
          </cell>
          <cell r="F638" t="str">
            <v>개</v>
          </cell>
          <cell r="G638">
            <v>131</v>
          </cell>
          <cell r="H638">
            <v>131</v>
          </cell>
          <cell r="I638">
            <v>4368</v>
          </cell>
          <cell r="J638">
            <v>4368</v>
          </cell>
          <cell r="K638">
            <v>0</v>
          </cell>
          <cell r="L638">
            <v>0</v>
          </cell>
        </row>
        <row r="639">
          <cell r="B639">
            <v>112</v>
          </cell>
          <cell r="C639" t="str">
            <v>비상벨 철거</v>
          </cell>
          <cell r="D639">
            <v>0</v>
          </cell>
          <cell r="E639">
            <v>1</v>
          </cell>
          <cell r="F639" t="str">
            <v>개</v>
          </cell>
          <cell r="G639">
            <v>157</v>
          </cell>
          <cell r="H639">
            <v>157</v>
          </cell>
          <cell r="I639">
            <v>5242</v>
          </cell>
          <cell r="J639">
            <v>5242</v>
          </cell>
          <cell r="K639">
            <v>0</v>
          </cell>
          <cell r="L639">
            <v>0</v>
          </cell>
        </row>
        <row r="640">
          <cell r="B640">
            <v>119</v>
          </cell>
          <cell r="C640" t="str">
            <v>써지보호기(영상) 철거</v>
          </cell>
          <cell r="D640">
            <v>0</v>
          </cell>
          <cell r="E640">
            <v>1</v>
          </cell>
          <cell r="F640" t="str">
            <v>EA</v>
          </cell>
          <cell r="G640">
            <v>226</v>
          </cell>
          <cell r="H640">
            <v>226</v>
          </cell>
          <cell r="I640">
            <v>7553</v>
          </cell>
          <cell r="J640">
            <v>7553</v>
          </cell>
          <cell r="K640">
            <v>0</v>
          </cell>
          <cell r="L640">
            <v>0</v>
          </cell>
        </row>
        <row r="641">
          <cell r="B641">
            <v>120</v>
          </cell>
          <cell r="C641" t="str">
            <v>CODEC 철거</v>
          </cell>
          <cell r="D641" t="str">
            <v>MPEF-1/2/4, DUAL ENCODERING</v>
          </cell>
          <cell r="E641">
            <v>1</v>
          </cell>
          <cell r="F641" t="str">
            <v>대</v>
          </cell>
          <cell r="G641">
            <v>517</v>
          </cell>
          <cell r="H641">
            <v>517</v>
          </cell>
          <cell r="I641">
            <v>17256</v>
          </cell>
          <cell r="J641">
            <v>17256</v>
          </cell>
          <cell r="K641">
            <v>0</v>
          </cell>
          <cell r="L641">
            <v>0</v>
          </cell>
        </row>
        <row r="642">
          <cell r="B642">
            <v>121</v>
          </cell>
          <cell r="C642" t="str">
            <v>동보방송장치 철거</v>
          </cell>
          <cell r="D642" t="str">
            <v>AMP 내장(60W)</v>
          </cell>
          <cell r="E642">
            <v>1</v>
          </cell>
          <cell r="F642" t="str">
            <v>SET</v>
          </cell>
          <cell r="G642">
            <v>1051</v>
          </cell>
          <cell r="H642">
            <v>1051</v>
          </cell>
          <cell r="I642">
            <v>35045</v>
          </cell>
          <cell r="J642">
            <v>35045</v>
          </cell>
          <cell r="K642">
            <v>0</v>
          </cell>
          <cell r="L642">
            <v>0</v>
          </cell>
        </row>
        <row r="643">
          <cell r="B643">
            <v>122</v>
          </cell>
          <cell r="C643" t="str">
            <v>시그널컨버터 철거</v>
          </cell>
          <cell r="D643" t="str">
            <v>RS-232/485</v>
          </cell>
          <cell r="E643">
            <v>1</v>
          </cell>
          <cell r="F643" t="str">
            <v>SET</v>
          </cell>
          <cell r="G643">
            <v>687</v>
          </cell>
          <cell r="H643">
            <v>687</v>
          </cell>
          <cell r="I643">
            <v>22902</v>
          </cell>
          <cell r="J643">
            <v>22902</v>
          </cell>
          <cell r="K643">
            <v>0</v>
          </cell>
          <cell r="L643">
            <v>0</v>
          </cell>
        </row>
        <row r="644">
          <cell r="B644">
            <v>315</v>
          </cell>
          <cell r="C644" t="str">
            <v>전원케이블 포설</v>
          </cell>
          <cell r="D644" t="str">
            <v>VCT 1.5sq x 2C x 4열</v>
          </cell>
          <cell r="E644">
            <v>6</v>
          </cell>
          <cell r="F644" t="str">
            <v>m</v>
          </cell>
          <cell r="G644">
            <v>2964</v>
          </cell>
          <cell r="H644">
            <v>17784</v>
          </cell>
          <cell r="I644">
            <v>11066</v>
          </cell>
          <cell r="J644">
            <v>66396</v>
          </cell>
          <cell r="K644">
            <v>0</v>
          </cell>
          <cell r="L644">
            <v>0</v>
          </cell>
        </row>
        <row r="645">
          <cell r="B645">
            <v>317</v>
          </cell>
          <cell r="C645" t="str">
            <v>스피커케이블</v>
          </cell>
          <cell r="D645" t="str">
            <v>SW 2300</v>
          </cell>
          <cell r="E645">
            <v>2.5</v>
          </cell>
          <cell r="F645" t="str">
            <v>m</v>
          </cell>
          <cell r="G645">
            <v>1285</v>
          </cell>
          <cell r="H645">
            <v>3212</v>
          </cell>
          <cell r="I645">
            <v>2621</v>
          </cell>
          <cell r="J645">
            <v>6552</v>
          </cell>
          <cell r="K645">
            <v>0</v>
          </cell>
          <cell r="L645">
            <v>0</v>
          </cell>
        </row>
        <row r="646">
          <cell r="B646">
            <v>318</v>
          </cell>
          <cell r="C646" t="str">
            <v>LAN 케이블 포설</v>
          </cell>
          <cell r="D646" t="str">
            <v>UTP Cat 6 4P x 1열</v>
          </cell>
          <cell r="E646">
            <v>7.5</v>
          </cell>
          <cell r="F646" t="str">
            <v>m</v>
          </cell>
          <cell r="G646">
            <v>557</v>
          </cell>
          <cell r="H646">
            <v>4177</v>
          </cell>
          <cell r="I646">
            <v>4068</v>
          </cell>
          <cell r="J646">
            <v>30510</v>
          </cell>
          <cell r="K646">
            <v>0</v>
          </cell>
          <cell r="L646">
            <v>0</v>
          </cell>
        </row>
        <row r="647">
          <cell r="B647">
            <v>321</v>
          </cell>
          <cell r="C647" t="str">
            <v>LAN 케이블 포설</v>
          </cell>
          <cell r="D647" t="str">
            <v>UTP Cat 6 4P x 4열</v>
          </cell>
          <cell r="E647">
            <v>6</v>
          </cell>
          <cell r="F647" t="str">
            <v>m</v>
          </cell>
          <cell r="G647">
            <v>2156</v>
          </cell>
          <cell r="H647">
            <v>12936</v>
          </cell>
          <cell r="I647">
            <v>13833</v>
          </cell>
          <cell r="J647">
            <v>82998</v>
          </cell>
          <cell r="K647">
            <v>0</v>
          </cell>
          <cell r="L647">
            <v>0</v>
          </cell>
        </row>
        <row r="648">
          <cell r="B648" t="str">
            <v>멀티콘센트접지2구</v>
          </cell>
          <cell r="C648" t="str">
            <v>멀티콘센트</v>
          </cell>
          <cell r="D648" t="str">
            <v>접지2구</v>
          </cell>
          <cell r="E648">
            <v>1</v>
          </cell>
          <cell r="F648" t="str">
            <v>EA</v>
          </cell>
          <cell r="G648">
            <v>6300</v>
          </cell>
          <cell r="H648">
            <v>6300</v>
          </cell>
          <cell r="J648">
            <v>0</v>
          </cell>
          <cell r="L648">
            <v>0</v>
          </cell>
        </row>
        <row r="649">
          <cell r="B649" t="str">
            <v>멀티콘센트접지6구</v>
          </cell>
          <cell r="C649" t="str">
            <v>멀티콘센트</v>
          </cell>
          <cell r="D649" t="str">
            <v>접지6구</v>
          </cell>
          <cell r="E649">
            <v>2</v>
          </cell>
          <cell r="F649" t="str">
            <v>EA</v>
          </cell>
          <cell r="G649">
            <v>12400</v>
          </cell>
          <cell r="H649">
            <v>24800</v>
          </cell>
          <cell r="J649">
            <v>0</v>
          </cell>
          <cell r="L649">
            <v>0</v>
          </cell>
        </row>
        <row r="654">
          <cell r="B654">
            <v>3086</v>
          </cell>
          <cell r="D654" t="str">
            <v>계</v>
          </cell>
          <cell r="H654">
            <v>323029</v>
          </cell>
          <cell r="J654">
            <v>447297</v>
          </cell>
          <cell r="L654">
            <v>0</v>
          </cell>
        </row>
        <row r="655">
          <cell r="B655">
            <v>2087</v>
          </cell>
          <cell r="C655" t="str">
            <v>2.27 기흥구 신갈동 329-1 영마트 앞</v>
          </cell>
        </row>
        <row r="656">
          <cell r="B656">
            <v>101</v>
          </cell>
          <cell r="C656" t="str">
            <v>SPEED DOME CAMERA 철거</v>
          </cell>
          <cell r="D656" t="str">
            <v>41만화소</v>
          </cell>
          <cell r="E656">
            <v>1</v>
          </cell>
          <cell r="F656" t="str">
            <v>EA</v>
          </cell>
          <cell r="G656">
            <v>1064</v>
          </cell>
          <cell r="H656">
            <v>1064</v>
          </cell>
          <cell r="I656">
            <v>35490</v>
          </cell>
          <cell r="J656">
            <v>35490</v>
          </cell>
          <cell r="K656">
            <v>0</v>
          </cell>
          <cell r="L656">
            <v>0</v>
          </cell>
        </row>
        <row r="657">
          <cell r="B657">
            <v>103</v>
          </cell>
          <cell r="C657" t="str">
            <v>돔카메라 고정용 브래킷 설치</v>
          </cell>
          <cell r="D657" t="str">
            <v>제작사양</v>
          </cell>
          <cell r="E657">
            <v>1</v>
          </cell>
          <cell r="F657" t="str">
            <v>EA</v>
          </cell>
          <cell r="G657">
            <v>51035</v>
          </cell>
          <cell r="H657">
            <v>51035</v>
          </cell>
          <cell r="I657">
            <v>34514</v>
          </cell>
          <cell r="J657">
            <v>34514</v>
          </cell>
          <cell r="K657">
            <v>0</v>
          </cell>
          <cell r="L657">
            <v>0</v>
          </cell>
        </row>
        <row r="658">
          <cell r="B658">
            <v>104</v>
          </cell>
          <cell r="C658" t="str">
            <v>돔카메라 고정용 브래킷 철거</v>
          </cell>
          <cell r="D658" t="str">
            <v>제작사양</v>
          </cell>
          <cell r="E658">
            <v>1</v>
          </cell>
          <cell r="F658" t="str">
            <v>EA</v>
          </cell>
          <cell r="G658">
            <v>310</v>
          </cell>
          <cell r="H658">
            <v>310</v>
          </cell>
          <cell r="I658">
            <v>10353</v>
          </cell>
          <cell r="J658">
            <v>10353</v>
          </cell>
          <cell r="K658">
            <v>0</v>
          </cell>
          <cell r="L658">
            <v>0</v>
          </cell>
        </row>
        <row r="659">
          <cell r="B659">
            <v>105</v>
          </cell>
          <cell r="C659" t="str">
            <v>고정형 CAMERA 브래킷 설치</v>
          </cell>
          <cell r="D659" t="str">
            <v>제작사양</v>
          </cell>
          <cell r="E659">
            <v>1</v>
          </cell>
          <cell r="F659" t="str">
            <v>EA</v>
          </cell>
          <cell r="G659">
            <v>81035</v>
          </cell>
          <cell r="H659">
            <v>81035</v>
          </cell>
          <cell r="I659">
            <v>34514</v>
          </cell>
          <cell r="J659">
            <v>34514</v>
          </cell>
          <cell r="K659">
            <v>0</v>
          </cell>
          <cell r="L659">
            <v>0</v>
          </cell>
        </row>
        <row r="660">
          <cell r="B660">
            <v>106</v>
          </cell>
          <cell r="C660" t="str">
            <v>스피커 설치</v>
          </cell>
          <cell r="D660" t="str">
            <v>20W, 8Ω</v>
          </cell>
          <cell r="E660">
            <v>1</v>
          </cell>
          <cell r="F660" t="str">
            <v>개</v>
          </cell>
          <cell r="G660">
            <v>67035</v>
          </cell>
          <cell r="H660">
            <v>67035</v>
          </cell>
          <cell r="I660">
            <v>34514</v>
          </cell>
          <cell r="J660">
            <v>34514</v>
          </cell>
          <cell r="K660">
            <v>0</v>
          </cell>
          <cell r="L660">
            <v>0</v>
          </cell>
        </row>
        <row r="661">
          <cell r="B661">
            <v>107</v>
          </cell>
          <cell r="C661" t="str">
            <v>스피커 철거</v>
          </cell>
          <cell r="D661">
            <v>0</v>
          </cell>
          <cell r="E661">
            <v>1</v>
          </cell>
          <cell r="F661" t="str">
            <v>개</v>
          </cell>
          <cell r="G661">
            <v>310</v>
          </cell>
          <cell r="H661">
            <v>310</v>
          </cell>
          <cell r="I661">
            <v>10353</v>
          </cell>
          <cell r="J661">
            <v>10353</v>
          </cell>
          <cell r="K661">
            <v>0</v>
          </cell>
          <cell r="L661">
            <v>0</v>
          </cell>
        </row>
        <row r="662">
          <cell r="B662">
            <v>108</v>
          </cell>
          <cell r="C662" t="str">
            <v>경광등 설치</v>
          </cell>
          <cell r="D662" t="str">
            <v>크세논램프 5W, ABS</v>
          </cell>
          <cell r="E662">
            <v>1</v>
          </cell>
          <cell r="F662" t="str">
            <v>개</v>
          </cell>
          <cell r="G662">
            <v>50262</v>
          </cell>
          <cell r="H662">
            <v>50262</v>
          </cell>
          <cell r="I662">
            <v>8737</v>
          </cell>
          <cell r="J662">
            <v>8737</v>
          </cell>
          <cell r="K662">
            <v>0</v>
          </cell>
          <cell r="L662">
            <v>0</v>
          </cell>
        </row>
        <row r="663">
          <cell r="B663">
            <v>109</v>
          </cell>
          <cell r="C663" t="str">
            <v>경광등 철거</v>
          </cell>
          <cell r="D663" t="str">
            <v>크세논램프 5W, ABS</v>
          </cell>
          <cell r="E663">
            <v>1</v>
          </cell>
          <cell r="F663" t="str">
            <v>개</v>
          </cell>
          <cell r="G663">
            <v>131</v>
          </cell>
          <cell r="H663">
            <v>131</v>
          </cell>
          <cell r="I663">
            <v>4368</v>
          </cell>
          <cell r="J663">
            <v>4368</v>
          </cell>
          <cell r="K663">
            <v>0</v>
          </cell>
          <cell r="L663">
            <v>0</v>
          </cell>
        </row>
        <row r="664">
          <cell r="B664">
            <v>112</v>
          </cell>
          <cell r="C664" t="str">
            <v>비상벨 철거</v>
          </cell>
          <cell r="D664">
            <v>0</v>
          </cell>
          <cell r="E664">
            <v>1</v>
          </cell>
          <cell r="F664" t="str">
            <v>개</v>
          </cell>
          <cell r="G664">
            <v>157</v>
          </cell>
          <cell r="H664">
            <v>157</v>
          </cell>
          <cell r="I664">
            <v>5242</v>
          </cell>
          <cell r="J664">
            <v>5242</v>
          </cell>
          <cell r="K664">
            <v>0</v>
          </cell>
          <cell r="L664">
            <v>0</v>
          </cell>
        </row>
        <row r="665">
          <cell r="B665">
            <v>119</v>
          </cell>
          <cell r="C665" t="str">
            <v>써지보호기(영상) 철거</v>
          </cell>
          <cell r="D665">
            <v>0</v>
          </cell>
          <cell r="E665">
            <v>1</v>
          </cell>
          <cell r="F665" t="str">
            <v>EA</v>
          </cell>
          <cell r="G665">
            <v>226</v>
          </cell>
          <cell r="H665">
            <v>226</v>
          </cell>
          <cell r="I665">
            <v>7553</v>
          </cell>
          <cell r="J665">
            <v>7553</v>
          </cell>
          <cell r="K665">
            <v>0</v>
          </cell>
          <cell r="L665">
            <v>0</v>
          </cell>
        </row>
        <row r="666">
          <cell r="B666">
            <v>120</v>
          </cell>
          <cell r="C666" t="str">
            <v>CODEC 철거</v>
          </cell>
          <cell r="D666" t="str">
            <v>MPEF-1/2/4, DUAL ENCODERING</v>
          </cell>
          <cell r="E666">
            <v>1</v>
          </cell>
          <cell r="F666" t="str">
            <v>대</v>
          </cell>
          <cell r="G666">
            <v>517</v>
          </cell>
          <cell r="H666">
            <v>517</v>
          </cell>
          <cell r="I666">
            <v>17256</v>
          </cell>
          <cell r="J666">
            <v>17256</v>
          </cell>
          <cell r="K666">
            <v>0</v>
          </cell>
          <cell r="L666">
            <v>0</v>
          </cell>
        </row>
        <row r="667">
          <cell r="B667">
            <v>121</v>
          </cell>
          <cell r="C667" t="str">
            <v>동보방송장치 철거</v>
          </cell>
          <cell r="D667" t="str">
            <v>AMP 내장(60W)</v>
          </cell>
          <cell r="E667">
            <v>1</v>
          </cell>
          <cell r="F667" t="str">
            <v>SET</v>
          </cell>
          <cell r="G667">
            <v>1051</v>
          </cell>
          <cell r="H667">
            <v>1051</v>
          </cell>
          <cell r="I667">
            <v>35045</v>
          </cell>
          <cell r="J667">
            <v>35045</v>
          </cell>
          <cell r="K667">
            <v>0</v>
          </cell>
          <cell r="L667">
            <v>0</v>
          </cell>
        </row>
        <row r="668">
          <cell r="B668">
            <v>122</v>
          </cell>
          <cell r="C668" t="str">
            <v>시그널컨버터 철거</v>
          </cell>
          <cell r="D668" t="str">
            <v>RS-232/485</v>
          </cell>
          <cell r="E668">
            <v>1</v>
          </cell>
          <cell r="F668" t="str">
            <v>SET</v>
          </cell>
          <cell r="G668">
            <v>687</v>
          </cell>
          <cell r="H668">
            <v>687</v>
          </cell>
          <cell r="I668">
            <v>22902</v>
          </cell>
          <cell r="J668">
            <v>22902</v>
          </cell>
          <cell r="K668">
            <v>0</v>
          </cell>
          <cell r="L668">
            <v>0</v>
          </cell>
        </row>
        <row r="669">
          <cell r="B669">
            <v>316</v>
          </cell>
          <cell r="C669" t="str">
            <v>전원케이블 포설</v>
          </cell>
          <cell r="D669" t="str">
            <v>VCT 1.5sq x 2C x 5열</v>
          </cell>
          <cell r="E669">
            <v>9</v>
          </cell>
          <cell r="F669" t="str">
            <v>m</v>
          </cell>
          <cell r="G669">
            <v>3701</v>
          </cell>
          <cell r="H669">
            <v>33309</v>
          </cell>
          <cell r="I669">
            <v>13670</v>
          </cell>
          <cell r="J669">
            <v>123030</v>
          </cell>
          <cell r="K669">
            <v>0</v>
          </cell>
          <cell r="L669">
            <v>0</v>
          </cell>
        </row>
        <row r="670">
          <cell r="B670">
            <v>317</v>
          </cell>
          <cell r="C670" t="str">
            <v>스피커케이블</v>
          </cell>
          <cell r="D670" t="str">
            <v>SW 2300</v>
          </cell>
          <cell r="E670">
            <v>2.5</v>
          </cell>
          <cell r="F670" t="str">
            <v>m</v>
          </cell>
          <cell r="G670">
            <v>1285</v>
          </cell>
          <cell r="H670">
            <v>3212</v>
          </cell>
          <cell r="I670">
            <v>2621</v>
          </cell>
          <cell r="J670">
            <v>6552</v>
          </cell>
          <cell r="K670">
            <v>0</v>
          </cell>
          <cell r="L670">
            <v>0</v>
          </cell>
        </row>
        <row r="671">
          <cell r="B671">
            <v>318</v>
          </cell>
          <cell r="C671" t="str">
            <v>LAN 케이블 포설</v>
          </cell>
          <cell r="D671" t="str">
            <v>UTP Cat 6 4P x 1열</v>
          </cell>
          <cell r="E671">
            <v>10.5</v>
          </cell>
          <cell r="F671" t="str">
            <v>m</v>
          </cell>
          <cell r="G671">
            <v>557</v>
          </cell>
          <cell r="H671">
            <v>5848</v>
          </cell>
          <cell r="I671">
            <v>4068</v>
          </cell>
          <cell r="J671">
            <v>42714</v>
          </cell>
          <cell r="K671">
            <v>0</v>
          </cell>
          <cell r="L671">
            <v>0</v>
          </cell>
        </row>
        <row r="672">
          <cell r="B672">
            <v>322</v>
          </cell>
          <cell r="C672" t="str">
            <v>LAN 케이블 포설</v>
          </cell>
          <cell r="D672" t="str">
            <v>UTP Cat 6 4P x 5열</v>
          </cell>
          <cell r="E672">
            <v>9</v>
          </cell>
          <cell r="F672" t="str">
            <v>m</v>
          </cell>
          <cell r="G672">
            <v>2690</v>
          </cell>
          <cell r="H672">
            <v>24210</v>
          </cell>
          <cell r="I672">
            <v>17088</v>
          </cell>
          <cell r="J672">
            <v>153792</v>
          </cell>
          <cell r="K672">
            <v>0</v>
          </cell>
          <cell r="L672">
            <v>0</v>
          </cell>
        </row>
        <row r="673">
          <cell r="B673" t="str">
            <v>멀티콘센트접지2구</v>
          </cell>
          <cell r="C673" t="str">
            <v>멀티콘센트</v>
          </cell>
          <cell r="D673" t="str">
            <v>접지2구</v>
          </cell>
          <cell r="E673">
            <v>1</v>
          </cell>
          <cell r="F673" t="str">
            <v>EA</v>
          </cell>
          <cell r="G673">
            <v>6300</v>
          </cell>
          <cell r="H673">
            <v>6300</v>
          </cell>
          <cell r="J673">
            <v>0</v>
          </cell>
          <cell r="L673">
            <v>0</v>
          </cell>
        </row>
        <row r="674">
          <cell r="B674" t="str">
            <v>멀티콘센트접지6구</v>
          </cell>
          <cell r="C674" t="str">
            <v>멀티콘센트</v>
          </cell>
          <cell r="D674" t="str">
            <v>접지6구</v>
          </cell>
          <cell r="E674">
            <v>2</v>
          </cell>
          <cell r="F674" t="str">
            <v>EA</v>
          </cell>
          <cell r="G674">
            <v>12400</v>
          </cell>
          <cell r="H674">
            <v>24800</v>
          </cell>
          <cell r="J674">
            <v>0</v>
          </cell>
          <cell r="L674">
            <v>0</v>
          </cell>
        </row>
        <row r="679">
          <cell r="B679">
            <v>3087</v>
          </cell>
          <cell r="D679" t="str">
            <v>계</v>
          </cell>
          <cell r="H679">
            <v>351499</v>
          </cell>
          <cell r="J679">
            <v>586929</v>
          </cell>
          <cell r="L679">
            <v>0</v>
          </cell>
        </row>
        <row r="680">
          <cell r="B680">
            <v>2088</v>
          </cell>
          <cell r="C680" t="str">
            <v>2.28 기흥구 신갈동 343-3 성진빌라 앞</v>
          </cell>
        </row>
        <row r="681">
          <cell r="B681">
            <v>101</v>
          </cell>
          <cell r="C681" t="str">
            <v>SPEED DOME CAMERA 철거</v>
          </cell>
          <cell r="D681" t="str">
            <v>41만화소</v>
          </cell>
          <cell r="E681">
            <v>1</v>
          </cell>
          <cell r="F681" t="str">
            <v>EA</v>
          </cell>
          <cell r="G681">
            <v>1064</v>
          </cell>
          <cell r="H681">
            <v>1064</v>
          </cell>
          <cell r="I681">
            <v>35490</v>
          </cell>
          <cell r="J681">
            <v>35490</v>
          </cell>
          <cell r="K681">
            <v>0</v>
          </cell>
          <cell r="L681">
            <v>0</v>
          </cell>
        </row>
        <row r="682">
          <cell r="B682">
            <v>103</v>
          </cell>
          <cell r="C682" t="str">
            <v>돔카메라 고정용 브래킷 설치</v>
          </cell>
          <cell r="D682" t="str">
            <v>제작사양</v>
          </cell>
          <cell r="E682">
            <v>1</v>
          </cell>
          <cell r="F682" t="str">
            <v>EA</v>
          </cell>
          <cell r="G682">
            <v>51035</v>
          </cell>
          <cell r="H682">
            <v>51035</v>
          </cell>
          <cell r="I682">
            <v>34514</v>
          </cell>
          <cell r="J682">
            <v>34514</v>
          </cell>
          <cell r="K682">
            <v>0</v>
          </cell>
          <cell r="L682">
            <v>0</v>
          </cell>
        </row>
        <row r="683">
          <cell r="B683">
            <v>104</v>
          </cell>
          <cell r="C683" t="str">
            <v>돔카메라 고정용 브래킷 철거</v>
          </cell>
          <cell r="D683" t="str">
            <v>제작사양</v>
          </cell>
          <cell r="E683">
            <v>1</v>
          </cell>
          <cell r="F683" t="str">
            <v>EA</v>
          </cell>
          <cell r="G683">
            <v>310</v>
          </cell>
          <cell r="H683">
            <v>310</v>
          </cell>
          <cell r="I683">
            <v>10353</v>
          </cell>
          <cell r="J683">
            <v>10353</v>
          </cell>
          <cell r="K683">
            <v>0</v>
          </cell>
          <cell r="L683">
            <v>0</v>
          </cell>
        </row>
        <row r="684">
          <cell r="B684">
            <v>105</v>
          </cell>
          <cell r="C684" t="str">
            <v>고정형 CAMERA 브래킷 설치</v>
          </cell>
          <cell r="D684" t="str">
            <v>제작사양</v>
          </cell>
          <cell r="E684">
            <v>1</v>
          </cell>
          <cell r="F684" t="str">
            <v>EA</v>
          </cell>
          <cell r="G684">
            <v>81035</v>
          </cell>
          <cell r="H684">
            <v>81035</v>
          </cell>
          <cell r="I684">
            <v>34514</v>
          </cell>
          <cell r="J684">
            <v>34514</v>
          </cell>
          <cell r="K684">
            <v>0</v>
          </cell>
          <cell r="L684">
            <v>0</v>
          </cell>
        </row>
        <row r="685">
          <cell r="B685">
            <v>106</v>
          </cell>
          <cell r="C685" t="str">
            <v>스피커 설치</v>
          </cell>
          <cell r="D685" t="str">
            <v>20W, 8Ω</v>
          </cell>
          <cell r="E685">
            <v>1</v>
          </cell>
          <cell r="F685" t="str">
            <v>개</v>
          </cell>
          <cell r="G685">
            <v>67035</v>
          </cell>
          <cell r="H685">
            <v>67035</v>
          </cell>
          <cell r="I685">
            <v>34514</v>
          </cell>
          <cell r="J685">
            <v>34514</v>
          </cell>
          <cell r="K685">
            <v>0</v>
          </cell>
          <cell r="L685">
            <v>0</v>
          </cell>
        </row>
        <row r="686">
          <cell r="B686">
            <v>107</v>
          </cell>
          <cell r="C686" t="str">
            <v>스피커 철거</v>
          </cell>
          <cell r="D686">
            <v>0</v>
          </cell>
          <cell r="E686">
            <v>1</v>
          </cell>
          <cell r="F686" t="str">
            <v>개</v>
          </cell>
          <cell r="G686">
            <v>310</v>
          </cell>
          <cell r="H686">
            <v>310</v>
          </cell>
          <cell r="I686">
            <v>10353</v>
          </cell>
          <cell r="J686">
            <v>10353</v>
          </cell>
          <cell r="K686">
            <v>0</v>
          </cell>
          <cell r="L686">
            <v>0</v>
          </cell>
        </row>
        <row r="687">
          <cell r="B687">
            <v>108</v>
          </cell>
          <cell r="C687" t="str">
            <v>경광등 설치</v>
          </cell>
          <cell r="D687" t="str">
            <v>크세논램프 5W, ABS</v>
          </cell>
          <cell r="E687">
            <v>1</v>
          </cell>
          <cell r="F687" t="str">
            <v>개</v>
          </cell>
          <cell r="G687">
            <v>50262</v>
          </cell>
          <cell r="H687">
            <v>50262</v>
          </cell>
          <cell r="I687">
            <v>8737</v>
          </cell>
          <cell r="J687">
            <v>8737</v>
          </cell>
          <cell r="K687">
            <v>0</v>
          </cell>
          <cell r="L687">
            <v>0</v>
          </cell>
        </row>
        <row r="688">
          <cell r="B688">
            <v>109</v>
          </cell>
          <cell r="C688" t="str">
            <v>경광등 철거</v>
          </cell>
          <cell r="D688" t="str">
            <v>크세논램프 5W, ABS</v>
          </cell>
          <cell r="E688">
            <v>1</v>
          </cell>
          <cell r="F688" t="str">
            <v>개</v>
          </cell>
          <cell r="G688">
            <v>131</v>
          </cell>
          <cell r="H688">
            <v>131</v>
          </cell>
          <cell r="I688">
            <v>4368</v>
          </cell>
          <cell r="J688">
            <v>4368</v>
          </cell>
          <cell r="K688">
            <v>0</v>
          </cell>
          <cell r="L688">
            <v>0</v>
          </cell>
        </row>
        <row r="689">
          <cell r="B689">
            <v>112</v>
          </cell>
          <cell r="C689" t="str">
            <v>비상벨 철거</v>
          </cell>
          <cell r="D689">
            <v>0</v>
          </cell>
          <cell r="E689">
            <v>1</v>
          </cell>
          <cell r="F689" t="str">
            <v>개</v>
          </cell>
          <cell r="G689">
            <v>157</v>
          </cell>
          <cell r="H689">
            <v>157</v>
          </cell>
          <cell r="I689">
            <v>5242</v>
          </cell>
          <cell r="J689">
            <v>5242</v>
          </cell>
          <cell r="K689">
            <v>0</v>
          </cell>
          <cell r="L689">
            <v>0</v>
          </cell>
        </row>
        <row r="690">
          <cell r="B690">
            <v>119</v>
          </cell>
          <cell r="C690" t="str">
            <v>써지보호기(영상) 철거</v>
          </cell>
          <cell r="D690">
            <v>0</v>
          </cell>
          <cell r="E690">
            <v>1</v>
          </cell>
          <cell r="F690" t="str">
            <v>EA</v>
          </cell>
          <cell r="G690">
            <v>226</v>
          </cell>
          <cell r="H690">
            <v>226</v>
          </cell>
          <cell r="I690">
            <v>7553</v>
          </cell>
          <cell r="J690">
            <v>7553</v>
          </cell>
          <cell r="K690">
            <v>0</v>
          </cell>
          <cell r="L690">
            <v>0</v>
          </cell>
        </row>
        <row r="691">
          <cell r="B691">
            <v>120</v>
          </cell>
          <cell r="C691" t="str">
            <v>CODEC 철거</v>
          </cell>
          <cell r="D691" t="str">
            <v>MPEF-1/2/4, DUAL ENCODERING</v>
          </cell>
          <cell r="E691">
            <v>1</v>
          </cell>
          <cell r="F691" t="str">
            <v>대</v>
          </cell>
          <cell r="G691">
            <v>517</v>
          </cell>
          <cell r="H691">
            <v>517</v>
          </cell>
          <cell r="I691">
            <v>17256</v>
          </cell>
          <cell r="J691">
            <v>17256</v>
          </cell>
          <cell r="K691">
            <v>0</v>
          </cell>
          <cell r="L691">
            <v>0</v>
          </cell>
        </row>
        <row r="692">
          <cell r="B692">
            <v>121</v>
          </cell>
          <cell r="C692" t="str">
            <v>동보방송장치 철거</v>
          </cell>
          <cell r="D692" t="str">
            <v>AMP 내장(60W)</v>
          </cell>
          <cell r="E692">
            <v>1</v>
          </cell>
          <cell r="F692" t="str">
            <v>SET</v>
          </cell>
          <cell r="G692">
            <v>1051</v>
          </cell>
          <cell r="H692">
            <v>1051</v>
          </cell>
          <cell r="I692">
            <v>35045</v>
          </cell>
          <cell r="J692">
            <v>35045</v>
          </cell>
          <cell r="K692">
            <v>0</v>
          </cell>
          <cell r="L692">
            <v>0</v>
          </cell>
        </row>
        <row r="693">
          <cell r="B693">
            <v>122</v>
          </cell>
          <cell r="C693" t="str">
            <v>시그널컨버터 철거</v>
          </cell>
          <cell r="D693" t="str">
            <v>RS-232/485</v>
          </cell>
          <cell r="E693">
            <v>1</v>
          </cell>
          <cell r="F693" t="str">
            <v>SET</v>
          </cell>
          <cell r="G693">
            <v>687</v>
          </cell>
          <cell r="H693">
            <v>687</v>
          </cell>
          <cell r="I693">
            <v>22902</v>
          </cell>
          <cell r="J693">
            <v>22902</v>
          </cell>
          <cell r="K693">
            <v>0</v>
          </cell>
          <cell r="L693">
            <v>0</v>
          </cell>
        </row>
        <row r="694">
          <cell r="B694">
            <v>315</v>
          </cell>
          <cell r="C694" t="str">
            <v>전원케이블 포설</v>
          </cell>
          <cell r="D694" t="str">
            <v>VCT 1.5sq x 2C x 4열</v>
          </cell>
          <cell r="E694">
            <v>7</v>
          </cell>
          <cell r="F694" t="str">
            <v>m</v>
          </cell>
          <cell r="G694">
            <v>2964</v>
          </cell>
          <cell r="H694">
            <v>20748</v>
          </cell>
          <cell r="I694">
            <v>11066</v>
          </cell>
          <cell r="J694">
            <v>77462</v>
          </cell>
          <cell r="K694">
            <v>0</v>
          </cell>
          <cell r="L694">
            <v>0</v>
          </cell>
        </row>
        <row r="695">
          <cell r="B695">
            <v>317</v>
          </cell>
          <cell r="C695" t="str">
            <v>스피커케이블</v>
          </cell>
          <cell r="D695" t="str">
            <v>SW 2300</v>
          </cell>
          <cell r="E695">
            <v>2.5</v>
          </cell>
          <cell r="F695" t="str">
            <v>m</v>
          </cell>
          <cell r="G695">
            <v>1285</v>
          </cell>
          <cell r="H695">
            <v>3212</v>
          </cell>
          <cell r="I695">
            <v>2621</v>
          </cell>
          <cell r="J695">
            <v>6552</v>
          </cell>
          <cell r="K695">
            <v>0</v>
          </cell>
          <cell r="L695">
            <v>0</v>
          </cell>
        </row>
        <row r="696">
          <cell r="B696">
            <v>318</v>
          </cell>
          <cell r="C696" t="str">
            <v>LAN 케이블 포설</v>
          </cell>
          <cell r="D696" t="str">
            <v>UTP Cat 6 4P x 1열</v>
          </cell>
          <cell r="E696">
            <v>8.5</v>
          </cell>
          <cell r="F696" t="str">
            <v>m</v>
          </cell>
          <cell r="G696">
            <v>557</v>
          </cell>
          <cell r="H696">
            <v>4734</v>
          </cell>
          <cell r="I696">
            <v>4068</v>
          </cell>
          <cell r="J696">
            <v>34578</v>
          </cell>
          <cell r="K696">
            <v>0</v>
          </cell>
          <cell r="L696">
            <v>0</v>
          </cell>
        </row>
        <row r="697">
          <cell r="B697">
            <v>321</v>
          </cell>
          <cell r="C697" t="str">
            <v>LAN 케이블 포설</v>
          </cell>
          <cell r="D697" t="str">
            <v>UTP Cat 6 4P x 4열</v>
          </cell>
          <cell r="E697">
            <v>7</v>
          </cell>
          <cell r="F697" t="str">
            <v>m</v>
          </cell>
          <cell r="G697">
            <v>2156</v>
          </cell>
          <cell r="H697">
            <v>15092</v>
          </cell>
          <cell r="I697">
            <v>13833</v>
          </cell>
          <cell r="J697">
            <v>96831</v>
          </cell>
          <cell r="K697">
            <v>0</v>
          </cell>
          <cell r="L697">
            <v>0</v>
          </cell>
        </row>
        <row r="698">
          <cell r="B698" t="str">
            <v>멀티콘센트접지2구</v>
          </cell>
          <cell r="C698" t="str">
            <v>멀티콘센트</v>
          </cell>
          <cell r="D698" t="str">
            <v>접지2구</v>
          </cell>
          <cell r="E698">
            <v>1</v>
          </cell>
          <cell r="F698" t="str">
            <v>EA</v>
          </cell>
          <cell r="G698">
            <v>6300</v>
          </cell>
          <cell r="H698">
            <v>6300</v>
          </cell>
          <cell r="J698">
            <v>0</v>
          </cell>
          <cell r="L698">
            <v>0</v>
          </cell>
        </row>
        <row r="699">
          <cell r="B699" t="str">
            <v>멀티콘센트접지6구</v>
          </cell>
          <cell r="C699" t="str">
            <v>멀티콘센트</v>
          </cell>
          <cell r="D699" t="str">
            <v>접지6구</v>
          </cell>
          <cell r="E699">
            <v>2</v>
          </cell>
          <cell r="F699" t="str">
            <v>EA</v>
          </cell>
          <cell r="G699">
            <v>12400</v>
          </cell>
          <cell r="H699">
            <v>24800</v>
          </cell>
          <cell r="J699">
            <v>0</v>
          </cell>
          <cell r="L699">
            <v>0</v>
          </cell>
        </row>
        <row r="704">
          <cell r="B704">
            <v>3088</v>
          </cell>
          <cell r="D704" t="str">
            <v>계</v>
          </cell>
          <cell r="H704">
            <v>328706</v>
          </cell>
          <cell r="J704">
            <v>476264</v>
          </cell>
          <cell r="L704">
            <v>0</v>
          </cell>
        </row>
        <row r="705">
          <cell r="B705">
            <v>2089</v>
          </cell>
          <cell r="C705" t="str">
            <v>2.29 기흥구 신갈동 45-3 신갈감리교회 맞은편</v>
          </cell>
        </row>
        <row r="706">
          <cell r="B706">
            <v>101</v>
          </cell>
          <cell r="C706" t="str">
            <v>SPEED DOME CAMERA 철거</v>
          </cell>
          <cell r="D706" t="str">
            <v>41만화소</v>
          </cell>
          <cell r="E706">
            <v>1</v>
          </cell>
          <cell r="F706" t="str">
            <v>EA</v>
          </cell>
          <cell r="G706">
            <v>1064</v>
          </cell>
          <cell r="H706">
            <v>1064</v>
          </cell>
          <cell r="I706">
            <v>35490</v>
          </cell>
          <cell r="J706">
            <v>35490</v>
          </cell>
          <cell r="K706">
            <v>0</v>
          </cell>
          <cell r="L706">
            <v>0</v>
          </cell>
        </row>
        <row r="707">
          <cell r="B707">
            <v>103</v>
          </cell>
          <cell r="C707" t="str">
            <v>돔카메라 고정용 브래킷 설치</v>
          </cell>
          <cell r="D707" t="str">
            <v>제작사양</v>
          </cell>
          <cell r="E707">
            <v>1</v>
          </cell>
          <cell r="F707" t="str">
            <v>EA</v>
          </cell>
          <cell r="G707">
            <v>51035</v>
          </cell>
          <cell r="H707">
            <v>51035</v>
          </cell>
          <cell r="I707">
            <v>34514</v>
          </cell>
          <cell r="J707">
            <v>34514</v>
          </cell>
          <cell r="K707">
            <v>0</v>
          </cell>
          <cell r="L707">
            <v>0</v>
          </cell>
        </row>
        <row r="708">
          <cell r="B708">
            <v>104</v>
          </cell>
          <cell r="C708" t="str">
            <v>돔카메라 고정용 브래킷 철거</v>
          </cell>
          <cell r="D708" t="str">
            <v>제작사양</v>
          </cell>
          <cell r="E708">
            <v>1</v>
          </cell>
          <cell r="F708" t="str">
            <v>EA</v>
          </cell>
          <cell r="G708">
            <v>310</v>
          </cell>
          <cell r="H708">
            <v>310</v>
          </cell>
          <cell r="I708">
            <v>10353</v>
          </cell>
          <cell r="J708">
            <v>10353</v>
          </cell>
          <cell r="K708">
            <v>0</v>
          </cell>
          <cell r="L708">
            <v>0</v>
          </cell>
        </row>
        <row r="709">
          <cell r="B709">
            <v>105</v>
          </cell>
          <cell r="C709" t="str">
            <v>고정형 CAMERA 브래킷 설치</v>
          </cell>
          <cell r="D709" t="str">
            <v>제작사양</v>
          </cell>
          <cell r="E709">
            <v>1</v>
          </cell>
          <cell r="F709" t="str">
            <v>EA</v>
          </cell>
          <cell r="G709">
            <v>81035</v>
          </cell>
          <cell r="H709">
            <v>81035</v>
          </cell>
          <cell r="I709">
            <v>34514</v>
          </cell>
          <cell r="J709">
            <v>34514</v>
          </cell>
          <cell r="K709">
            <v>0</v>
          </cell>
          <cell r="L709">
            <v>0</v>
          </cell>
        </row>
        <row r="710">
          <cell r="B710">
            <v>106</v>
          </cell>
          <cell r="C710" t="str">
            <v>스피커 설치</v>
          </cell>
          <cell r="D710" t="str">
            <v>20W, 8Ω</v>
          </cell>
          <cell r="E710">
            <v>1</v>
          </cell>
          <cell r="F710" t="str">
            <v>개</v>
          </cell>
          <cell r="G710">
            <v>67035</v>
          </cell>
          <cell r="H710">
            <v>67035</v>
          </cell>
          <cell r="I710">
            <v>34514</v>
          </cell>
          <cell r="J710">
            <v>34514</v>
          </cell>
          <cell r="K710">
            <v>0</v>
          </cell>
          <cell r="L710">
            <v>0</v>
          </cell>
        </row>
        <row r="711">
          <cell r="B711">
            <v>107</v>
          </cell>
          <cell r="C711" t="str">
            <v>스피커 철거</v>
          </cell>
          <cell r="D711">
            <v>0</v>
          </cell>
          <cell r="E711">
            <v>1</v>
          </cell>
          <cell r="F711" t="str">
            <v>개</v>
          </cell>
          <cell r="G711">
            <v>310</v>
          </cell>
          <cell r="H711">
            <v>310</v>
          </cell>
          <cell r="I711">
            <v>10353</v>
          </cell>
          <cell r="J711">
            <v>10353</v>
          </cell>
          <cell r="K711">
            <v>0</v>
          </cell>
          <cell r="L711">
            <v>0</v>
          </cell>
        </row>
        <row r="712">
          <cell r="B712">
            <v>108</v>
          </cell>
          <cell r="C712" t="str">
            <v>경광등 설치</v>
          </cell>
          <cell r="D712" t="str">
            <v>크세논램프 5W, ABS</v>
          </cell>
          <cell r="E712">
            <v>1</v>
          </cell>
          <cell r="F712" t="str">
            <v>개</v>
          </cell>
          <cell r="G712">
            <v>50262</v>
          </cell>
          <cell r="H712">
            <v>50262</v>
          </cell>
          <cell r="I712">
            <v>8737</v>
          </cell>
          <cell r="J712">
            <v>8737</v>
          </cell>
          <cell r="K712">
            <v>0</v>
          </cell>
          <cell r="L712">
            <v>0</v>
          </cell>
        </row>
        <row r="713">
          <cell r="B713">
            <v>109</v>
          </cell>
          <cell r="C713" t="str">
            <v>경광등 철거</v>
          </cell>
          <cell r="D713" t="str">
            <v>크세논램프 5W, ABS</v>
          </cell>
          <cell r="E713">
            <v>1</v>
          </cell>
          <cell r="F713" t="str">
            <v>개</v>
          </cell>
          <cell r="G713">
            <v>131</v>
          </cell>
          <cell r="H713">
            <v>131</v>
          </cell>
          <cell r="I713">
            <v>4368</v>
          </cell>
          <cell r="J713">
            <v>4368</v>
          </cell>
          <cell r="K713">
            <v>0</v>
          </cell>
          <cell r="L713">
            <v>0</v>
          </cell>
        </row>
        <row r="714">
          <cell r="B714">
            <v>112</v>
          </cell>
          <cell r="C714" t="str">
            <v>비상벨 철거</v>
          </cell>
          <cell r="D714">
            <v>0</v>
          </cell>
          <cell r="E714">
            <v>1</v>
          </cell>
          <cell r="F714" t="str">
            <v>개</v>
          </cell>
          <cell r="G714">
            <v>157</v>
          </cell>
          <cell r="H714">
            <v>157</v>
          </cell>
          <cell r="I714">
            <v>5242</v>
          </cell>
          <cell r="J714">
            <v>5242</v>
          </cell>
          <cell r="K714">
            <v>0</v>
          </cell>
          <cell r="L714">
            <v>0</v>
          </cell>
        </row>
        <row r="715">
          <cell r="B715">
            <v>119</v>
          </cell>
          <cell r="C715" t="str">
            <v>써지보호기(영상) 철거</v>
          </cell>
          <cell r="D715">
            <v>0</v>
          </cell>
          <cell r="E715">
            <v>1</v>
          </cell>
          <cell r="F715" t="str">
            <v>EA</v>
          </cell>
          <cell r="G715">
            <v>226</v>
          </cell>
          <cell r="H715">
            <v>226</v>
          </cell>
          <cell r="I715">
            <v>7553</v>
          </cell>
          <cell r="J715">
            <v>7553</v>
          </cell>
          <cell r="K715">
            <v>0</v>
          </cell>
          <cell r="L715">
            <v>0</v>
          </cell>
        </row>
        <row r="716">
          <cell r="B716">
            <v>120</v>
          </cell>
          <cell r="C716" t="str">
            <v>CODEC 철거</v>
          </cell>
          <cell r="D716" t="str">
            <v>MPEF-1/2/4, DUAL ENCODERING</v>
          </cell>
          <cell r="E716">
            <v>1</v>
          </cell>
          <cell r="F716" t="str">
            <v>대</v>
          </cell>
          <cell r="G716">
            <v>517</v>
          </cell>
          <cell r="H716">
            <v>517</v>
          </cell>
          <cell r="I716">
            <v>17256</v>
          </cell>
          <cell r="J716">
            <v>17256</v>
          </cell>
          <cell r="K716">
            <v>0</v>
          </cell>
          <cell r="L716">
            <v>0</v>
          </cell>
        </row>
        <row r="717">
          <cell r="B717">
            <v>121</v>
          </cell>
          <cell r="C717" t="str">
            <v>동보방송장치 철거</v>
          </cell>
          <cell r="D717" t="str">
            <v>AMP 내장(60W)</v>
          </cell>
          <cell r="E717">
            <v>1</v>
          </cell>
          <cell r="F717" t="str">
            <v>SET</v>
          </cell>
          <cell r="G717">
            <v>1051</v>
          </cell>
          <cell r="H717">
            <v>1051</v>
          </cell>
          <cell r="I717">
            <v>35045</v>
          </cell>
          <cell r="J717">
            <v>35045</v>
          </cell>
          <cell r="K717">
            <v>0</v>
          </cell>
          <cell r="L717">
            <v>0</v>
          </cell>
        </row>
        <row r="718">
          <cell r="B718">
            <v>122</v>
          </cell>
          <cell r="C718" t="str">
            <v>시그널컨버터 철거</v>
          </cell>
          <cell r="D718" t="str">
            <v>RS-232/485</v>
          </cell>
          <cell r="E718">
            <v>1</v>
          </cell>
          <cell r="F718" t="str">
            <v>SET</v>
          </cell>
          <cell r="G718">
            <v>687</v>
          </cell>
          <cell r="H718">
            <v>687</v>
          </cell>
          <cell r="I718">
            <v>22902</v>
          </cell>
          <cell r="J718">
            <v>22902</v>
          </cell>
          <cell r="K718">
            <v>0</v>
          </cell>
          <cell r="L718">
            <v>0</v>
          </cell>
        </row>
        <row r="719">
          <cell r="B719">
            <v>316</v>
          </cell>
          <cell r="C719" t="str">
            <v>전원케이블 포설</v>
          </cell>
          <cell r="D719" t="str">
            <v>VCT 1.5sq x 2C x 5열</v>
          </cell>
          <cell r="E719">
            <v>7</v>
          </cell>
          <cell r="F719" t="str">
            <v>m</v>
          </cell>
          <cell r="G719">
            <v>3701</v>
          </cell>
          <cell r="H719">
            <v>25907</v>
          </cell>
          <cell r="I719">
            <v>13670</v>
          </cell>
          <cell r="J719">
            <v>95690</v>
          </cell>
          <cell r="K719">
            <v>0</v>
          </cell>
          <cell r="L719">
            <v>0</v>
          </cell>
        </row>
        <row r="720">
          <cell r="B720">
            <v>317</v>
          </cell>
          <cell r="C720" t="str">
            <v>스피커케이블</v>
          </cell>
          <cell r="D720" t="str">
            <v>SW 2300</v>
          </cell>
          <cell r="E720">
            <v>2.5</v>
          </cell>
          <cell r="F720" t="str">
            <v>m</v>
          </cell>
          <cell r="G720">
            <v>1285</v>
          </cell>
          <cell r="H720">
            <v>3212</v>
          </cell>
          <cell r="I720">
            <v>2621</v>
          </cell>
          <cell r="J720">
            <v>6552</v>
          </cell>
          <cell r="K720">
            <v>0</v>
          </cell>
          <cell r="L720">
            <v>0</v>
          </cell>
        </row>
        <row r="721">
          <cell r="B721">
            <v>318</v>
          </cell>
          <cell r="C721" t="str">
            <v>LAN 케이블 포설</v>
          </cell>
          <cell r="D721" t="str">
            <v>UTP Cat 6 4P x 1열</v>
          </cell>
          <cell r="E721">
            <v>8.5</v>
          </cell>
          <cell r="F721" t="str">
            <v>m</v>
          </cell>
          <cell r="G721">
            <v>557</v>
          </cell>
          <cell r="H721">
            <v>4734</v>
          </cell>
          <cell r="I721">
            <v>4068</v>
          </cell>
          <cell r="J721">
            <v>34578</v>
          </cell>
          <cell r="K721">
            <v>0</v>
          </cell>
          <cell r="L721">
            <v>0</v>
          </cell>
        </row>
        <row r="722">
          <cell r="B722">
            <v>322</v>
          </cell>
          <cell r="C722" t="str">
            <v>LAN 케이블 포설</v>
          </cell>
          <cell r="D722" t="str">
            <v>UTP Cat 6 4P x 5열</v>
          </cell>
          <cell r="E722">
            <v>7</v>
          </cell>
          <cell r="F722" t="str">
            <v>m</v>
          </cell>
          <cell r="G722">
            <v>2690</v>
          </cell>
          <cell r="H722">
            <v>18830</v>
          </cell>
          <cell r="I722">
            <v>17088</v>
          </cell>
          <cell r="J722">
            <v>119616</v>
          </cell>
          <cell r="K722">
            <v>0</v>
          </cell>
          <cell r="L722">
            <v>0</v>
          </cell>
        </row>
        <row r="723">
          <cell r="B723" t="str">
            <v>멀티콘센트접지2구</v>
          </cell>
          <cell r="C723" t="str">
            <v>멀티콘센트</v>
          </cell>
          <cell r="D723" t="str">
            <v>접지2구</v>
          </cell>
          <cell r="E723">
            <v>1</v>
          </cell>
          <cell r="F723" t="str">
            <v>EA</v>
          </cell>
          <cell r="G723">
            <v>6300</v>
          </cell>
          <cell r="H723">
            <v>6300</v>
          </cell>
          <cell r="J723">
            <v>0</v>
          </cell>
          <cell r="L723">
            <v>0</v>
          </cell>
        </row>
        <row r="724">
          <cell r="B724" t="str">
            <v>멀티콘센트접지6구</v>
          </cell>
          <cell r="C724" t="str">
            <v>멀티콘센트</v>
          </cell>
          <cell r="D724" t="str">
            <v>접지6구</v>
          </cell>
          <cell r="E724">
            <v>2</v>
          </cell>
          <cell r="F724" t="str">
            <v>EA</v>
          </cell>
          <cell r="G724">
            <v>12400</v>
          </cell>
          <cell r="H724">
            <v>24800</v>
          </cell>
          <cell r="J724">
            <v>0</v>
          </cell>
          <cell r="L724">
            <v>0</v>
          </cell>
        </row>
        <row r="729">
          <cell r="B729">
            <v>3089</v>
          </cell>
          <cell r="D729" t="str">
            <v>계</v>
          </cell>
          <cell r="H729">
            <v>337603</v>
          </cell>
          <cell r="J729">
            <v>517277</v>
          </cell>
          <cell r="L729">
            <v>0</v>
          </cell>
        </row>
        <row r="730">
          <cell r="B730">
            <v>2090</v>
          </cell>
          <cell r="C730" t="str">
            <v>2.30 기흥구 신갈동 720 신갈어린이집 앞 삼거리</v>
          </cell>
        </row>
        <row r="731">
          <cell r="B731">
            <v>101</v>
          </cell>
          <cell r="C731" t="str">
            <v>SPEED DOME CAMERA 철거</v>
          </cell>
          <cell r="D731" t="str">
            <v>41만화소</v>
          </cell>
          <cell r="E731">
            <v>1</v>
          </cell>
          <cell r="F731" t="str">
            <v>EA</v>
          </cell>
          <cell r="G731">
            <v>1064</v>
          </cell>
          <cell r="H731">
            <v>1064</v>
          </cell>
          <cell r="I731">
            <v>35490</v>
          </cell>
          <cell r="J731">
            <v>35490</v>
          </cell>
          <cell r="K731">
            <v>0</v>
          </cell>
          <cell r="L731">
            <v>0</v>
          </cell>
        </row>
        <row r="732">
          <cell r="B732">
            <v>103</v>
          </cell>
          <cell r="C732" t="str">
            <v>돔카메라 고정용 브래킷 설치</v>
          </cell>
          <cell r="D732" t="str">
            <v>제작사양</v>
          </cell>
          <cell r="E732">
            <v>1</v>
          </cell>
          <cell r="F732" t="str">
            <v>EA</v>
          </cell>
          <cell r="G732">
            <v>51035</v>
          </cell>
          <cell r="H732">
            <v>51035</v>
          </cell>
          <cell r="I732">
            <v>34514</v>
          </cell>
          <cell r="J732">
            <v>34514</v>
          </cell>
          <cell r="K732">
            <v>0</v>
          </cell>
          <cell r="L732">
            <v>0</v>
          </cell>
        </row>
        <row r="733">
          <cell r="B733">
            <v>104</v>
          </cell>
          <cell r="C733" t="str">
            <v>돔카메라 고정용 브래킷 철거</v>
          </cell>
          <cell r="D733" t="str">
            <v>제작사양</v>
          </cell>
          <cell r="E733">
            <v>1</v>
          </cell>
          <cell r="F733" t="str">
            <v>EA</v>
          </cell>
          <cell r="G733">
            <v>310</v>
          </cell>
          <cell r="H733">
            <v>310</v>
          </cell>
          <cell r="I733">
            <v>10353</v>
          </cell>
          <cell r="J733">
            <v>10353</v>
          </cell>
          <cell r="K733">
            <v>0</v>
          </cell>
          <cell r="L733">
            <v>0</v>
          </cell>
        </row>
        <row r="734">
          <cell r="B734">
            <v>105</v>
          </cell>
          <cell r="C734" t="str">
            <v>고정형 CAMERA 브래킷 설치</v>
          </cell>
          <cell r="D734" t="str">
            <v>제작사양</v>
          </cell>
          <cell r="E734">
            <v>1</v>
          </cell>
          <cell r="F734" t="str">
            <v>EA</v>
          </cell>
          <cell r="G734">
            <v>81035</v>
          </cell>
          <cell r="H734">
            <v>81035</v>
          </cell>
          <cell r="I734">
            <v>34514</v>
          </cell>
          <cell r="J734">
            <v>34514</v>
          </cell>
          <cell r="K734">
            <v>0</v>
          </cell>
          <cell r="L734">
            <v>0</v>
          </cell>
        </row>
        <row r="735">
          <cell r="B735">
            <v>106</v>
          </cell>
          <cell r="C735" t="str">
            <v>스피커 설치</v>
          </cell>
          <cell r="D735" t="str">
            <v>20W, 8Ω</v>
          </cell>
          <cell r="E735">
            <v>1</v>
          </cell>
          <cell r="F735" t="str">
            <v>개</v>
          </cell>
          <cell r="G735">
            <v>67035</v>
          </cell>
          <cell r="H735">
            <v>67035</v>
          </cell>
          <cell r="I735">
            <v>34514</v>
          </cell>
          <cell r="J735">
            <v>34514</v>
          </cell>
          <cell r="K735">
            <v>0</v>
          </cell>
          <cell r="L735">
            <v>0</v>
          </cell>
        </row>
        <row r="736">
          <cell r="B736">
            <v>107</v>
          </cell>
          <cell r="C736" t="str">
            <v>스피커 철거</v>
          </cell>
          <cell r="D736">
            <v>0</v>
          </cell>
          <cell r="E736">
            <v>1</v>
          </cell>
          <cell r="F736" t="str">
            <v>개</v>
          </cell>
          <cell r="G736">
            <v>310</v>
          </cell>
          <cell r="H736">
            <v>310</v>
          </cell>
          <cell r="I736">
            <v>10353</v>
          </cell>
          <cell r="J736">
            <v>10353</v>
          </cell>
          <cell r="K736">
            <v>0</v>
          </cell>
          <cell r="L736">
            <v>0</v>
          </cell>
        </row>
        <row r="737">
          <cell r="B737">
            <v>108</v>
          </cell>
          <cell r="C737" t="str">
            <v>경광등 설치</v>
          </cell>
          <cell r="D737" t="str">
            <v>크세논램프 5W, ABS</v>
          </cell>
          <cell r="E737">
            <v>1</v>
          </cell>
          <cell r="F737" t="str">
            <v>개</v>
          </cell>
          <cell r="G737">
            <v>50262</v>
          </cell>
          <cell r="H737">
            <v>50262</v>
          </cell>
          <cell r="I737">
            <v>8737</v>
          </cell>
          <cell r="J737">
            <v>8737</v>
          </cell>
          <cell r="K737">
            <v>0</v>
          </cell>
          <cell r="L737">
            <v>0</v>
          </cell>
        </row>
        <row r="738">
          <cell r="B738">
            <v>109</v>
          </cell>
          <cell r="C738" t="str">
            <v>경광등 철거</v>
          </cell>
          <cell r="D738" t="str">
            <v>크세논램프 5W, ABS</v>
          </cell>
          <cell r="E738">
            <v>1</v>
          </cell>
          <cell r="F738" t="str">
            <v>개</v>
          </cell>
          <cell r="G738">
            <v>131</v>
          </cell>
          <cell r="H738">
            <v>131</v>
          </cell>
          <cell r="I738">
            <v>4368</v>
          </cell>
          <cell r="J738">
            <v>4368</v>
          </cell>
          <cell r="K738">
            <v>0</v>
          </cell>
          <cell r="L738">
            <v>0</v>
          </cell>
        </row>
        <row r="739">
          <cell r="B739">
            <v>112</v>
          </cell>
          <cell r="C739" t="str">
            <v>비상벨 철거</v>
          </cell>
          <cell r="D739">
            <v>0</v>
          </cell>
          <cell r="E739">
            <v>1</v>
          </cell>
          <cell r="F739" t="str">
            <v>개</v>
          </cell>
          <cell r="G739">
            <v>157</v>
          </cell>
          <cell r="H739">
            <v>157</v>
          </cell>
          <cell r="I739">
            <v>5242</v>
          </cell>
          <cell r="J739">
            <v>5242</v>
          </cell>
          <cell r="K739">
            <v>0</v>
          </cell>
          <cell r="L739">
            <v>0</v>
          </cell>
        </row>
        <row r="740">
          <cell r="B740">
            <v>119</v>
          </cell>
          <cell r="C740" t="str">
            <v>써지보호기(영상) 철거</v>
          </cell>
          <cell r="D740">
            <v>0</v>
          </cell>
          <cell r="E740">
            <v>1</v>
          </cell>
          <cell r="F740" t="str">
            <v>EA</v>
          </cell>
          <cell r="G740">
            <v>226</v>
          </cell>
          <cell r="H740">
            <v>226</v>
          </cell>
          <cell r="I740">
            <v>7553</v>
          </cell>
          <cell r="J740">
            <v>7553</v>
          </cell>
          <cell r="K740">
            <v>0</v>
          </cell>
          <cell r="L740">
            <v>0</v>
          </cell>
        </row>
        <row r="741">
          <cell r="B741">
            <v>120</v>
          </cell>
          <cell r="C741" t="str">
            <v>CODEC 철거</v>
          </cell>
          <cell r="D741" t="str">
            <v>MPEF-1/2/4, DUAL ENCODERING</v>
          </cell>
          <cell r="E741">
            <v>1</v>
          </cell>
          <cell r="F741" t="str">
            <v>대</v>
          </cell>
          <cell r="G741">
            <v>517</v>
          </cell>
          <cell r="H741">
            <v>517</v>
          </cell>
          <cell r="I741">
            <v>17256</v>
          </cell>
          <cell r="J741">
            <v>17256</v>
          </cell>
          <cell r="K741">
            <v>0</v>
          </cell>
          <cell r="L741">
            <v>0</v>
          </cell>
        </row>
        <row r="742">
          <cell r="B742">
            <v>121</v>
          </cell>
          <cell r="C742" t="str">
            <v>동보방송장치 철거</v>
          </cell>
          <cell r="D742" t="str">
            <v>AMP 내장(60W)</v>
          </cell>
          <cell r="E742">
            <v>1</v>
          </cell>
          <cell r="F742" t="str">
            <v>SET</v>
          </cell>
          <cell r="G742">
            <v>1051</v>
          </cell>
          <cell r="H742">
            <v>1051</v>
          </cell>
          <cell r="I742">
            <v>35045</v>
          </cell>
          <cell r="J742">
            <v>35045</v>
          </cell>
          <cell r="K742">
            <v>0</v>
          </cell>
          <cell r="L742">
            <v>0</v>
          </cell>
        </row>
        <row r="743">
          <cell r="B743">
            <v>122</v>
          </cell>
          <cell r="C743" t="str">
            <v>시그널컨버터 철거</v>
          </cell>
          <cell r="D743" t="str">
            <v>RS-232/485</v>
          </cell>
          <cell r="E743">
            <v>1</v>
          </cell>
          <cell r="F743" t="str">
            <v>SET</v>
          </cell>
          <cell r="G743">
            <v>687</v>
          </cell>
          <cell r="H743">
            <v>687</v>
          </cell>
          <cell r="I743">
            <v>22902</v>
          </cell>
          <cell r="J743">
            <v>22902</v>
          </cell>
          <cell r="K743">
            <v>0</v>
          </cell>
          <cell r="L743">
            <v>0</v>
          </cell>
        </row>
        <row r="744">
          <cell r="B744">
            <v>315</v>
          </cell>
          <cell r="C744" t="str">
            <v>전원케이블 포설</v>
          </cell>
          <cell r="D744" t="str">
            <v>VCT 1.5sq x 2C x 4열</v>
          </cell>
          <cell r="E744">
            <v>7</v>
          </cell>
          <cell r="F744" t="str">
            <v>m</v>
          </cell>
          <cell r="G744">
            <v>2964</v>
          </cell>
          <cell r="H744">
            <v>20748</v>
          </cell>
          <cell r="I744">
            <v>11066</v>
          </cell>
          <cell r="J744">
            <v>77462</v>
          </cell>
          <cell r="K744">
            <v>0</v>
          </cell>
          <cell r="L744">
            <v>0</v>
          </cell>
        </row>
        <row r="745">
          <cell r="B745">
            <v>317</v>
          </cell>
          <cell r="C745" t="str">
            <v>스피커케이블</v>
          </cell>
          <cell r="D745" t="str">
            <v>SW 2300</v>
          </cell>
          <cell r="E745">
            <v>2.5</v>
          </cell>
          <cell r="F745" t="str">
            <v>m</v>
          </cell>
          <cell r="G745">
            <v>1285</v>
          </cell>
          <cell r="H745">
            <v>3212</v>
          </cell>
          <cell r="I745">
            <v>2621</v>
          </cell>
          <cell r="J745">
            <v>6552</v>
          </cell>
          <cell r="K745">
            <v>0</v>
          </cell>
          <cell r="L745">
            <v>0</v>
          </cell>
        </row>
        <row r="746">
          <cell r="B746">
            <v>318</v>
          </cell>
          <cell r="C746" t="str">
            <v>LAN 케이블 포설</v>
          </cell>
          <cell r="D746" t="str">
            <v>UTP Cat 6 4P x 1열</v>
          </cell>
          <cell r="E746">
            <v>8.5</v>
          </cell>
          <cell r="F746" t="str">
            <v>m</v>
          </cell>
          <cell r="G746">
            <v>557</v>
          </cell>
          <cell r="H746">
            <v>4734</v>
          </cell>
          <cell r="I746">
            <v>4068</v>
          </cell>
          <cell r="J746">
            <v>34578</v>
          </cell>
          <cell r="K746">
            <v>0</v>
          </cell>
          <cell r="L746">
            <v>0</v>
          </cell>
        </row>
        <row r="747">
          <cell r="B747">
            <v>321</v>
          </cell>
          <cell r="C747" t="str">
            <v>LAN 케이블 포설</v>
          </cell>
          <cell r="D747" t="str">
            <v>UTP Cat 6 4P x 4열</v>
          </cell>
          <cell r="E747">
            <v>7</v>
          </cell>
          <cell r="F747" t="str">
            <v>m</v>
          </cell>
          <cell r="G747">
            <v>2156</v>
          </cell>
          <cell r="H747">
            <v>15092</v>
          </cell>
          <cell r="I747">
            <v>13833</v>
          </cell>
          <cell r="J747">
            <v>96831</v>
          </cell>
          <cell r="K747">
            <v>0</v>
          </cell>
          <cell r="L747">
            <v>0</v>
          </cell>
        </row>
        <row r="748">
          <cell r="B748" t="str">
            <v>멀티콘센트접지2구</v>
          </cell>
          <cell r="C748" t="str">
            <v>멀티콘센트</v>
          </cell>
          <cell r="D748" t="str">
            <v>접지2구</v>
          </cell>
          <cell r="E748">
            <v>1</v>
          </cell>
          <cell r="F748" t="str">
            <v>EA</v>
          </cell>
          <cell r="G748">
            <v>6300</v>
          </cell>
          <cell r="H748">
            <v>6300</v>
          </cell>
          <cell r="J748">
            <v>0</v>
          </cell>
          <cell r="L748">
            <v>0</v>
          </cell>
        </row>
        <row r="749">
          <cell r="B749" t="str">
            <v>멀티콘센트접지6구</v>
          </cell>
          <cell r="C749" t="str">
            <v>멀티콘센트</v>
          </cell>
          <cell r="D749" t="str">
            <v>접지6구</v>
          </cell>
          <cell r="E749">
            <v>2</v>
          </cell>
          <cell r="F749" t="str">
            <v>EA</v>
          </cell>
          <cell r="G749">
            <v>12400</v>
          </cell>
          <cell r="H749">
            <v>24800</v>
          </cell>
          <cell r="J749">
            <v>0</v>
          </cell>
          <cell r="L749">
            <v>0</v>
          </cell>
        </row>
        <row r="754">
          <cell r="B754">
            <v>3090</v>
          </cell>
          <cell r="D754" t="str">
            <v>계</v>
          </cell>
          <cell r="H754">
            <v>328706</v>
          </cell>
          <cell r="J754">
            <v>476264</v>
          </cell>
          <cell r="L754">
            <v>0</v>
          </cell>
        </row>
        <row r="755">
          <cell r="B755">
            <v>2091</v>
          </cell>
          <cell r="C755" t="str">
            <v>2.31 기흥구 신갈동 161 기흥고등학교 후문</v>
          </cell>
        </row>
        <row r="756">
          <cell r="B756">
            <v>101</v>
          </cell>
          <cell r="C756" t="str">
            <v>SPEED DOME CAMERA 철거</v>
          </cell>
          <cell r="D756" t="str">
            <v>41만화소</v>
          </cell>
          <cell r="E756">
            <v>1</v>
          </cell>
          <cell r="F756" t="str">
            <v>EA</v>
          </cell>
          <cell r="G756">
            <v>1064</v>
          </cell>
          <cell r="H756">
            <v>1064</v>
          </cell>
          <cell r="I756">
            <v>35490</v>
          </cell>
          <cell r="J756">
            <v>35490</v>
          </cell>
          <cell r="K756">
            <v>0</v>
          </cell>
          <cell r="L756">
            <v>0</v>
          </cell>
        </row>
        <row r="757">
          <cell r="B757">
            <v>103</v>
          </cell>
          <cell r="C757" t="str">
            <v>돔카메라 고정용 브래킷 설치</v>
          </cell>
          <cell r="D757" t="str">
            <v>제작사양</v>
          </cell>
          <cell r="E757">
            <v>1</v>
          </cell>
          <cell r="F757" t="str">
            <v>EA</v>
          </cell>
          <cell r="G757">
            <v>51035</v>
          </cell>
          <cell r="H757">
            <v>51035</v>
          </cell>
          <cell r="I757">
            <v>34514</v>
          </cell>
          <cell r="J757">
            <v>34514</v>
          </cell>
          <cell r="K757">
            <v>0</v>
          </cell>
          <cell r="L757">
            <v>0</v>
          </cell>
        </row>
        <row r="758">
          <cell r="B758">
            <v>104</v>
          </cell>
          <cell r="C758" t="str">
            <v>돔카메라 고정용 브래킷 철거</v>
          </cell>
          <cell r="D758" t="str">
            <v>제작사양</v>
          </cell>
          <cell r="E758">
            <v>1</v>
          </cell>
          <cell r="F758" t="str">
            <v>EA</v>
          </cell>
          <cell r="G758">
            <v>310</v>
          </cell>
          <cell r="H758">
            <v>310</v>
          </cell>
          <cell r="I758">
            <v>10353</v>
          </cell>
          <cell r="J758">
            <v>10353</v>
          </cell>
          <cell r="K758">
            <v>0</v>
          </cell>
          <cell r="L758">
            <v>0</v>
          </cell>
        </row>
        <row r="759">
          <cell r="B759">
            <v>105</v>
          </cell>
          <cell r="C759" t="str">
            <v>고정형 CAMERA 브래킷 설치</v>
          </cell>
          <cell r="D759" t="str">
            <v>제작사양</v>
          </cell>
          <cell r="E759">
            <v>1</v>
          </cell>
          <cell r="F759" t="str">
            <v>EA</v>
          </cell>
          <cell r="G759">
            <v>81035</v>
          </cell>
          <cell r="H759">
            <v>81035</v>
          </cell>
          <cell r="I759">
            <v>34514</v>
          </cell>
          <cell r="J759">
            <v>34514</v>
          </cell>
          <cell r="K759">
            <v>0</v>
          </cell>
          <cell r="L759">
            <v>0</v>
          </cell>
        </row>
        <row r="760">
          <cell r="B760">
            <v>106</v>
          </cell>
          <cell r="C760" t="str">
            <v>스피커 설치</v>
          </cell>
          <cell r="D760" t="str">
            <v>20W, 8Ω</v>
          </cell>
          <cell r="E760">
            <v>1</v>
          </cell>
          <cell r="F760" t="str">
            <v>개</v>
          </cell>
          <cell r="G760">
            <v>67035</v>
          </cell>
          <cell r="H760">
            <v>67035</v>
          </cell>
          <cell r="I760">
            <v>34514</v>
          </cell>
          <cell r="J760">
            <v>34514</v>
          </cell>
          <cell r="K760">
            <v>0</v>
          </cell>
          <cell r="L760">
            <v>0</v>
          </cell>
        </row>
        <row r="761">
          <cell r="B761">
            <v>107</v>
          </cell>
          <cell r="C761" t="str">
            <v>스피커 철거</v>
          </cell>
          <cell r="D761">
            <v>0</v>
          </cell>
          <cell r="E761">
            <v>1</v>
          </cell>
          <cell r="F761" t="str">
            <v>개</v>
          </cell>
          <cell r="G761">
            <v>310</v>
          </cell>
          <cell r="H761">
            <v>310</v>
          </cell>
          <cell r="I761">
            <v>10353</v>
          </cell>
          <cell r="J761">
            <v>10353</v>
          </cell>
          <cell r="K761">
            <v>0</v>
          </cell>
          <cell r="L761">
            <v>0</v>
          </cell>
        </row>
        <row r="762">
          <cell r="B762">
            <v>108</v>
          </cell>
          <cell r="C762" t="str">
            <v>경광등 설치</v>
          </cell>
          <cell r="D762" t="str">
            <v>크세논램프 5W, ABS</v>
          </cell>
          <cell r="E762">
            <v>1</v>
          </cell>
          <cell r="F762" t="str">
            <v>개</v>
          </cell>
          <cell r="G762">
            <v>50262</v>
          </cell>
          <cell r="H762">
            <v>50262</v>
          </cell>
          <cell r="I762">
            <v>8737</v>
          </cell>
          <cell r="J762">
            <v>8737</v>
          </cell>
          <cell r="K762">
            <v>0</v>
          </cell>
          <cell r="L762">
            <v>0</v>
          </cell>
        </row>
        <row r="763">
          <cell r="B763">
            <v>109</v>
          </cell>
          <cell r="C763" t="str">
            <v>경광등 철거</v>
          </cell>
          <cell r="D763" t="str">
            <v>크세논램프 5W, ABS</v>
          </cell>
          <cell r="E763">
            <v>1</v>
          </cell>
          <cell r="F763" t="str">
            <v>개</v>
          </cell>
          <cell r="G763">
            <v>131</v>
          </cell>
          <cell r="H763">
            <v>131</v>
          </cell>
          <cell r="I763">
            <v>4368</v>
          </cell>
          <cell r="J763">
            <v>4368</v>
          </cell>
          <cell r="K763">
            <v>0</v>
          </cell>
          <cell r="L763">
            <v>0</v>
          </cell>
        </row>
        <row r="764">
          <cell r="B764">
            <v>112</v>
          </cell>
          <cell r="C764" t="str">
            <v>비상벨 철거</v>
          </cell>
          <cell r="D764">
            <v>0</v>
          </cell>
          <cell r="E764">
            <v>1</v>
          </cell>
          <cell r="F764" t="str">
            <v>개</v>
          </cell>
          <cell r="G764">
            <v>157</v>
          </cell>
          <cell r="H764">
            <v>157</v>
          </cell>
          <cell r="I764">
            <v>5242</v>
          </cell>
          <cell r="J764">
            <v>5242</v>
          </cell>
          <cell r="K764">
            <v>0</v>
          </cell>
          <cell r="L764">
            <v>0</v>
          </cell>
        </row>
        <row r="765">
          <cell r="B765">
            <v>119</v>
          </cell>
          <cell r="C765" t="str">
            <v>써지보호기(영상) 철거</v>
          </cell>
          <cell r="D765">
            <v>0</v>
          </cell>
          <cell r="E765">
            <v>1</v>
          </cell>
          <cell r="F765" t="str">
            <v>EA</v>
          </cell>
          <cell r="G765">
            <v>226</v>
          </cell>
          <cell r="H765">
            <v>226</v>
          </cell>
          <cell r="I765">
            <v>7553</v>
          </cell>
          <cell r="J765">
            <v>7553</v>
          </cell>
          <cell r="K765">
            <v>0</v>
          </cell>
          <cell r="L765">
            <v>0</v>
          </cell>
        </row>
        <row r="766">
          <cell r="B766">
            <v>120</v>
          </cell>
          <cell r="C766" t="str">
            <v>CODEC 철거</v>
          </cell>
          <cell r="D766" t="str">
            <v>MPEF-1/2/4, DUAL ENCODERING</v>
          </cell>
          <cell r="E766">
            <v>1</v>
          </cell>
          <cell r="F766" t="str">
            <v>대</v>
          </cell>
          <cell r="G766">
            <v>517</v>
          </cell>
          <cell r="H766">
            <v>517</v>
          </cell>
          <cell r="I766">
            <v>17256</v>
          </cell>
          <cell r="J766">
            <v>17256</v>
          </cell>
          <cell r="K766">
            <v>0</v>
          </cell>
          <cell r="L766">
            <v>0</v>
          </cell>
        </row>
        <row r="767">
          <cell r="B767">
            <v>121</v>
          </cell>
          <cell r="C767" t="str">
            <v>동보방송장치 철거</v>
          </cell>
          <cell r="D767" t="str">
            <v>AMP 내장(60W)</v>
          </cell>
          <cell r="E767">
            <v>1</v>
          </cell>
          <cell r="F767" t="str">
            <v>SET</v>
          </cell>
          <cell r="G767">
            <v>1051</v>
          </cell>
          <cell r="H767">
            <v>1051</v>
          </cell>
          <cell r="I767">
            <v>35045</v>
          </cell>
          <cell r="J767">
            <v>35045</v>
          </cell>
          <cell r="K767">
            <v>0</v>
          </cell>
          <cell r="L767">
            <v>0</v>
          </cell>
        </row>
        <row r="768">
          <cell r="B768">
            <v>122</v>
          </cell>
          <cell r="C768" t="str">
            <v>시그널컨버터 철거</v>
          </cell>
          <cell r="D768" t="str">
            <v>RS-232/485</v>
          </cell>
          <cell r="E768">
            <v>1</v>
          </cell>
          <cell r="F768" t="str">
            <v>SET</v>
          </cell>
          <cell r="G768">
            <v>687</v>
          </cell>
          <cell r="H768">
            <v>687</v>
          </cell>
          <cell r="I768">
            <v>22902</v>
          </cell>
          <cell r="J768">
            <v>22902</v>
          </cell>
          <cell r="K768">
            <v>0</v>
          </cell>
          <cell r="L768">
            <v>0</v>
          </cell>
        </row>
        <row r="769">
          <cell r="B769">
            <v>315</v>
          </cell>
          <cell r="C769" t="str">
            <v>전원케이블 포설</v>
          </cell>
          <cell r="D769" t="str">
            <v>VCT 1.5sq x 2C x 4열</v>
          </cell>
          <cell r="E769">
            <v>9</v>
          </cell>
          <cell r="F769" t="str">
            <v>m</v>
          </cell>
          <cell r="G769">
            <v>2964</v>
          </cell>
          <cell r="H769">
            <v>26676</v>
          </cell>
          <cell r="I769">
            <v>11066</v>
          </cell>
          <cell r="J769">
            <v>99594</v>
          </cell>
          <cell r="K769">
            <v>0</v>
          </cell>
          <cell r="L769">
            <v>0</v>
          </cell>
        </row>
        <row r="770">
          <cell r="B770">
            <v>317</v>
          </cell>
          <cell r="C770" t="str">
            <v>스피커케이블</v>
          </cell>
          <cell r="D770" t="str">
            <v>SW 2300</v>
          </cell>
          <cell r="E770">
            <v>2.5</v>
          </cell>
          <cell r="F770" t="str">
            <v>m</v>
          </cell>
          <cell r="G770">
            <v>1285</v>
          </cell>
          <cell r="H770">
            <v>3212</v>
          </cell>
          <cell r="I770">
            <v>2621</v>
          </cell>
          <cell r="J770">
            <v>6552</v>
          </cell>
          <cell r="K770">
            <v>0</v>
          </cell>
          <cell r="L770">
            <v>0</v>
          </cell>
        </row>
        <row r="771">
          <cell r="B771">
            <v>318</v>
          </cell>
          <cell r="C771" t="str">
            <v>LAN 케이블 포설</v>
          </cell>
          <cell r="D771" t="str">
            <v>UTP Cat 6 4P x 1열</v>
          </cell>
          <cell r="E771">
            <v>10.5</v>
          </cell>
          <cell r="F771" t="str">
            <v>m</v>
          </cell>
          <cell r="G771">
            <v>557</v>
          </cell>
          <cell r="H771">
            <v>5848</v>
          </cell>
          <cell r="I771">
            <v>4068</v>
          </cell>
          <cell r="J771">
            <v>42714</v>
          </cell>
          <cell r="K771">
            <v>0</v>
          </cell>
          <cell r="L771">
            <v>0</v>
          </cell>
        </row>
        <row r="772">
          <cell r="B772">
            <v>321</v>
          </cell>
          <cell r="C772" t="str">
            <v>LAN 케이블 포설</v>
          </cell>
          <cell r="D772" t="str">
            <v>UTP Cat 6 4P x 4열</v>
          </cell>
          <cell r="E772">
            <v>9</v>
          </cell>
          <cell r="F772" t="str">
            <v>m</v>
          </cell>
          <cell r="G772">
            <v>2156</v>
          </cell>
          <cell r="H772">
            <v>19404</v>
          </cell>
          <cell r="I772">
            <v>13833</v>
          </cell>
          <cell r="J772">
            <v>124497</v>
          </cell>
          <cell r="K772">
            <v>0</v>
          </cell>
          <cell r="L772">
            <v>0</v>
          </cell>
        </row>
        <row r="773">
          <cell r="B773" t="str">
            <v>멀티콘센트접지2구</v>
          </cell>
          <cell r="C773" t="str">
            <v>멀티콘센트</v>
          </cell>
          <cell r="D773" t="str">
            <v>접지2구</v>
          </cell>
          <cell r="E773">
            <v>1</v>
          </cell>
          <cell r="F773" t="str">
            <v>EA</v>
          </cell>
          <cell r="G773">
            <v>6300</v>
          </cell>
          <cell r="H773">
            <v>6300</v>
          </cell>
          <cell r="J773">
            <v>0</v>
          </cell>
          <cell r="L773">
            <v>0</v>
          </cell>
        </row>
        <row r="774">
          <cell r="B774" t="str">
            <v>멀티콘센트접지6구</v>
          </cell>
          <cell r="C774" t="str">
            <v>멀티콘센트</v>
          </cell>
          <cell r="D774" t="str">
            <v>접지6구</v>
          </cell>
          <cell r="E774">
            <v>2</v>
          </cell>
          <cell r="F774" t="str">
            <v>EA</v>
          </cell>
          <cell r="G774">
            <v>12400</v>
          </cell>
          <cell r="H774">
            <v>24800</v>
          </cell>
          <cell r="J774">
            <v>0</v>
          </cell>
          <cell r="L774">
            <v>0</v>
          </cell>
        </row>
        <row r="779">
          <cell r="B779">
            <v>3091</v>
          </cell>
          <cell r="D779" t="str">
            <v>계</v>
          </cell>
          <cell r="H779">
            <v>340060</v>
          </cell>
          <cell r="J779">
            <v>534198</v>
          </cell>
          <cell r="L779">
            <v>0</v>
          </cell>
        </row>
        <row r="780">
          <cell r="B780">
            <v>2092</v>
          </cell>
          <cell r="C780" t="str">
            <v>2.32 기흥구 언남동 333-2 (구성성결교회 정문앞 사거리) 329-1 푸른유치원 앞</v>
          </cell>
        </row>
        <row r="781">
          <cell r="B781">
            <v>101</v>
          </cell>
          <cell r="C781" t="str">
            <v>SPEED DOME CAMERA 철거</v>
          </cell>
          <cell r="D781" t="str">
            <v>41만화소</v>
          </cell>
          <cell r="E781">
            <v>1</v>
          </cell>
          <cell r="F781" t="str">
            <v>EA</v>
          </cell>
          <cell r="G781">
            <v>1064</v>
          </cell>
          <cell r="H781">
            <v>1064</v>
          </cell>
          <cell r="I781">
            <v>35490</v>
          </cell>
          <cell r="J781">
            <v>35490</v>
          </cell>
          <cell r="K781">
            <v>0</v>
          </cell>
          <cell r="L781">
            <v>0</v>
          </cell>
        </row>
        <row r="782">
          <cell r="B782">
            <v>103</v>
          </cell>
          <cell r="C782" t="str">
            <v>돔카메라 고정용 브래킷 설치</v>
          </cell>
          <cell r="D782" t="str">
            <v>제작사양</v>
          </cell>
          <cell r="E782">
            <v>1</v>
          </cell>
          <cell r="F782" t="str">
            <v>EA</v>
          </cell>
          <cell r="G782">
            <v>51035</v>
          </cell>
          <cell r="H782">
            <v>51035</v>
          </cell>
          <cell r="I782">
            <v>34514</v>
          </cell>
          <cell r="J782">
            <v>34514</v>
          </cell>
          <cell r="K782">
            <v>0</v>
          </cell>
          <cell r="L782">
            <v>0</v>
          </cell>
        </row>
        <row r="783">
          <cell r="B783">
            <v>104</v>
          </cell>
          <cell r="C783" t="str">
            <v>돔카메라 고정용 브래킷 철거</v>
          </cell>
          <cell r="D783" t="str">
            <v>제작사양</v>
          </cell>
          <cell r="E783">
            <v>1</v>
          </cell>
          <cell r="F783" t="str">
            <v>EA</v>
          </cell>
          <cell r="G783">
            <v>310</v>
          </cell>
          <cell r="H783">
            <v>310</v>
          </cell>
          <cell r="I783">
            <v>10353</v>
          </cell>
          <cell r="J783">
            <v>10353</v>
          </cell>
          <cell r="K783">
            <v>0</v>
          </cell>
          <cell r="L783">
            <v>0</v>
          </cell>
        </row>
        <row r="784">
          <cell r="B784">
            <v>105</v>
          </cell>
          <cell r="C784" t="str">
            <v>고정형 CAMERA 브래킷 설치</v>
          </cell>
          <cell r="D784" t="str">
            <v>제작사양</v>
          </cell>
          <cell r="E784">
            <v>1</v>
          </cell>
          <cell r="F784" t="str">
            <v>EA</v>
          </cell>
          <cell r="G784">
            <v>81035</v>
          </cell>
          <cell r="H784">
            <v>81035</v>
          </cell>
          <cell r="I784">
            <v>34514</v>
          </cell>
          <cell r="J784">
            <v>34514</v>
          </cell>
          <cell r="K784">
            <v>0</v>
          </cell>
          <cell r="L784">
            <v>0</v>
          </cell>
        </row>
        <row r="785">
          <cell r="B785">
            <v>106</v>
          </cell>
          <cell r="C785" t="str">
            <v>스피커 설치</v>
          </cell>
          <cell r="D785" t="str">
            <v>20W, 8Ω</v>
          </cell>
          <cell r="E785">
            <v>1</v>
          </cell>
          <cell r="F785" t="str">
            <v>개</v>
          </cell>
          <cell r="G785">
            <v>67035</v>
          </cell>
          <cell r="H785">
            <v>67035</v>
          </cell>
          <cell r="I785">
            <v>34514</v>
          </cell>
          <cell r="J785">
            <v>34514</v>
          </cell>
          <cell r="K785">
            <v>0</v>
          </cell>
          <cell r="L785">
            <v>0</v>
          </cell>
        </row>
        <row r="786">
          <cell r="B786">
            <v>107</v>
          </cell>
          <cell r="C786" t="str">
            <v>스피커 철거</v>
          </cell>
          <cell r="D786">
            <v>0</v>
          </cell>
          <cell r="E786">
            <v>1</v>
          </cell>
          <cell r="F786" t="str">
            <v>개</v>
          </cell>
          <cell r="G786">
            <v>310</v>
          </cell>
          <cell r="H786">
            <v>310</v>
          </cell>
          <cell r="I786">
            <v>10353</v>
          </cell>
          <cell r="J786">
            <v>10353</v>
          </cell>
          <cell r="K786">
            <v>0</v>
          </cell>
          <cell r="L786">
            <v>0</v>
          </cell>
        </row>
        <row r="787">
          <cell r="B787">
            <v>108</v>
          </cell>
          <cell r="C787" t="str">
            <v>경광등 설치</v>
          </cell>
          <cell r="D787" t="str">
            <v>크세논램프 5W, ABS</v>
          </cell>
          <cell r="E787">
            <v>1</v>
          </cell>
          <cell r="F787" t="str">
            <v>개</v>
          </cell>
          <cell r="G787">
            <v>50262</v>
          </cell>
          <cell r="H787">
            <v>50262</v>
          </cell>
          <cell r="I787">
            <v>8737</v>
          </cell>
          <cell r="J787">
            <v>8737</v>
          </cell>
          <cell r="K787">
            <v>0</v>
          </cell>
          <cell r="L787">
            <v>0</v>
          </cell>
        </row>
        <row r="788">
          <cell r="B788">
            <v>109</v>
          </cell>
          <cell r="C788" t="str">
            <v>경광등 철거</v>
          </cell>
          <cell r="D788" t="str">
            <v>크세논램프 5W, ABS</v>
          </cell>
          <cell r="E788">
            <v>1</v>
          </cell>
          <cell r="F788" t="str">
            <v>개</v>
          </cell>
          <cell r="G788">
            <v>131</v>
          </cell>
          <cell r="H788">
            <v>131</v>
          </cell>
          <cell r="I788">
            <v>4368</v>
          </cell>
          <cell r="J788">
            <v>4368</v>
          </cell>
          <cell r="K788">
            <v>0</v>
          </cell>
          <cell r="L788">
            <v>0</v>
          </cell>
        </row>
        <row r="789">
          <cell r="B789">
            <v>112</v>
          </cell>
          <cell r="C789" t="str">
            <v>비상벨 철거</v>
          </cell>
          <cell r="D789">
            <v>0</v>
          </cell>
          <cell r="E789">
            <v>1</v>
          </cell>
          <cell r="F789" t="str">
            <v>개</v>
          </cell>
          <cell r="G789">
            <v>157</v>
          </cell>
          <cell r="H789">
            <v>157</v>
          </cell>
          <cell r="I789">
            <v>5242</v>
          </cell>
          <cell r="J789">
            <v>5242</v>
          </cell>
          <cell r="K789">
            <v>0</v>
          </cell>
          <cell r="L789">
            <v>0</v>
          </cell>
        </row>
        <row r="790">
          <cell r="B790">
            <v>119</v>
          </cell>
          <cell r="C790" t="str">
            <v>써지보호기(영상) 철거</v>
          </cell>
          <cell r="D790">
            <v>0</v>
          </cell>
          <cell r="E790">
            <v>1</v>
          </cell>
          <cell r="F790" t="str">
            <v>EA</v>
          </cell>
          <cell r="G790">
            <v>226</v>
          </cell>
          <cell r="H790">
            <v>226</v>
          </cell>
          <cell r="I790">
            <v>7553</v>
          </cell>
          <cell r="J790">
            <v>7553</v>
          </cell>
          <cell r="K790">
            <v>0</v>
          </cell>
          <cell r="L790">
            <v>0</v>
          </cell>
        </row>
        <row r="791">
          <cell r="B791">
            <v>120</v>
          </cell>
          <cell r="C791" t="str">
            <v>CODEC 철거</v>
          </cell>
          <cell r="D791" t="str">
            <v>MPEF-1/2/4, DUAL ENCODERING</v>
          </cell>
          <cell r="E791">
            <v>1</v>
          </cell>
          <cell r="F791" t="str">
            <v>대</v>
          </cell>
          <cell r="G791">
            <v>517</v>
          </cell>
          <cell r="H791">
            <v>517</v>
          </cell>
          <cell r="I791">
            <v>17256</v>
          </cell>
          <cell r="J791">
            <v>17256</v>
          </cell>
          <cell r="K791">
            <v>0</v>
          </cell>
          <cell r="L791">
            <v>0</v>
          </cell>
        </row>
        <row r="792">
          <cell r="B792">
            <v>121</v>
          </cell>
          <cell r="C792" t="str">
            <v>동보방송장치 철거</v>
          </cell>
          <cell r="D792" t="str">
            <v>AMP 내장(60W)</v>
          </cell>
          <cell r="E792">
            <v>1</v>
          </cell>
          <cell r="F792" t="str">
            <v>SET</v>
          </cell>
          <cell r="G792">
            <v>1051</v>
          </cell>
          <cell r="H792">
            <v>1051</v>
          </cell>
          <cell r="I792">
            <v>35045</v>
          </cell>
          <cell r="J792">
            <v>35045</v>
          </cell>
          <cell r="K792">
            <v>0</v>
          </cell>
          <cell r="L792">
            <v>0</v>
          </cell>
        </row>
        <row r="793">
          <cell r="B793">
            <v>122</v>
          </cell>
          <cell r="C793" t="str">
            <v>시그널컨버터 철거</v>
          </cell>
          <cell r="D793" t="str">
            <v>RS-232/485</v>
          </cell>
          <cell r="E793">
            <v>1</v>
          </cell>
          <cell r="F793" t="str">
            <v>SET</v>
          </cell>
          <cell r="G793">
            <v>687</v>
          </cell>
          <cell r="H793">
            <v>687</v>
          </cell>
          <cell r="I793">
            <v>22902</v>
          </cell>
          <cell r="J793">
            <v>22902</v>
          </cell>
          <cell r="K793">
            <v>0</v>
          </cell>
          <cell r="L793">
            <v>0</v>
          </cell>
        </row>
        <row r="794">
          <cell r="B794">
            <v>315</v>
          </cell>
          <cell r="C794" t="str">
            <v>전원케이블 포설</v>
          </cell>
          <cell r="D794" t="str">
            <v>VCT 1.5sq x 2C x 4열</v>
          </cell>
          <cell r="E794">
            <v>7</v>
          </cell>
          <cell r="F794" t="str">
            <v>m</v>
          </cell>
          <cell r="G794">
            <v>2964</v>
          </cell>
          <cell r="H794">
            <v>20748</v>
          </cell>
          <cell r="I794">
            <v>11066</v>
          </cell>
          <cell r="J794">
            <v>77462</v>
          </cell>
          <cell r="K794">
            <v>0</v>
          </cell>
          <cell r="L794">
            <v>0</v>
          </cell>
        </row>
        <row r="795">
          <cell r="B795">
            <v>317</v>
          </cell>
          <cell r="C795" t="str">
            <v>스피커케이블</v>
          </cell>
          <cell r="D795" t="str">
            <v>SW 2300</v>
          </cell>
          <cell r="E795">
            <v>2.5</v>
          </cell>
          <cell r="F795" t="str">
            <v>m</v>
          </cell>
          <cell r="G795">
            <v>1285</v>
          </cell>
          <cell r="H795">
            <v>3212</v>
          </cell>
          <cell r="I795">
            <v>2621</v>
          </cell>
          <cell r="J795">
            <v>6552</v>
          </cell>
          <cell r="K795">
            <v>0</v>
          </cell>
          <cell r="L795">
            <v>0</v>
          </cell>
        </row>
        <row r="796">
          <cell r="B796">
            <v>318</v>
          </cell>
          <cell r="C796" t="str">
            <v>LAN 케이블 포설</v>
          </cell>
          <cell r="D796" t="str">
            <v>UTP Cat 6 4P x 1열</v>
          </cell>
          <cell r="E796">
            <v>8.5</v>
          </cell>
          <cell r="F796" t="str">
            <v>m</v>
          </cell>
          <cell r="G796">
            <v>557</v>
          </cell>
          <cell r="H796">
            <v>4734</v>
          </cell>
          <cell r="I796">
            <v>4068</v>
          </cell>
          <cell r="J796">
            <v>34578</v>
          </cell>
          <cell r="K796">
            <v>0</v>
          </cell>
          <cell r="L796">
            <v>0</v>
          </cell>
        </row>
        <row r="797">
          <cell r="B797">
            <v>321</v>
          </cell>
          <cell r="C797" t="str">
            <v>LAN 케이블 포설</v>
          </cell>
          <cell r="D797" t="str">
            <v>UTP Cat 6 4P x 4열</v>
          </cell>
          <cell r="E797">
            <v>7</v>
          </cell>
          <cell r="F797" t="str">
            <v>m</v>
          </cell>
          <cell r="G797">
            <v>2156</v>
          </cell>
          <cell r="H797">
            <v>15092</v>
          </cell>
          <cell r="I797">
            <v>13833</v>
          </cell>
          <cell r="J797">
            <v>96831</v>
          </cell>
          <cell r="K797">
            <v>0</v>
          </cell>
          <cell r="L797">
            <v>0</v>
          </cell>
        </row>
        <row r="798">
          <cell r="B798" t="str">
            <v>멀티콘센트접지2구</v>
          </cell>
          <cell r="C798" t="str">
            <v>멀티콘센트</v>
          </cell>
          <cell r="D798" t="str">
            <v>접지2구</v>
          </cell>
          <cell r="E798">
            <v>1</v>
          </cell>
          <cell r="F798" t="str">
            <v>EA</v>
          </cell>
          <cell r="G798">
            <v>6300</v>
          </cell>
          <cell r="H798">
            <v>6300</v>
          </cell>
          <cell r="J798">
            <v>0</v>
          </cell>
          <cell r="L798">
            <v>0</v>
          </cell>
        </row>
        <row r="799">
          <cell r="B799" t="str">
            <v>멀티콘센트접지6구</v>
          </cell>
          <cell r="C799" t="str">
            <v>멀티콘센트</v>
          </cell>
          <cell r="D799" t="str">
            <v>접지6구</v>
          </cell>
          <cell r="E799">
            <v>2</v>
          </cell>
          <cell r="F799" t="str">
            <v>EA</v>
          </cell>
          <cell r="G799">
            <v>12400</v>
          </cell>
          <cell r="H799">
            <v>24800</v>
          </cell>
          <cell r="J799">
            <v>0</v>
          </cell>
          <cell r="L799">
            <v>0</v>
          </cell>
        </row>
        <row r="804">
          <cell r="B804">
            <v>3092</v>
          </cell>
          <cell r="D804" t="str">
            <v>계</v>
          </cell>
          <cell r="H804">
            <v>328706</v>
          </cell>
          <cell r="J804">
            <v>476264</v>
          </cell>
          <cell r="L804">
            <v>0</v>
          </cell>
        </row>
        <row r="805">
          <cell r="B805">
            <v>2093</v>
          </cell>
          <cell r="C805" t="str">
            <v>2.33 기흥구 영덕동 917 영통빌리지, 세종그랑시아 진입로</v>
          </cell>
        </row>
        <row r="806">
          <cell r="B806">
            <v>101</v>
          </cell>
          <cell r="C806" t="str">
            <v>SPEED DOME CAMERA 철거</v>
          </cell>
          <cell r="D806" t="str">
            <v>41만화소</v>
          </cell>
          <cell r="E806">
            <v>1</v>
          </cell>
          <cell r="F806" t="str">
            <v>EA</v>
          </cell>
          <cell r="G806">
            <v>1064</v>
          </cell>
          <cell r="H806">
            <v>1064</v>
          </cell>
          <cell r="I806">
            <v>35490</v>
          </cell>
          <cell r="J806">
            <v>35490</v>
          </cell>
          <cell r="K806">
            <v>0</v>
          </cell>
          <cell r="L806">
            <v>0</v>
          </cell>
        </row>
        <row r="807">
          <cell r="B807">
            <v>103</v>
          </cell>
          <cell r="C807" t="str">
            <v>돔카메라 고정용 브래킷 설치</v>
          </cell>
          <cell r="D807" t="str">
            <v>제작사양</v>
          </cell>
          <cell r="E807">
            <v>1</v>
          </cell>
          <cell r="F807" t="str">
            <v>EA</v>
          </cell>
          <cell r="G807">
            <v>51035</v>
          </cell>
          <cell r="H807">
            <v>51035</v>
          </cell>
          <cell r="I807">
            <v>34514</v>
          </cell>
          <cell r="J807">
            <v>34514</v>
          </cell>
          <cell r="K807">
            <v>0</v>
          </cell>
          <cell r="L807">
            <v>0</v>
          </cell>
        </row>
        <row r="808">
          <cell r="B808">
            <v>104</v>
          </cell>
          <cell r="C808" t="str">
            <v>돔카메라 고정용 브래킷 철거</v>
          </cell>
          <cell r="D808" t="str">
            <v>제작사양</v>
          </cell>
          <cell r="E808">
            <v>1</v>
          </cell>
          <cell r="F808" t="str">
            <v>EA</v>
          </cell>
          <cell r="G808">
            <v>310</v>
          </cell>
          <cell r="H808">
            <v>310</v>
          </cell>
          <cell r="I808">
            <v>10353</v>
          </cell>
          <cell r="J808">
            <v>10353</v>
          </cell>
          <cell r="K808">
            <v>0</v>
          </cell>
          <cell r="L808">
            <v>0</v>
          </cell>
        </row>
        <row r="809">
          <cell r="B809">
            <v>105</v>
          </cell>
          <cell r="C809" t="str">
            <v>고정형 CAMERA 브래킷 설치</v>
          </cell>
          <cell r="D809" t="str">
            <v>제작사양</v>
          </cell>
          <cell r="E809">
            <v>1</v>
          </cell>
          <cell r="F809" t="str">
            <v>EA</v>
          </cell>
          <cell r="G809">
            <v>81035</v>
          </cell>
          <cell r="H809">
            <v>81035</v>
          </cell>
          <cell r="I809">
            <v>34514</v>
          </cell>
          <cell r="J809">
            <v>34514</v>
          </cell>
          <cell r="K809">
            <v>0</v>
          </cell>
          <cell r="L809">
            <v>0</v>
          </cell>
        </row>
        <row r="810">
          <cell r="B810">
            <v>106</v>
          </cell>
          <cell r="C810" t="str">
            <v>스피커 설치</v>
          </cell>
          <cell r="D810" t="str">
            <v>20W, 8Ω</v>
          </cell>
          <cell r="E810">
            <v>1</v>
          </cell>
          <cell r="F810" t="str">
            <v>개</v>
          </cell>
          <cell r="G810">
            <v>67035</v>
          </cell>
          <cell r="H810">
            <v>67035</v>
          </cell>
          <cell r="I810">
            <v>34514</v>
          </cell>
          <cell r="J810">
            <v>34514</v>
          </cell>
          <cell r="K810">
            <v>0</v>
          </cell>
          <cell r="L810">
            <v>0</v>
          </cell>
        </row>
        <row r="811">
          <cell r="B811">
            <v>107</v>
          </cell>
          <cell r="C811" t="str">
            <v>스피커 철거</v>
          </cell>
          <cell r="D811">
            <v>0</v>
          </cell>
          <cell r="E811">
            <v>1</v>
          </cell>
          <cell r="F811" t="str">
            <v>개</v>
          </cell>
          <cell r="G811">
            <v>310</v>
          </cell>
          <cell r="H811">
            <v>310</v>
          </cell>
          <cell r="I811">
            <v>10353</v>
          </cell>
          <cell r="J811">
            <v>10353</v>
          </cell>
          <cell r="K811">
            <v>0</v>
          </cell>
          <cell r="L811">
            <v>0</v>
          </cell>
        </row>
        <row r="812">
          <cell r="B812">
            <v>108</v>
          </cell>
          <cell r="C812" t="str">
            <v>경광등 설치</v>
          </cell>
          <cell r="D812" t="str">
            <v>크세논램프 5W, ABS</v>
          </cell>
          <cell r="E812">
            <v>1</v>
          </cell>
          <cell r="F812" t="str">
            <v>개</v>
          </cell>
          <cell r="G812">
            <v>50262</v>
          </cell>
          <cell r="H812">
            <v>50262</v>
          </cell>
          <cell r="I812">
            <v>8737</v>
          </cell>
          <cell r="J812">
            <v>8737</v>
          </cell>
          <cell r="K812">
            <v>0</v>
          </cell>
          <cell r="L812">
            <v>0</v>
          </cell>
        </row>
        <row r="813">
          <cell r="B813">
            <v>109</v>
          </cell>
          <cell r="C813" t="str">
            <v>경광등 철거</v>
          </cell>
          <cell r="D813" t="str">
            <v>크세논램프 5W, ABS</v>
          </cell>
          <cell r="E813">
            <v>1</v>
          </cell>
          <cell r="F813" t="str">
            <v>개</v>
          </cell>
          <cell r="G813">
            <v>131</v>
          </cell>
          <cell r="H813">
            <v>131</v>
          </cell>
          <cell r="I813">
            <v>4368</v>
          </cell>
          <cell r="J813">
            <v>4368</v>
          </cell>
          <cell r="K813">
            <v>0</v>
          </cell>
          <cell r="L813">
            <v>0</v>
          </cell>
        </row>
        <row r="814">
          <cell r="B814">
            <v>112</v>
          </cell>
          <cell r="C814" t="str">
            <v>비상벨 철거</v>
          </cell>
          <cell r="D814">
            <v>0</v>
          </cell>
          <cell r="E814">
            <v>1</v>
          </cell>
          <cell r="F814" t="str">
            <v>개</v>
          </cell>
          <cell r="G814">
            <v>157</v>
          </cell>
          <cell r="H814">
            <v>157</v>
          </cell>
          <cell r="I814">
            <v>5242</v>
          </cell>
          <cell r="J814">
            <v>5242</v>
          </cell>
          <cell r="K814">
            <v>0</v>
          </cell>
          <cell r="L814">
            <v>0</v>
          </cell>
        </row>
        <row r="815">
          <cell r="B815">
            <v>119</v>
          </cell>
          <cell r="C815" t="str">
            <v>써지보호기(영상) 철거</v>
          </cell>
          <cell r="D815">
            <v>0</v>
          </cell>
          <cell r="E815">
            <v>1</v>
          </cell>
          <cell r="F815" t="str">
            <v>EA</v>
          </cell>
          <cell r="G815">
            <v>226</v>
          </cell>
          <cell r="H815">
            <v>226</v>
          </cell>
          <cell r="I815">
            <v>7553</v>
          </cell>
          <cell r="J815">
            <v>7553</v>
          </cell>
          <cell r="K815">
            <v>0</v>
          </cell>
          <cell r="L815">
            <v>0</v>
          </cell>
        </row>
        <row r="816">
          <cell r="B816">
            <v>120</v>
          </cell>
          <cell r="C816" t="str">
            <v>CODEC 철거</v>
          </cell>
          <cell r="D816" t="str">
            <v>MPEF-1/2/4, DUAL ENCODERING</v>
          </cell>
          <cell r="E816">
            <v>1</v>
          </cell>
          <cell r="F816" t="str">
            <v>대</v>
          </cell>
          <cell r="G816">
            <v>517</v>
          </cell>
          <cell r="H816">
            <v>517</v>
          </cell>
          <cell r="I816">
            <v>17256</v>
          </cell>
          <cell r="J816">
            <v>17256</v>
          </cell>
          <cell r="K816">
            <v>0</v>
          </cell>
          <cell r="L816">
            <v>0</v>
          </cell>
        </row>
        <row r="817">
          <cell r="B817">
            <v>121</v>
          </cell>
          <cell r="C817" t="str">
            <v>동보방송장치 철거</v>
          </cell>
          <cell r="D817" t="str">
            <v>AMP 내장(60W)</v>
          </cell>
          <cell r="E817">
            <v>1</v>
          </cell>
          <cell r="F817" t="str">
            <v>SET</v>
          </cell>
          <cell r="G817">
            <v>1051</v>
          </cell>
          <cell r="H817">
            <v>1051</v>
          </cell>
          <cell r="I817">
            <v>35045</v>
          </cell>
          <cell r="J817">
            <v>35045</v>
          </cell>
          <cell r="K817">
            <v>0</v>
          </cell>
          <cell r="L817">
            <v>0</v>
          </cell>
        </row>
        <row r="818">
          <cell r="B818">
            <v>122</v>
          </cell>
          <cell r="C818" t="str">
            <v>시그널컨버터 철거</v>
          </cell>
          <cell r="D818" t="str">
            <v>RS-232/485</v>
          </cell>
          <cell r="E818">
            <v>1</v>
          </cell>
          <cell r="F818" t="str">
            <v>SET</v>
          </cell>
          <cell r="G818">
            <v>687</v>
          </cell>
          <cell r="H818">
            <v>687</v>
          </cell>
          <cell r="I818">
            <v>22902</v>
          </cell>
          <cell r="J818">
            <v>22902</v>
          </cell>
          <cell r="K818">
            <v>0</v>
          </cell>
          <cell r="L818">
            <v>0</v>
          </cell>
        </row>
        <row r="819">
          <cell r="B819">
            <v>315</v>
          </cell>
          <cell r="C819" t="str">
            <v>전원케이블 포설</v>
          </cell>
          <cell r="D819" t="str">
            <v>VCT 1.5sq x 2C x 4열</v>
          </cell>
          <cell r="E819">
            <v>9</v>
          </cell>
          <cell r="F819" t="str">
            <v>m</v>
          </cell>
          <cell r="G819">
            <v>2964</v>
          </cell>
          <cell r="H819">
            <v>26676</v>
          </cell>
          <cell r="I819">
            <v>11066</v>
          </cell>
          <cell r="J819">
            <v>99594</v>
          </cell>
          <cell r="K819">
            <v>0</v>
          </cell>
          <cell r="L819">
            <v>0</v>
          </cell>
        </row>
        <row r="820">
          <cell r="B820">
            <v>317</v>
          </cell>
          <cell r="C820" t="str">
            <v>스피커케이블</v>
          </cell>
          <cell r="D820" t="str">
            <v>SW 2300</v>
          </cell>
          <cell r="E820">
            <v>2.5</v>
          </cell>
          <cell r="F820" t="str">
            <v>m</v>
          </cell>
          <cell r="G820">
            <v>1285</v>
          </cell>
          <cell r="H820">
            <v>3212</v>
          </cell>
          <cell r="I820">
            <v>2621</v>
          </cell>
          <cell r="J820">
            <v>6552</v>
          </cell>
          <cell r="K820">
            <v>0</v>
          </cell>
          <cell r="L820">
            <v>0</v>
          </cell>
        </row>
        <row r="821">
          <cell r="B821">
            <v>318</v>
          </cell>
          <cell r="C821" t="str">
            <v>LAN 케이블 포설</v>
          </cell>
          <cell r="D821" t="str">
            <v>UTP Cat 6 4P x 1열</v>
          </cell>
          <cell r="E821">
            <v>10.5</v>
          </cell>
          <cell r="F821" t="str">
            <v>m</v>
          </cell>
          <cell r="G821">
            <v>557</v>
          </cell>
          <cell r="H821">
            <v>5848</v>
          </cell>
          <cell r="I821">
            <v>4068</v>
          </cell>
          <cell r="J821">
            <v>42714</v>
          </cell>
          <cell r="K821">
            <v>0</v>
          </cell>
          <cell r="L821">
            <v>0</v>
          </cell>
        </row>
        <row r="822">
          <cell r="B822">
            <v>321</v>
          </cell>
          <cell r="C822" t="str">
            <v>LAN 케이블 포설</v>
          </cell>
          <cell r="D822" t="str">
            <v>UTP Cat 6 4P x 4열</v>
          </cell>
          <cell r="E822">
            <v>9</v>
          </cell>
          <cell r="F822" t="str">
            <v>m</v>
          </cell>
          <cell r="G822">
            <v>2156</v>
          </cell>
          <cell r="H822">
            <v>19404</v>
          </cell>
          <cell r="I822">
            <v>13833</v>
          </cell>
          <cell r="J822">
            <v>124497</v>
          </cell>
          <cell r="K822">
            <v>0</v>
          </cell>
          <cell r="L822">
            <v>0</v>
          </cell>
        </row>
        <row r="823">
          <cell r="B823" t="str">
            <v>멀티콘센트접지2구</v>
          </cell>
          <cell r="C823" t="str">
            <v>멀티콘센트</v>
          </cell>
          <cell r="D823" t="str">
            <v>접지2구</v>
          </cell>
          <cell r="E823">
            <v>1</v>
          </cell>
          <cell r="F823" t="str">
            <v>EA</v>
          </cell>
          <cell r="G823">
            <v>6300</v>
          </cell>
          <cell r="H823">
            <v>6300</v>
          </cell>
          <cell r="J823">
            <v>0</v>
          </cell>
          <cell r="L823">
            <v>0</v>
          </cell>
        </row>
        <row r="824">
          <cell r="B824" t="str">
            <v>멀티콘센트접지6구</v>
          </cell>
          <cell r="C824" t="str">
            <v>멀티콘센트</v>
          </cell>
          <cell r="D824" t="str">
            <v>접지6구</v>
          </cell>
          <cell r="E824">
            <v>2</v>
          </cell>
          <cell r="F824" t="str">
            <v>EA</v>
          </cell>
          <cell r="G824">
            <v>12400</v>
          </cell>
          <cell r="H824">
            <v>24800</v>
          </cell>
          <cell r="J824">
            <v>0</v>
          </cell>
          <cell r="L824">
            <v>0</v>
          </cell>
        </row>
        <row r="829">
          <cell r="B829">
            <v>3093</v>
          </cell>
          <cell r="D829" t="str">
            <v>계</v>
          </cell>
          <cell r="H829">
            <v>340060</v>
          </cell>
          <cell r="J829">
            <v>534198</v>
          </cell>
          <cell r="L829">
            <v>0</v>
          </cell>
        </row>
        <row r="830">
          <cell r="B830">
            <v>2094</v>
          </cell>
          <cell r="C830" t="str">
            <v>2.34 기흥구 중동 882-1 상록롯데2차 A 뒤 주택가(롯데슈퍼)</v>
          </cell>
        </row>
        <row r="831">
          <cell r="B831">
            <v>101</v>
          </cell>
          <cell r="C831" t="str">
            <v>SPEED DOME CAMERA 철거</v>
          </cell>
          <cell r="D831" t="str">
            <v>41만화소</v>
          </cell>
          <cell r="E831">
            <v>1</v>
          </cell>
          <cell r="F831" t="str">
            <v>EA</v>
          </cell>
          <cell r="G831">
            <v>1064</v>
          </cell>
          <cell r="H831">
            <v>1064</v>
          </cell>
          <cell r="I831">
            <v>35490</v>
          </cell>
          <cell r="J831">
            <v>35490</v>
          </cell>
          <cell r="K831">
            <v>0</v>
          </cell>
          <cell r="L831">
            <v>0</v>
          </cell>
        </row>
        <row r="832">
          <cell r="B832">
            <v>103</v>
          </cell>
          <cell r="C832" t="str">
            <v>돔카메라 고정용 브래킷 설치</v>
          </cell>
          <cell r="D832" t="str">
            <v>제작사양</v>
          </cell>
          <cell r="E832">
            <v>1</v>
          </cell>
          <cell r="F832" t="str">
            <v>EA</v>
          </cell>
          <cell r="G832">
            <v>51035</v>
          </cell>
          <cell r="H832">
            <v>51035</v>
          </cell>
          <cell r="I832">
            <v>34514</v>
          </cell>
          <cell r="J832">
            <v>34514</v>
          </cell>
          <cell r="K832">
            <v>0</v>
          </cell>
          <cell r="L832">
            <v>0</v>
          </cell>
        </row>
        <row r="833">
          <cell r="B833">
            <v>104</v>
          </cell>
          <cell r="C833" t="str">
            <v>돔카메라 고정용 브래킷 철거</v>
          </cell>
          <cell r="D833" t="str">
            <v>제작사양</v>
          </cell>
          <cell r="E833">
            <v>1</v>
          </cell>
          <cell r="F833" t="str">
            <v>EA</v>
          </cell>
          <cell r="G833">
            <v>310</v>
          </cell>
          <cell r="H833">
            <v>310</v>
          </cell>
          <cell r="I833">
            <v>10353</v>
          </cell>
          <cell r="J833">
            <v>10353</v>
          </cell>
          <cell r="K833">
            <v>0</v>
          </cell>
          <cell r="L833">
            <v>0</v>
          </cell>
        </row>
        <row r="834">
          <cell r="B834">
            <v>105</v>
          </cell>
          <cell r="C834" t="str">
            <v>고정형 CAMERA 브래킷 설치</v>
          </cell>
          <cell r="D834" t="str">
            <v>제작사양</v>
          </cell>
          <cell r="E834">
            <v>1</v>
          </cell>
          <cell r="F834" t="str">
            <v>EA</v>
          </cell>
          <cell r="G834">
            <v>81035</v>
          </cell>
          <cell r="H834">
            <v>81035</v>
          </cell>
          <cell r="I834">
            <v>34514</v>
          </cell>
          <cell r="J834">
            <v>34514</v>
          </cell>
          <cell r="K834">
            <v>0</v>
          </cell>
          <cell r="L834">
            <v>0</v>
          </cell>
        </row>
        <row r="835">
          <cell r="B835">
            <v>106</v>
          </cell>
          <cell r="C835" t="str">
            <v>스피커 설치</v>
          </cell>
          <cell r="D835" t="str">
            <v>20W, 8Ω</v>
          </cell>
          <cell r="E835">
            <v>1</v>
          </cell>
          <cell r="F835" t="str">
            <v>개</v>
          </cell>
          <cell r="G835">
            <v>67035</v>
          </cell>
          <cell r="H835">
            <v>67035</v>
          </cell>
          <cell r="I835">
            <v>34514</v>
          </cell>
          <cell r="J835">
            <v>34514</v>
          </cell>
          <cell r="K835">
            <v>0</v>
          </cell>
          <cell r="L835">
            <v>0</v>
          </cell>
        </row>
        <row r="836">
          <cell r="B836">
            <v>107</v>
          </cell>
          <cell r="C836" t="str">
            <v>스피커 철거</v>
          </cell>
          <cell r="D836">
            <v>0</v>
          </cell>
          <cell r="E836">
            <v>1</v>
          </cell>
          <cell r="F836" t="str">
            <v>개</v>
          </cell>
          <cell r="G836">
            <v>310</v>
          </cell>
          <cell r="H836">
            <v>310</v>
          </cell>
          <cell r="I836">
            <v>10353</v>
          </cell>
          <cell r="J836">
            <v>10353</v>
          </cell>
          <cell r="K836">
            <v>0</v>
          </cell>
          <cell r="L836">
            <v>0</v>
          </cell>
        </row>
        <row r="837">
          <cell r="B837">
            <v>108</v>
          </cell>
          <cell r="C837" t="str">
            <v>경광등 설치</v>
          </cell>
          <cell r="D837" t="str">
            <v>크세논램프 5W, ABS</v>
          </cell>
          <cell r="E837">
            <v>1</v>
          </cell>
          <cell r="F837" t="str">
            <v>개</v>
          </cell>
          <cell r="G837">
            <v>50262</v>
          </cell>
          <cell r="H837">
            <v>50262</v>
          </cell>
          <cell r="I837">
            <v>8737</v>
          </cell>
          <cell r="J837">
            <v>8737</v>
          </cell>
          <cell r="K837">
            <v>0</v>
          </cell>
          <cell r="L837">
            <v>0</v>
          </cell>
        </row>
        <row r="838">
          <cell r="B838">
            <v>109</v>
          </cell>
          <cell r="C838" t="str">
            <v>경광등 철거</v>
          </cell>
          <cell r="D838" t="str">
            <v>크세논램프 5W, ABS</v>
          </cell>
          <cell r="E838">
            <v>1</v>
          </cell>
          <cell r="F838" t="str">
            <v>개</v>
          </cell>
          <cell r="G838">
            <v>131</v>
          </cell>
          <cell r="H838">
            <v>131</v>
          </cell>
          <cell r="I838">
            <v>4368</v>
          </cell>
          <cell r="J838">
            <v>4368</v>
          </cell>
          <cell r="K838">
            <v>0</v>
          </cell>
          <cell r="L838">
            <v>0</v>
          </cell>
        </row>
        <row r="839">
          <cell r="B839">
            <v>112</v>
          </cell>
          <cell r="C839" t="str">
            <v>비상벨 철거</v>
          </cell>
          <cell r="D839">
            <v>0</v>
          </cell>
          <cell r="E839">
            <v>1</v>
          </cell>
          <cell r="F839" t="str">
            <v>개</v>
          </cell>
          <cell r="G839">
            <v>157</v>
          </cell>
          <cell r="H839">
            <v>157</v>
          </cell>
          <cell r="I839">
            <v>5242</v>
          </cell>
          <cell r="J839">
            <v>5242</v>
          </cell>
          <cell r="K839">
            <v>0</v>
          </cell>
          <cell r="L839">
            <v>0</v>
          </cell>
        </row>
        <row r="840">
          <cell r="B840">
            <v>119</v>
          </cell>
          <cell r="C840" t="str">
            <v>써지보호기(영상) 철거</v>
          </cell>
          <cell r="D840">
            <v>0</v>
          </cell>
          <cell r="E840">
            <v>1</v>
          </cell>
          <cell r="F840" t="str">
            <v>EA</v>
          </cell>
          <cell r="G840">
            <v>226</v>
          </cell>
          <cell r="H840">
            <v>226</v>
          </cell>
          <cell r="I840">
            <v>7553</v>
          </cell>
          <cell r="J840">
            <v>7553</v>
          </cell>
          <cell r="K840">
            <v>0</v>
          </cell>
          <cell r="L840">
            <v>0</v>
          </cell>
        </row>
        <row r="841">
          <cell r="B841">
            <v>120</v>
          </cell>
          <cell r="C841" t="str">
            <v>CODEC 철거</v>
          </cell>
          <cell r="D841" t="str">
            <v>MPEF-1/2/4, DUAL ENCODERING</v>
          </cell>
          <cell r="E841">
            <v>1</v>
          </cell>
          <cell r="F841" t="str">
            <v>대</v>
          </cell>
          <cell r="G841">
            <v>517</v>
          </cell>
          <cell r="H841">
            <v>517</v>
          </cell>
          <cell r="I841">
            <v>17256</v>
          </cell>
          <cell r="J841">
            <v>17256</v>
          </cell>
          <cell r="K841">
            <v>0</v>
          </cell>
          <cell r="L841">
            <v>0</v>
          </cell>
        </row>
        <row r="842">
          <cell r="B842">
            <v>121</v>
          </cell>
          <cell r="C842" t="str">
            <v>동보방송장치 철거</v>
          </cell>
          <cell r="D842" t="str">
            <v>AMP 내장(60W)</v>
          </cell>
          <cell r="E842">
            <v>1</v>
          </cell>
          <cell r="F842" t="str">
            <v>SET</v>
          </cell>
          <cell r="G842">
            <v>1051</v>
          </cell>
          <cell r="H842">
            <v>1051</v>
          </cell>
          <cell r="I842">
            <v>35045</v>
          </cell>
          <cell r="J842">
            <v>35045</v>
          </cell>
          <cell r="K842">
            <v>0</v>
          </cell>
          <cell r="L842">
            <v>0</v>
          </cell>
        </row>
        <row r="843">
          <cell r="B843">
            <v>122</v>
          </cell>
          <cell r="C843" t="str">
            <v>시그널컨버터 철거</v>
          </cell>
          <cell r="D843" t="str">
            <v>RS-232/485</v>
          </cell>
          <cell r="E843">
            <v>1</v>
          </cell>
          <cell r="F843" t="str">
            <v>SET</v>
          </cell>
          <cell r="G843">
            <v>687</v>
          </cell>
          <cell r="H843">
            <v>687</v>
          </cell>
          <cell r="I843">
            <v>22902</v>
          </cell>
          <cell r="J843">
            <v>22902</v>
          </cell>
          <cell r="K843">
            <v>0</v>
          </cell>
          <cell r="L843">
            <v>0</v>
          </cell>
        </row>
        <row r="844">
          <cell r="B844">
            <v>316</v>
          </cell>
          <cell r="C844" t="str">
            <v>전원케이블 포설</v>
          </cell>
          <cell r="D844" t="str">
            <v>VCT 1.5sq x 2C x 5열</v>
          </cell>
          <cell r="E844">
            <v>9</v>
          </cell>
          <cell r="F844" t="str">
            <v>m</v>
          </cell>
          <cell r="G844">
            <v>3701</v>
          </cell>
          <cell r="H844">
            <v>33309</v>
          </cell>
          <cell r="I844">
            <v>13670</v>
          </cell>
          <cell r="J844">
            <v>123030</v>
          </cell>
          <cell r="K844">
            <v>0</v>
          </cell>
          <cell r="L844">
            <v>0</v>
          </cell>
        </row>
        <row r="845">
          <cell r="B845">
            <v>317</v>
          </cell>
          <cell r="C845" t="str">
            <v>스피커케이블</v>
          </cell>
          <cell r="D845" t="str">
            <v>SW 2300</v>
          </cell>
          <cell r="E845">
            <v>2.5</v>
          </cell>
          <cell r="F845" t="str">
            <v>m</v>
          </cell>
          <cell r="G845">
            <v>1285</v>
          </cell>
          <cell r="H845">
            <v>3212</v>
          </cell>
          <cell r="I845">
            <v>2621</v>
          </cell>
          <cell r="J845">
            <v>6552</v>
          </cell>
          <cell r="K845">
            <v>0</v>
          </cell>
          <cell r="L845">
            <v>0</v>
          </cell>
        </row>
        <row r="846">
          <cell r="B846">
            <v>318</v>
          </cell>
          <cell r="C846" t="str">
            <v>LAN 케이블 포설</v>
          </cell>
          <cell r="D846" t="str">
            <v>UTP Cat 6 4P x 1열</v>
          </cell>
          <cell r="E846">
            <v>10.5</v>
          </cell>
          <cell r="F846" t="str">
            <v>m</v>
          </cell>
          <cell r="G846">
            <v>557</v>
          </cell>
          <cell r="H846">
            <v>5848</v>
          </cell>
          <cell r="I846">
            <v>4068</v>
          </cell>
          <cell r="J846">
            <v>42714</v>
          </cell>
          <cell r="K846">
            <v>0</v>
          </cell>
          <cell r="L846">
            <v>0</v>
          </cell>
        </row>
        <row r="847">
          <cell r="B847">
            <v>322</v>
          </cell>
          <cell r="C847" t="str">
            <v>LAN 케이블 포설</v>
          </cell>
          <cell r="D847" t="str">
            <v>UTP Cat 6 4P x 5열</v>
          </cell>
          <cell r="E847">
            <v>9</v>
          </cell>
          <cell r="F847" t="str">
            <v>m</v>
          </cell>
          <cell r="G847">
            <v>2690</v>
          </cell>
          <cell r="H847">
            <v>24210</v>
          </cell>
          <cell r="I847">
            <v>17088</v>
          </cell>
          <cell r="J847">
            <v>153792</v>
          </cell>
          <cell r="K847">
            <v>0</v>
          </cell>
          <cell r="L847">
            <v>0</v>
          </cell>
        </row>
        <row r="848">
          <cell r="B848" t="str">
            <v>멀티콘센트접지2구</v>
          </cell>
          <cell r="C848" t="str">
            <v>멀티콘센트</v>
          </cell>
          <cell r="D848" t="str">
            <v>접지2구</v>
          </cell>
          <cell r="E848">
            <v>1</v>
          </cell>
          <cell r="F848" t="str">
            <v>EA</v>
          </cell>
          <cell r="G848">
            <v>6300</v>
          </cell>
          <cell r="H848">
            <v>6300</v>
          </cell>
          <cell r="J848">
            <v>0</v>
          </cell>
          <cell r="L848">
            <v>0</v>
          </cell>
        </row>
        <row r="849">
          <cell r="B849" t="str">
            <v>멀티콘센트접지6구</v>
          </cell>
          <cell r="C849" t="str">
            <v>멀티콘센트</v>
          </cell>
          <cell r="D849" t="str">
            <v>접지6구</v>
          </cell>
          <cell r="E849">
            <v>2</v>
          </cell>
          <cell r="F849" t="str">
            <v>EA</v>
          </cell>
          <cell r="G849">
            <v>12400</v>
          </cell>
          <cell r="H849">
            <v>24800</v>
          </cell>
          <cell r="J849">
            <v>0</v>
          </cell>
          <cell r="L849">
            <v>0</v>
          </cell>
        </row>
        <row r="854">
          <cell r="B854">
            <v>3094</v>
          </cell>
          <cell r="D854" t="str">
            <v>계</v>
          </cell>
          <cell r="H854">
            <v>351499</v>
          </cell>
          <cell r="J854">
            <v>586929</v>
          </cell>
          <cell r="L854">
            <v>0</v>
          </cell>
        </row>
        <row r="855">
          <cell r="B855">
            <v>2095</v>
          </cell>
          <cell r="C855" t="str">
            <v>2.35 기흥구 중동 980-4 초당어린이집 부근 981-1</v>
          </cell>
        </row>
        <row r="856">
          <cell r="B856">
            <v>101</v>
          </cell>
          <cell r="C856" t="str">
            <v>SPEED DOME CAMERA 철거</v>
          </cell>
          <cell r="D856" t="str">
            <v>41만화소</v>
          </cell>
          <cell r="E856">
            <v>1</v>
          </cell>
          <cell r="F856" t="str">
            <v>EA</v>
          </cell>
          <cell r="G856">
            <v>1064</v>
          </cell>
          <cell r="H856">
            <v>1064</v>
          </cell>
          <cell r="I856">
            <v>35490</v>
          </cell>
          <cell r="J856">
            <v>35490</v>
          </cell>
          <cell r="K856">
            <v>0</v>
          </cell>
          <cell r="L856">
            <v>0</v>
          </cell>
        </row>
        <row r="857">
          <cell r="B857">
            <v>103</v>
          </cell>
          <cell r="C857" t="str">
            <v>돔카메라 고정용 브래킷 설치</v>
          </cell>
          <cell r="D857" t="str">
            <v>제작사양</v>
          </cell>
          <cell r="E857">
            <v>1</v>
          </cell>
          <cell r="F857" t="str">
            <v>EA</v>
          </cell>
          <cell r="G857">
            <v>51035</v>
          </cell>
          <cell r="H857">
            <v>51035</v>
          </cell>
          <cell r="I857">
            <v>34514</v>
          </cell>
          <cell r="J857">
            <v>34514</v>
          </cell>
          <cell r="K857">
            <v>0</v>
          </cell>
          <cell r="L857">
            <v>0</v>
          </cell>
        </row>
        <row r="858">
          <cell r="B858">
            <v>104</v>
          </cell>
          <cell r="C858" t="str">
            <v>돔카메라 고정용 브래킷 철거</v>
          </cell>
          <cell r="D858" t="str">
            <v>제작사양</v>
          </cell>
          <cell r="E858">
            <v>1</v>
          </cell>
          <cell r="F858" t="str">
            <v>EA</v>
          </cell>
          <cell r="G858">
            <v>310</v>
          </cell>
          <cell r="H858">
            <v>310</v>
          </cell>
          <cell r="I858">
            <v>10353</v>
          </cell>
          <cell r="J858">
            <v>10353</v>
          </cell>
          <cell r="K858">
            <v>0</v>
          </cell>
          <cell r="L858">
            <v>0</v>
          </cell>
        </row>
        <row r="859">
          <cell r="B859">
            <v>105</v>
          </cell>
          <cell r="C859" t="str">
            <v>고정형 CAMERA 브래킷 설치</v>
          </cell>
          <cell r="D859" t="str">
            <v>제작사양</v>
          </cell>
          <cell r="E859">
            <v>1</v>
          </cell>
          <cell r="F859" t="str">
            <v>EA</v>
          </cell>
          <cell r="G859">
            <v>81035</v>
          </cell>
          <cell r="H859">
            <v>81035</v>
          </cell>
          <cell r="I859">
            <v>34514</v>
          </cell>
          <cell r="J859">
            <v>34514</v>
          </cell>
          <cell r="K859">
            <v>0</v>
          </cell>
          <cell r="L859">
            <v>0</v>
          </cell>
        </row>
        <row r="860">
          <cell r="B860">
            <v>106</v>
          </cell>
          <cell r="C860" t="str">
            <v>스피커 설치</v>
          </cell>
          <cell r="D860" t="str">
            <v>20W, 8Ω</v>
          </cell>
          <cell r="E860">
            <v>1</v>
          </cell>
          <cell r="F860" t="str">
            <v>개</v>
          </cell>
          <cell r="G860">
            <v>67035</v>
          </cell>
          <cell r="H860">
            <v>67035</v>
          </cell>
          <cell r="I860">
            <v>34514</v>
          </cell>
          <cell r="J860">
            <v>34514</v>
          </cell>
          <cell r="K860">
            <v>0</v>
          </cell>
          <cell r="L860">
            <v>0</v>
          </cell>
        </row>
        <row r="861">
          <cell r="B861">
            <v>107</v>
          </cell>
          <cell r="C861" t="str">
            <v>스피커 철거</v>
          </cell>
          <cell r="D861">
            <v>0</v>
          </cell>
          <cell r="E861">
            <v>1</v>
          </cell>
          <cell r="F861" t="str">
            <v>개</v>
          </cell>
          <cell r="G861">
            <v>310</v>
          </cell>
          <cell r="H861">
            <v>310</v>
          </cell>
          <cell r="I861">
            <v>10353</v>
          </cell>
          <cell r="J861">
            <v>10353</v>
          </cell>
          <cell r="K861">
            <v>0</v>
          </cell>
          <cell r="L861">
            <v>0</v>
          </cell>
        </row>
        <row r="862">
          <cell r="B862">
            <v>108</v>
          </cell>
          <cell r="C862" t="str">
            <v>경광등 설치</v>
          </cell>
          <cell r="D862" t="str">
            <v>크세논램프 5W, ABS</v>
          </cell>
          <cell r="E862">
            <v>1</v>
          </cell>
          <cell r="F862" t="str">
            <v>개</v>
          </cell>
          <cell r="G862">
            <v>50262</v>
          </cell>
          <cell r="H862">
            <v>50262</v>
          </cell>
          <cell r="I862">
            <v>8737</v>
          </cell>
          <cell r="J862">
            <v>8737</v>
          </cell>
          <cell r="K862">
            <v>0</v>
          </cell>
          <cell r="L862">
            <v>0</v>
          </cell>
        </row>
        <row r="863">
          <cell r="B863">
            <v>109</v>
          </cell>
          <cell r="C863" t="str">
            <v>경광등 철거</v>
          </cell>
          <cell r="D863" t="str">
            <v>크세논램프 5W, ABS</v>
          </cell>
          <cell r="E863">
            <v>1</v>
          </cell>
          <cell r="F863" t="str">
            <v>개</v>
          </cell>
          <cell r="G863">
            <v>131</v>
          </cell>
          <cell r="H863">
            <v>131</v>
          </cell>
          <cell r="I863">
            <v>4368</v>
          </cell>
          <cell r="J863">
            <v>4368</v>
          </cell>
          <cell r="K863">
            <v>0</v>
          </cell>
          <cell r="L863">
            <v>0</v>
          </cell>
        </row>
        <row r="864">
          <cell r="B864">
            <v>112</v>
          </cell>
          <cell r="C864" t="str">
            <v>비상벨 철거</v>
          </cell>
          <cell r="D864">
            <v>0</v>
          </cell>
          <cell r="E864">
            <v>1</v>
          </cell>
          <cell r="F864" t="str">
            <v>개</v>
          </cell>
          <cell r="G864">
            <v>157</v>
          </cell>
          <cell r="H864">
            <v>157</v>
          </cell>
          <cell r="I864">
            <v>5242</v>
          </cell>
          <cell r="J864">
            <v>5242</v>
          </cell>
          <cell r="K864">
            <v>0</v>
          </cell>
          <cell r="L864">
            <v>0</v>
          </cell>
        </row>
        <row r="865">
          <cell r="B865">
            <v>119</v>
          </cell>
          <cell r="C865" t="str">
            <v>써지보호기(영상) 철거</v>
          </cell>
          <cell r="D865">
            <v>0</v>
          </cell>
          <cell r="E865">
            <v>1</v>
          </cell>
          <cell r="F865" t="str">
            <v>EA</v>
          </cell>
          <cell r="G865">
            <v>226</v>
          </cell>
          <cell r="H865">
            <v>226</v>
          </cell>
          <cell r="I865">
            <v>7553</v>
          </cell>
          <cell r="J865">
            <v>7553</v>
          </cell>
          <cell r="K865">
            <v>0</v>
          </cell>
          <cell r="L865">
            <v>0</v>
          </cell>
        </row>
        <row r="866">
          <cell r="B866">
            <v>120</v>
          </cell>
          <cell r="C866" t="str">
            <v>CODEC 철거</v>
          </cell>
          <cell r="D866" t="str">
            <v>MPEF-1/2/4, DUAL ENCODERING</v>
          </cell>
          <cell r="E866">
            <v>1</v>
          </cell>
          <cell r="F866" t="str">
            <v>대</v>
          </cell>
          <cell r="G866">
            <v>517</v>
          </cell>
          <cell r="H866">
            <v>517</v>
          </cell>
          <cell r="I866">
            <v>17256</v>
          </cell>
          <cell r="J866">
            <v>17256</v>
          </cell>
          <cell r="K866">
            <v>0</v>
          </cell>
          <cell r="L866">
            <v>0</v>
          </cell>
        </row>
        <row r="867">
          <cell r="B867">
            <v>121</v>
          </cell>
          <cell r="C867" t="str">
            <v>동보방송장치 철거</v>
          </cell>
          <cell r="D867" t="str">
            <v>AMP 내장(60W)</v>
          </cell>
          <cell r="E867">
            <v>1</v>
          </cell>
          <cell r="F867" t="str">
            <v>SET</v>
          </cell>
          <cell r="G867">
            <v>1051</v>
          </cell>
          <cell r="H867">
            <v>1051</v>
          </cell>
          <cell r="I867">
            <v>35045</v>
          </cell>
          <cell r="J867">
            <v>35045</v>
          </cell>
          <cell r="K867">
            <v>0</v>
          </cell>
          <cell r="L867">
            <v>0</v>
          </cell>
        </row>
        <row r="868">
          <cell r="B868">
            <v>122</v>
          </cell>
          <cell r="C868" t="str">
            <v>시그널컨버터 철거</v>
          </cell>
          <cell r="D868" t="str">
            <v>RS-232/485</v>
          </cell>
          <cell r="E868">
            <v>1</v>
          </cell>
          <cell r="F868" t="str">
            <v>SET</v>
          </cell>
          <cell r="G868">
            <v>687</v>
          </cell>
          <cell r="H868">
            <v>687</v>
          </cell>
          <cell r="I868">
            <v>22902</v>
          </cell>
          <cell r="J868">
            <v>22902</v>
          </cell>
          <cell r="K868">
            <v>0</v>
          </cell>
          <cell r="L868">
            <v>0</v>
          </cell>
        </row>
        <row r="869">
          <cell r="B869">
            <v>316</v>
          </cell>
          <cell r="C869" t="str">
            <v>전원케이블 포설</v>
          </cell>
          <cell r="D869" t="str">
            <v>VCT 1.5sq x 2C x 5열</v>
          </cell>
          <cell r="E869">
            <v>8</v>
          </cell>
          <cell r="F869" t="str">
            <v>m</v>
          </cell>
          <cell r="G869">
            <v>3701</v>
          </cell>
          <cell r="H869">
            <v>29608</v>
          </cell>
          <cell r="I869">
            <v>13670</v>
          </cell>
          <cell r="J869">
            <v>109360</v>
          </cell>
          <cell r="K869">
            <v>0</v>
          </cell>
          <cell r="L869">
            <v>0</v>
          </cell>
        </row>
        <row r="870">
          <cell r="B870">
            <v>317</v>
          </cell>
          <cell r="C870" t="str">
            <v>스피커케이블</v>
          </cell>
          <cell r="D870" t="str">
            <v>SW 2300</v>
          </cell>
          <cell r="E870">
            <v>2.5</v>
          </cell>
          <cell r="F870" t="str">
            <v>m</v>
          </cell>
          <cell r="G870">
            <v>1285</v>
          </cell>
          <cell r="H870">
            <v>3212</v>
          </cell>
          <cell r="I870">
            <v>2621</v>
          </cell>
          <cell r="J870">
            <v>6552</v>
          </cell>
          <cell r="K870">
            <v>0</v>
          </cell>
          <cell r="L870">
            <v>0</v>
          </cell>
        </row>
        <row r="871">
          <cell r="B871">
            <v>318</v>
          </cell>
          <cell r="C871" t="str">
            <v>LAN 케이블 포설</v>
          </cell>
          <cell r="D871" t="str">
            <v>UTP Cat 6 4P x 1열</v>
          </cell>
          <cell r="E871">
            <v>9.5</v>
          </cell>
          <cell r="F871" t="str">
            <v>m</v>
          </cell>
          <cell r="G871">
            <v>557</v>
          </cell>
          <cell r="H871">
            <v>5291</v>
          </cell>
          <cell r="I871">
            <v>4068</v>
          </cell>
          <cell r="J871">
            <v>38646</v>
          </cell>
          <cell r="K871">
            <v>0</v>
          </cell>
          <cell r="L871">
            <v>0</v>
          </cell>
        </row>
        <row r="872">
          <cell r="B872">
            <v>322</v>
          </cell>
          <cell r="C872" t="str">
            <v>LAN 케이블 포설</v>
          </cell>
          <cell r="D872" t="str">
            <v>UTP Cat 6 4P x 5열</v>
          </cell>
          <cell r="E872">
            <v>8</v>
          </cell>
          <cell r="F872" t="str">
            <v>m</v>
          </cell>
          <cell r="G872">
            <v>2690</v>
          </cell>
          <cell r="H872">
            <v>21520</v>
          </cell>
          <cell r="I872">
            <v>17088</v>
          </cell>
          <cell r="J872">
            <v>136704</v>
          </cell>
          <cell r="K872">
            <v>0</v>
          </cell>
          <cell r="L872">
            <v>0</v>
          </cell>
        </row>
        <row r="873">
          <cell r="B873" t="str">
            <v>멀티콘센트접지2구</v>
          </cell>
          <cell r="C873" t="str">
            <v>멀티콘센트</v>
          </cell>
          <cell r="D873" t="str">
            <v>접지2구</v>
          </cell>
          <cell r="E873">
            <v>1</v>
          </cell>
          <cell r="F873" t="str">
            <v>EA</v>
          </cell>
          <cell r="G873">
            <v>6300</v>
          </cell>
          <cell r="H873">
            <v>6300</v>
          </cell>
          <cell r="J873">
            <v>0</v>
          </cell>
          <cell r="L873">
            <v>0</v>
          </cell>
        </row>
        <row r="874">
          <cell r="B874" t="str">
            <v>멀티콘센트접지6구</v>
          </cell>
          <cell r="C874" t="str">
            <v>멀티콘센트</v>
          </cell>
          <cell r="D874" t="str">
            <v>접지6구</v>
          </cell>
          <cell r="E874">
            <v>2</v>
          </cell>
          <cell r="F874" t="str">
            <v>EA</v>
          </cell>
          <cell r="G874">
            <v>12400</v>
          </cell>
          <cell r="H874">
            <v>24800</v>
          </cell>
          <cell r="J874">
            <v>0</v>
          </cell>
          <cell r="L874">
            <v>0</v>
          </cell>
        </row>
        <row r="879">
          <cell r="B879">
            <v>3095</v>
          </cell>
          <cell r="D879" t="str">
            <v>계</v>
          </cell>
          <cell r="H879">
            <v>344551</v>
          </cell>
          <cell r="J879">
            <v>552103</v>
          </cell>
          <cell r="L879">
            <v>0</v>
          </cell>
        </row>
        <row r="880">
          <cell r="B880">
            <v>2096</v>
          </cell>
          <cell r="C880" t="str">
            <v>2.36 기흥구 지곡동 663-1 상동3교 다리 앞 삼거리</v>
          </cell>
        </row>
        <row r="881">
          <cell r="B881">
            <v>101</v>
          </cell>
          <cell r="C881" t="str">
            <v>SPEED DOME CAMERA 철거</v>
          </cell>
          <cell r="D881" t="str">
            <v>41만화소</v>
          </cell>
          <cell r="E881">
            <v>1</v>
          </cell>
          <cell r="F881" t="str">
            <v>EA</v>
          </cell>
          <cell r="G881">
            <v>1064</v>
          </cell>
          <cell r="H881">
            <v>1064</v>
          </cell>
          <cell r="I881">
            <v>35490</v>
          </cell>
          <cell r="J881">
            <v>35490</v>
          </cell>
          <cell r="K881">
            <v>0</v>
          </cell>
          <cell r="L881">
            <v>0</v>
          </cell>
        </row>
        <row r="882">
          <cell r="B882">
            <v>103</v>
          </cell>
          <cell r="C882" t="str">
            <v>돔카메라 고정용 브래킷 설치</v>
          </cell>
          <cell r="D882" t="str">
            <v>제작사양</v>
          </cell>
          <cell r="E882">
            <v>1</v>
          </cell>
          <cell r="F882" t="str">
            <v>EA</v>
          </cell>
          <cell r="G882">
            <v>51035</v>
          </cell>
          <cell r="H882">
            <v>51035</v>
          </cell>
          <cell r="I882">
            <v>34514</v>
          </cell>
          <cell r="J882">
            <v>34514</v>
          </cell>
          <cell r="K882">
            <v>0</v>
          </cell>
          <cell r="L882">
            <v>0</v>
          </cell>
        </row>
        <row r="883">
          <cell r="B883">
            <v>104</v>
          </cell>
          <cell r="C883" t="str">
            <v>돔카메라 고정용 브래킷 철거</v>
          </cell>
          <cell r="D883" t="str">
            <v>제작사양</v>
          </cell>
          <cell r="E883">
            <v>1</v>
          </cell>
          <cell r="F883" t="str">
            <v>EA</v>
          </cell>
          <cell r="G883">
            <v>310</v>
          </cell>
          <cell r="H883">
            <v>310</v>
          </cell>
          <cell r="I883">
            <v>10353</v>
          </cell>
          <cell r="J883">
            <v>10353</v>
          </cell>
          <cell r="K883">
            <v>0</v>
          </cell>
          <cell r="L883">
            <v>0</v>
          </cell>
        </row>
        <row r="884">
          <cell r="B884">
            <v>105</v>
          </cell>
          <cell r="C884" t="str">
            <v>고정형 CAMERA 브래킷 설치</v>
          </cell>
          <cell r="D884" t="str">
            <v>제작사양</v>
          </cell>
          <cell r="E884">
            <v>1</v>
          </cell>
          <cell r="F884" t="str">
            <v>EA</v>
          </cell>
          <cell r="G884">
            <v>81035</v>
          </cell>
          <cell r="H884">
            <v>81035</v>
          </cell>
          <cell r="I884">
            <v>34514</v>
          </cell>
          <cell r="J884">
            <v>34514</v>
          </cell>
          <cell r="K884">
            <v>0</v>
          </cell>
          <cell r="L884">
            <v>0</v>
          </cell>
        </row>
        <row r="885">
          <cell r="B885">
            <v>106</v>
          </cell>
          <cell r="C885" t="str">
            <v>스피커 설치</v>
          </cell>
          <cell r="D885" t="str">
            <v>20W, 8Ω</v>
          </cell>
          <cell r="E885">
            <v>1</v>
          </cell>
          <cell r="F885" t="str">
            <v>개</v>
          </cell>
          <cell r="G885">
            <v>67035</v>
          </cell>
          <cell r="H885">
            <v>67035</v>
          </cell>
          <cell r="I885">
            <v>34514</v>
          </cell>
          <cell r="J885">
            <v>34514</v>
          </cell>
          <cell r="K885">
            <v>0</v>
          </cell>
          <cell r="L885">
            <v>0</v>
          </cell>
        </row>
        <row r="886">
          <cell r="B886">
            <v>107</v>
          </cell>
          <cell r="C886" t="str">
            <v>스피커 철거</v>
          </cell>
          <cell r="D886">
            <v>0</v>
          </cell>
          <cell r="E886">
            <v>1</v>
          </cell>
          <cell r="F886" t="str">
            <v>개</v>
          </cell>
          <cell r="G886">
            <v>310</v>
          </cell>
          <cell r="H886">
            <v>310</v>
          </cell>
          <cell r="I886">
            <v>10353</v>
          </cell>
          <cell r="J886">
            <v>10353</v>
          </cell>
          <cell r="K886">
            <v>0</v>
          </cell>
          <cell r="L886">
            <v>0</v>
          </cell>
        </row>
        <row r="887">
          <cell r="B887">
            <v>108</v>
          </cell>
          <cell r="C887" t="str">
            <v>경광등 설치</v>
          </cell>
          <cell r="D887" t="str">
            <v>크세논램프 5W, ABS</v>
          </cell>
          <cell r="E887">
            <v>1</v>
          </cell>
          <cell r="F887" t="str">
            <v>개</v>
          </cell>
          <cell r="G887">
            <v>50262</v>
          </cell>
          <cell r="H887">
            <v>50262</v>
          </cell>
          <cell r="I887">
            <v>8737</v>
          </cell>
          <cell r="J887">
            <v>8737</v>
          </cell>
          <cell r="K887">
            <v>0</v>
          </cell>
          <cell r="L887">
            <v>0</v>
          </cell>
        </row>
        <row r="888">
          <cell r="B888">
            <v>109</v>
          </cell>
          <cell r="C888" t="str">
            <v>경광등 철거</v>
          </cell>
          <cell r="D888" t="str">
            <v>크세논램프 5W, ABS</v>
          </cell>
          <cell r="E888">
            <v>1</v>
          </cell>
          <cell r="F888" t="str">
            <v>개</v>
          </cell>
          <cell r="G888">
            <v>131</v>
          </cell>
          <cell r="H888">
            <v>131</v>
          </cell>
          <cell r="I888">
            <v>4368</v>
          </cell>
          <cell r="J888">
            <v>4368</v>
          </cell>
          <cell r="K888">
            <v>0</v>
          </cell>
          <cell r="L888">
            <v>0</v>
          </cell>
        </row>
        <row r="889">
          <cell r="B889">
            <v>112</v>
          </cell>
          <cell r="C889" t="str">
            <v>비상벨 철거</v>
          </cell>
          <cell r="D889">
            <v>0</v>
          </cell>
          <cell r="E889">
            <v>1</v>
          </cell>
          <cell r="F889" t="str">
            <v>개</v>
          </cell>
          <cell r="G889">
            <v>157</v>
          </cell>
          <cell r="H889">
            <v>157</v>
          </cell>
          <cell r="I889">
            <v>5242</v>
          </cell>
          <cell r="J889">
            <v>5242</v>
          </cell>
          <cell r="K889">
            <v>0</v>
          </cell>
          <cell r="L889">
            <v>0</v>
          </cell>
        </row>
        <row r="890">
          <cell r="B890">
            <v>119</v>
          </cell>
          <cell r="C890" t="str">
            <v>써지보호기(영상) 철거</v>
          </cell>
          <cell r="D890">
            <v>0</v>
          </cell>
          <cell r="E890">
            <v>1</v>
          </cell>
          <cell r="F890" t="str">
            <v>EA</v>
          </cell>
          <cell r="G890">
            <v>226</v>
          </cell>
          <cell r="H890">
            <v>226</v>
          </cell>
          <cell r="I890">
            <v>7553</v>
          </cell>
          <cell r="J890">
            <v>7553</v>
          </cell>
          <cell r="K890">
            <v>0</v>
          </cell>
          <cell r="L890">
            <v>0</v>
          </cell>
        </row>
        <row r="891">
          <cell r="B891">
            <v>120</v>
          </cell>
          <cell r="C891" t="str">
            <v>CODEC 철거</v>
          </cell>
          <cell r="D891" t="str">
            <v>MPEF-1/2/4, DUAL ENCODERING</v>
          </cell>
          <cell r="E891">
            <v>1</v>
          </cell>
          <cell r="F891" t="str">
            <v>대</v>
          </cell>
          <cell r="G891">
            <v>517</v>
          </cell>
          <cell r="H891">
            <v>517</v>
          </cell>
          <cell r="I891">
            <v>17256</v>
          </cell>
          <cell r="J891">
            <v>17256</v>
          </cell>
          <cell r="K891">
            <v>0</v>
          </cell>
          <cell r="L891">
            <v>0</v>
          </cell>
        </row>
        <row r="892">
          <cell r="B892">
            <v>121</v>
          </cell>
          <cell r="C892" t="str">
            <v>동보방송장치 철거</v>
          </cell>
          <cell r="D892" t="str">
            <v>AMP 내장(60W)</v>
          </cell>
          <cell r="E892">
            <v>1</v>
          </cell>
          <cell r="F892" t="str">
            <v>SET</v>
          </cell>
          <cell r="G892">
            <v>1051</v>
          </cell>
          <cell r="H892">
            <v>1051</v>
          </cell>
          <cell r="I892">
            <v>35045</v>
          </cell>
          <cell r="J892">
            <v>35045</v>
          </cell>
          <cell r="K892">
            <v>0</v>
          </cell>
          <cell r="L892">
            <v>0</v>
          </cell>
        </row>
        <row r="893">
          <cell r="B893">
            <v>122</v>
          </cell>
          <cell r="C893" t="str">
            <v>시그널컨버터 철거</v>
          </cell>
          <cell r="D893" t="str">
            <v>RS-232/485</v>
          </cell>
          <cell r="E893">
            <v>1</v>
          </cell>
          <cell r="F893" t="str">
            <v>SET</v>
          </cell>
          <cell r="G893">
            <v>687</v>
          </cell>
          <cell r="H893">
            <v>687</v>
          </cell>
          <cell r="I893">
            <v>22902</v>
          </cell>
          <cell r="J893">
            <v>22902</v>
          </cell>
          <cell r="K893">
            <v>0</v>
          </cell>
          <cell r="L893">
            <v>0</v>
          </cell>
        </row>
        <row r="894">
          <cell r="B894">
            <v>315</v>
          </cell>
          <cell r="C894" t="str">
            <v>전원케이블 포설</v>
          </cell>
          <cell r="D894" t="str">
            <v>VCT 1.5sq x 2C x 4열</v>
          </cell>
          <cell r="E894">
            <v>9</v>
          </cell>
          <cell r="F894" t="str">
            <v>m</v>
          </cell>
          <cell r="G894">
            <v>2964</v>
          </cell>
          <cell r="H894">
            <v>26676</v>
          </cell>
          <cell r="I894">
            <v>11066</v>
          </cell>
          <cell r="J894">
            <v>99594</v>
          </cell>
          <cell r="K894">
            <v>0</v>
          </cell>
          <cell r="L894">
            <v>0</v>
          </cell>
        </row>
        <row r="895">
          <cell r="B895">
            <v>317</v>
          </cell>
          <cell r="C895" t="str">
            <v>스피커케이블</v>
          </cell>
          <cell r="D895" t="str">
            <v>SW 2300</v>
          </cell>
          <cell r="E895">
            <v>2.5</v>
          </cell>
          <cell r="F895" t="str">
            <v>m</v>
          </cell>
          <cell r="G895">
            <v>1285</v>
          </cell>
          <cell r="H895">
            <v>3212</v>
          </cell>
          <cell r="I895">
            <v>2621</v>
          </cell>
          <cell r="J895">
            <v>6552</v>
          </cell>
          <cell r="K895">
            <v>0</v>
          </cell>
          <cell r="L895">
            <v>0</v>
          </cell>
        </row>
        <row r="896">
          <cell r="B896">
            <v>318</v>
          </cell>
          <cell r="C896" t="str">
            <v>LAN 케이블 포설</v>
          </cell>
          <cell r="D896" t="str">
            <v>UTP Cat 6 4P x 1열</v>
          </cell>
          <cell r="E896">
            <v>10.5</v>
          </cell>
          <cell r="F896" t="str">
            <v>m</v>
          </cell>
          <cell r="G896">
            <v>557</v>
          </cell>
          <cell r="H896">
            <v>5848</v>
          </cell>
          <cell r="I896">
            <v>4068</v>
          </cell>
          <cell r="J896">
            <v>42714</v>
          </cell>
          <cell r="K896">
            <v>0</v>
          </cell>
          <cell r="L896">
            <v>0</v>
          </cell>
        </row>
        <row r="897">
          <cell r="B897">
            <v>321</v>
          </cell>
          <cell r="C897" t="str">
            <v>LAN 케이블 포설</v>
          </cell>
          <cell r="D897" t="str">
            <v>UTP Cat 6 4P x 4열</v>
          </cell>
          <cell r="E897">
            <v>9</v>
          </cell>
          <cell r="F897" t="str">
            <v>m</v>
          </cell>
          <cell r="G897">
            <v>2156</v>
          </cell>
          <cell r="H897">
            <v>19404</v>
          </cell>
          <cell r="I897">
            <v>13833</v>
          </cell>
          <cell r="J897">
            <v>124497</v>
          </cell>
          <cell r="K897">
            <v>0</v>
          </cell>
          <cell r="L897">
            <v>0</v>
          </cell>
        </row>
        <row r="898">
          <cell r="B898" t="str">
            <v>멀티콘센트접지2구</v>
          </cell>
          <cell r="C898" t="str">
            <v>멀티콘센트</v>
          </cell>
          <cell r="D898" t="str">
            <v>접지2구</v>
          </cell>
          <cell r="E898">
            <v>1</v>
          </cell>
          <cell r="F898" t="str">
            <v>EA</v>
          </cell>
          <cell r="G898">
            <v>6300</v>
          </cell>
          <cell r="H898">
            <v>6300</v>
          </cell>
          <cell r="J898">
            <v>0</v>
          </cell>
          <cell r="L898">
            <v>0</v>
          </cell>
        </row>
        <row r="899">
          <cell r="B899" t="str">
            <v>멀티콘센트접지6구</v>
          </cell>
          <cell r="C899" t="str">
            <v>멀티콘센트</v>
          </cell>
          <cell r="D899" t="str">
            <v>접지6구</v>
          </cell>
          <cell r="E899">
            <v>2</v>
          </cell>
          <cell r="F899" t="str">
            <v>EA</v>
          </cell>
          <cell r="G899">
            <v>12400</v>
          </cell>
          <cell r="H899">
            <v>24800</v>
          </cell>
          <cell r="J899">
            <v>0</v>
          </cell>
          <cell r="L899">
            <v>0</v>
          </cell>
        </row>
        <row r="904">
          <cell r="B904">
            <v>3096</v>
          </cell>
          <cell r="D904" t="str">
            <v>계</v>
          </cell>
          <cell r="H904">
            <v>340060</v>
          </cell>
          <cell r="J904">
            <v>534198</v>
          </cell>
          <cell r="L904">
            <v>0</v>
          </cell>
        </row>
        <row r="905">
          <cell r="B905">
            <v>2097</v>
          </cell>
          <cell r="C905" t="str">
            <v>2.37 기흥구 상하동 210-4 진흥더루벤스 2단지 뒤편</v>
          </cell>
        </row>
        <row r="906">
          <cell r="B906">
            <v>101</v>
          </cell>
          <cell r="C906" t="str">
            <v>SPEED DOME CAMERA 철거</v>
          </cell>
          <cell r="D906" t="str">
            <v>41만화소</v>
          </cell>
          <cell r="E906">
            <v>1</v>
          </cell>
          <cell r="F906" t="str">
            <v>EA</v>
          </cell>
          <cell r="G906">
            <v>1064</v>
          </cell>
          <cell r="H906">
            <v>1064</v>
          </cell>
          <cell r="I906">
            <v>35490</v>
          </cell>
          <cell r="J906">
            <v>35490</v>
          </cell>
          <cell r="K906">
            <v>0</v>
          </cell>
          <cell r="L906">
            <v>0</v>
          </cell>
        </row>
        <row r="907">
          <cell r="B907">
            <v>103</v>
          </cell>
          <cell r="C907" t="str">
            <v>돔카메라 고정용 브래킷 설치</v>
          </cell>
          <cell r="D907" t="str">
            <v>제작사양</v>
          </cell>
          <cell r="E907">
            <v>1</v>
          </cell>
          <cell r="F907" t="str">
            <v>EA</v>
          </cell>
          <cell r="G907">
            <v>51035</v>
          </cell>
          <cell r="H907">
            <v>51035</v>
          </cell>
          <cell r="I907">
            <v>34514</v>
          </cell>
          <cell r="J907">
            <v>34514</v>
          </cell>
          <cell r="K907">
            <v>0</v>
          </cell>
          <cell r="L907">
            <v>0</v>
          </cell>
        </row>
        <row r="908">
          <cell r="B908">
            <v>104</v>
          </cell>
          <cell r="C908" t="str">
            <v>돔카메라 고정용 브래킷 철거</v>
          </cell>
          <cell r="D908" t="str">
            <v>제작사양</v>
          </cell>
          <cell r="E908">
            <v>1</v>
          </cell>
          <cell r="F908" t="str">
            <v>EA</v>
          </cell>
          <cell r="G908">
            <v>310</v>
          </cell>
          <cell r="H908">
            <v>310</v>
          </cell>
          <cell r="I908">
            <v>10353</v>
          </cell>
          <cell r="J908">
            <v>10353</v>
          </cell>
          <cell r="K908">
            <v>0</v>
          </cell>
          <cell r="L908">
            <v>0</v>
          </cell>
        </row>
        <row r="909">
          <cell r="B909">
            <v>105</v>
          </cell>
          <cell r="C909" t="str">
            <v>고정형 CAMERA 브래킷 설치</v>
          </cell>
          <cell r="D909" t="str">
            <v>제작사양</v>
          </cell>
          <cell r="E909">
            <v>1</v>
          </cell>
          <cell r="F909" t="str">
            <v>EA</v>
          </cell>
          <cell r="G909">
            <v>81035</v>
          </cell>
          <cell r="H909">
            <v>81035</v>
          </cell>
          <cell r="I909">
            <v>34514</v>
          </cell>
          <cell r="J909">
            <v>34514</v>
          </cell>
          <cell r="K909">
            <v>0</v>
          </cell>
          <cell r="L909">
            <v>0</v>
          </cell>
        </row>
        <row r="910">
          <cell r="B910">
            <v>106</v>
          </cell>
          <cell r="C910" t="str">
            <v>스피커 설치</v>
          </cell>
          <cell r="D910" t="str">
            <v>20W, 8Ω</v>
          </cell>
          <cell r="E910">
            <v>1</v>
          </cell>
          <cell r="F910" t="str">
            <v>개</v>
          </cell>
          <cell r="G910">
            <v>67035</v>
          </cell>
          <cell r="H910">
            <v>67035</v>
          </cell>
          <cell r="I910">
            <v>34514</v>
          </cell>
          <cell r="J910">
            <v>34514</v>
          </cell>
          <cell r="K910">
            <v>0</v>
          </cell>
          <cell r="L910">
            <v>0</v>
          </cell>
        </row>
        <row r="911">
          <cell r="B911">
            <v>107</v>
          </cell>
          <cell r="C911" t="str">
            <v>스피커 철거</v>
          </cell>
          <cell r="D911">
            <v>0</v>
          </cell>
          <cell r="E911">
            <v>1</v>
          </cell>
          <cell r="F911" t="str">
            <v>개</v>
          </cell>
          <cell r="G911">
            <v>310</v>
          </cell>
          <cell r="H911">
            <v>310</v>
          </cell>
          <cell r="I911">
            <v>10353</v>
          </cell>
          <cell r="J911">
            <v>10353</v>
          </cell>
          <cell r="K911">
            <v>0</v>
          </cell>
          <cell r="L911">
            <v>0</v>
          </cell>
        </row>
        <row r="912">
          <cell r="B912">
            <v>108</v>
          </cell>
          <cell r="C912" t="str">
            <v>경광등 설치</v>
          </cell>
          <cell r="D912" t="str">
            <v>크세논램프 5W, ABS</v>
          </cell>
          <cell r="E912">
            <v>1</v>
          </cell>
          <cell r="F912" t="str">
            <v>개</v>
          </cell>
          <cell r="G912">
            <v>50262</v>
          </cell>
          <cell r="H912">
            <v>50262</v>
          </cell>
          <cell r="I912">
            <v>8737</v>
          </cell>
          <cell r="J912">
            <v>8737</v>
          </cell>
          <cell r="K912">
            <v>0</v>
          </cell>
          <cell r="L912">
            <v>0</v>
          </cell>
        </row>
        <row r="913">
          <cell r="B913">
            <v>109</v>
          </cell>
          <cell r="C913" t="str">
            <v>경광등 철거</v>
          </cell>
          <cell r="D913" t="str">
            <v>크세논램프 5W, ABS</v>
          </cell>
          <cell r="E913">
            <v>1</v>
          </cell>
          <cell r="F913" t="str">
            <v>개</v>
          </cell>
          <cell r="G913">
            <v>131</v>
          </cell>
          <cell r="H913">
            <v>131</v>
          </cell>
          <cell r="I913">
            <v>4368</v>
          </cell>
          <cell r="J913">
            <v>4368</v>
          </cell>
          <cell r="K913">
            <v>0</v>
          </cell>
          <cell r="L913">
            <v>0</v>
          </cell>
        </row>
        <row r="914">
          <cell r="B914">
            <v>112</v>
          </cell>
          <cell r="C914" t="str">
            <v>비상벨 철거</v>
          </cell>
          <cell r="D914">
            <v>0</v>
          </cell>
          <cell r="E914">
            <v>1</v>
          </cell>
          <cell r="F914" t="str">
            <v>개</v>
          </cell>
          <cell r="G914">
            <v>157</v>
          </cell>
          <cell r="H914">
            <v>157</v>
          </cell>
          <cell r="I914">
            <v>5242</v>
          </cell>
          <cell r="J914">
            <v>5242</v>
          </cell>
          <cell r="K914">
            <v>0</v>
          </cell>
          <cell r="L914">
            <v>0</v>
          </cell>
        </row>
        <row r="915">
          <cell r="B915">
            <v>119</v>
          </cell>
          <cell r="C915" t="str">
            <v>써지보호기(영상) 철거</v>
          </cell>
          <cell r="D915">
            <v>0</v>
          </cell>
          <cell r="E915">
            <v>1</v>
          </cell>
          <cell r="F915" t="str">
            <v>EA</v>
          </cell>
          <cell r="G915">
            <v>226</v>
          </cell>
          <cell r="H915">
            <v>226</v>
          </cell>
          <cell r="I915">
            <v>7553</v>
          </cell>
          <cell r="J915">
            <v>7553</v>
          </cell>
          <cell r="K915">
            <v>0</v>
          </cell>
          <cell r="L915">
            <v>0</v>
          </cell>
        </row>
        <row r="916">
          <cell r="B916">
            <v>120</v>
          </cell>
          <cell r="C916" t="str">
            <v>CODEC 철거</v>
          </cell>
          <cell r="D916" t="str">
            <v>MPEF-1/2/4, DUAL ENCODERING</v>
          </cell>
          <cell r="E916">
            <v>1</v>
          </cell>
          <cell r="F916" t="str">
            <v>대</v>
          </cell>
          <cell r="G916">
            <v>517</v>
          </cell>
          <cell r="H916">
            <v>517</v>
          </cell>
          <cell r="I916">
            <v>17256</v>
          </cell>
          <cell r="J916">
            <v>17256</v>
          </cell>
          <cell r="K916">
            <v>0</v>
          </cell>
          <cell r="L916">
            <v>0</v>
          </cell>
        </row>
        <row r="917">
          <cell r="B917">
            <v>121</v>
          </cell>
          <cell r="C917" t="str">
            <v>동보방송장치 철거</v>
          </cell>
          <cell r="D917" t="str">
            <v>AMP 내장(60W)</v>
          </cell>
          <cell r="E917">
            <v>1</v>
          </cell>
          <cell r="F917" t="str">
            <v>SET</v>
          </cell>
          <cell r="G917">
            <v>1051</v>
          </cell>
          <cell r="H917">
            <v>1051</v>
          </cell>
          <cell r="I917">
            <v>35045</v>
          </cell>
          <cell r="J917">
            <v>35045</v>
          </cell>
          <cell r="K917">
            <v>0</v>
          </cell>
          <cell r="L917">
            <v>0</v>
          </cell>
        </row>
        <row r="918">
          <cell r="B918">
            <v>122</v>
          </cell>
          <cell r="C918" t="str">
            <v>시그널컨버터 철거</v>
          </cell>
          <cell r="D918" t="str">
            <v>RS-232/485</v>
          </cell>
          <cell r="E918">
            <v>1</v>
          </cell>
          <cell r="F918" t="str">
            <v>SET</v>
          </cell>
          <cell r="G918">
            <v>687</v>
          </cell>
          <cell r="H918">
            <v>687</v>
          </cell>
          <cell r="I918">
            <v>22902</v>
          </cell>
          <cell r="J918">
            <v>22902</v>
          </cell>
          <cell r="K918">
            <v>0</v>
          </cell>
          <cell r="L918">
            <v>0</v>
          </cell>
        </row>
        <row r="919">
          <cell r="B919">
            <v>315</v>
          </cell>
          <cell r="C919" t="str">
            <v>전원케이블 포설</v>
          </cell>
          <cell r="D919" t="str">
            <v>VCT 1.5sq x 2C x 4열</v>
          </cell>
          <cell r="E919">
            <v>8</v>
          </cell>
          <cell r="F919" t="str">
            <v>m</v>
          </cell>
          <cell r="G919">
            <v>2964</v>
          </cell>
          <cell r="H919">
            <v>23712</v>
          </cell>
          <cell r="I919">
            <v>11066</v>
          </cell>
          <cell r="J919">
            <v>88528</v>
          </cell>
          <cell r="K919">
            <v>0</v>
          </cell>
          <cell r="L919">
            <v>0</v>
          </cell>
        </row>
        <row r="920">
          <cell r="B920">
            <v>317</v>
          </cell>
          <cell r="C920" t="str">
            <v>스피커케이블</v>
          </cell>
          <cell r="D920" t="str">
            <v>SW 2300</v>
          </cell>
          <cell r="E920">
            <v>2.5</v>
          </cell>
          <cell r="F920" t="str">
            <v>m</v>
          </cell>
          <cell r="G920">
            <v>1285</v>
          </cell>
          <cell r="H920">
            <v>3212</v>
          </cell>
          <cell r="I920">
            <v>2621</v>
          </cell>
          <cell r="J920">
            <v>6552</v>
          </cell>
          <cell r="K920">
            <v>0</v>
          </cell>
          <cell r="L920">
            <v>0</v>
          </cell>
        </row>
        <row r="921">
          <cell r="B921">
            <v>318</v>
          </cell>
          <cell r="C921" t="str">
            <v>LAN 케이블 포설</v>
          </cell>
          <cell r="D921" t="str">
            <v>UTP Cat 6 4P x 1열</v>
          </cell>
          <cell r="E921">
            <v>9.5</v>
          </cell>
          <cell r="F921" t="str">
            <v>m</v>
          </cell>
          <cell r="G921">
            <v>557</v>
          </cell>
          <cell r="H921">
            <v>5291</v>
          </cell>
          <cell r="I921">
            <v>4068</v>
          </cell>
          <cell r="J921">
            <v>38646</v>
          </cell>
          <cell r="K921">
            <v>0</v>
          </cell>
          <cell r="L921">
            <v>0</v>
          </cell>
        </row>
        <row r="922">
          <cell r="B922">
            <v>321</v>
          </cell>
          <cell r="C922" t="str">
            <v>LAN 케이블 포설</v>
          </cell>
          <cell r="D922" t="str">
            <v>UTP Cat 6 4P x 4열</v>
          </cell>
          <cell r="E922">
            <v>8</v>
          </cell>
          <cell r="F922" t="str">
            <v>m</v>
          </cell>
          <cell r="G922">
            <v>2156</v>
          </cell>
          <cell r="H922">
            <v>17248</v>
          </cell>
          <cell r="I922">
            <v>13833</v>
          </cell>
          <cell r="J922">
            <v>110664</v>
          </cell>
          <cell r="K922">
            <v>0</v>
          </cell>
          <cell r="L922">
            <v>0</v>
          </cell>
        </row>
        <row r="923">
          <cell r="B923" t="str">
            <v>멀티콘센트접지2구</v>
          </cell>
          <cell r="C923" t="str">
            <v>멀티콘센트</v>
          </cell>
          <cell r="D923" t="str">
            <v>접지2구</v>
          </cell>
          <cell r="E923">
            <v>1</v>
          </cell>
          <cell r="F923" t="str">
            <v>EA</v>
          </cell>
          <cell r="G923">
            <v>6300</v>
          </cell>
          <cell r="H923">
            <v>6300</v>
          </cell>
          <cell r="J923">
            <v>0</v>
          </cell>
          <cell r="L923">
            <v>0</v>
          </cell>
        </row>
        <row r="924">
          <cell r="B924" t="str">
            <v>멀티콘센트접지6구</v>
          </cell>
          <cell r="C924" t="str">
            <v>멀티콘센트</v>
          </cell>
          <cell r="D924" t="str">
            <v>접지6구</v>
          </cell>
          <cell r="E924">
            <v>2</v>
          </cell>
          <cell r="F924" t="str">
            <v>EA</v>
          </cell>
          <cell r="G924">
            <v>12400</v>
          </cell>
          <cell r="H924">
            <v>24800</v>
          </cell>
          <cell r="J924">
            <v>0</v>
          </cell>
          <cell r="L924">
            <v>0</v>
          </cell>
        </row>
        <row r="929">
          <cell r="B929">
            <v>3097</v>
          </cell>
          <cell r="D929" t="str">
            <v>계</v>
          </cell>
          <cell r="H929">
            <v>334383</v>
          </cell>
          <cell r="J929">
            <v>505231</v>
          </cell>
          <cell r="L929">
            <v>0</v>
          </cell>
        </row>
        <row r="930">
          <cell r="B930">
            <v>2098</v>
          </cell>
          <cell r="C930" t="str">
            <v>2.38 수지구 동천동 180-20 풍림2차 아파트 앞</v>
          </cell>
        </row>
        <row r="931">
          <cell r="B931">
            <v>101</v>
          </cell>
          <cell r="C931" t="str">
            <v>SPEED DOME CAMERA 철거</v>
          </cell>
          <cell r="D931" t="str">
            <v>41만화소</v>
          </cell>
          <cell r="E931">
            <v>1</v>
          </cell>
          <cell r="F931" t="str">
            <v>EA</v>
          </cell>
          <cell r="G931">
            <v>1064</v>
          </cell>
          <cell r="H931">
            <v>1064</v>
          </cell>
          <cell r="I931">
            <v>35490</v>
          </cell>
          <cell r="J931">
            <v>35490</v>
          </cell>
          <cell r="K931">
            <v>0</v>
          </cell>
          <cell r="L931">
            <v>0</v>
          </cell>
        </row>
        <row r="932">
          <cell r="B932">
            <v>103</v>
          </cell>
          <cell r="C932" t="str">
            <v>돔카메라 고정용 브래킷 설치</v>
          </cell>
          <cell r="D932" t="str">
            <v>제작사양</v>
          </cell>
          <cell r="E932">
            <v>1</v>
          </cell>
          <cell r="F932" t="str">
            <v>EA</v>
          </cell>
          <cell r="G932">
            <v>51035</v>
          </cell>
          <cell r="H932">
            <v>51035</v>
          </cell>
          <cell r="I932">
            <v>34514</v>
          </cell>
          <cell r="J932">
            <v>34514</v>
          </cell>
          <cell r="K932">
            <v>0</v>
          </cell>
          <cell r="L932">
            <v>0</v>
          </cell>
        </row>
        <row r="933">
          <cell r="B933">
            <v>104</v>
          </cell>
          <cell r="C933" t="str">
            <v>돔카메라 고정용 브래킷 철거</v>
          </cell>
          <cell r="D933" t="str">
            <v>제작사양</v>
          </cell>
          <cell r="E933">
            <v>1</v>
          </cell>
          <cell r="F933" t="str">
            <v>EA</v>
          </cell>
          <cell r="G933">
            <v>310</v>
          </cell>
          <cell r="H933">
            <v>310</v>
          </cell>
          <cell r="I933">
            <v>10353</v>
          </cell>
          <cell r="J933">
            <v>10353</v>
          </cell>
          <cell r="K933">
            <v>0</v>
          </cell>
          <cell r="L933">
            <v>0</v>
          </cell>
        </row>
        <row r="934">
          <cell r="B934">
            <v>105</v>
          </cell>
          <cell r="C934" t="str">
            <v>고정형 CAMERA 브래킷 설치</v>
          </cell>
          <cell r="D934" t="str">
            <v>제작사양</v>
          </cell>
          <cell r="E934">
            <v>1</v>
          </cell>
          <cell r="F934" t="str">
            <v>EA</v>
          </cell>
          <cell r="G934">
            <v>81035</v>
          </cell>
          <cell r="H934">
            <v>81035</v>
          </cell>
          <cell r="I934">
            <v>34514</v>
          </cell>
          <cell r="J934">
            <v>34514</v>
          </cell>
          <cell r="K934">
            <v>0</v>
          </cell>
          <cell r="L934">
            <v>0</v>
          </cell>
        </row>
        <row r="935">
          <cell r="B935">
            <v>106</v>
          </cell>
          <cell r="C935" t="str">
            <v>스피커 설치</v>
          </cell>
          <cell r="D935" t="str">
            <v>20W, 8Ω</v>
          </cell>
          <cell r="E935">
            <v>1</v>
          </cell>
          <cell r="F935" t="str">
            <v>개</v>
          </cell>
          <cell r="G935">
            <v>67035</v>
          </cell>
          <cell r="H935">
            <v>67035</v>
          </cell>
          <cell r="I935">
            <v>34514</v>
          </cell>
          <cell r="J935">
            <v>34514</v>
          </cell>
          <cell r="K935">
            <v>0</v>
          </cell>
          <cell r="L935">
            <v>0</v>
          </cell>
        </row>
        <row r="936">
          <cell r="B936">
            <v>107</v>
          </cell>
          <cell r="C936" t="str">
            <v>스피커 철거</v>
          </cell>
          <cell r="D936">
            <v>0</v>
          </cell>
          <cell r="E936">
            <v>1</v>
          </cell>
          <cell r="F936" t="str">
            <v>개</v>
          </cell>
          <cell r="G936">
            <v>310</v>
          </cell>
          <cell r="H936">
            <v>310</v>
          </cell>
          <cell r="I936">
            <v>10353</v>
          </cell>
          <cell r="J936">
            <v>10353</v>
          </cell>
          <cell r="K936">
            <v>0</v>
          </cell>
          <cell r="L936">
            <v>0</v>
          </cell>
        </row>
        <row r="937">
          <cell r="B937">
            <v>108</v>
          </cell>
          <cell r="C937" t="str">
            <v>경광등 설치</v>
          </cell>
          <cell r="D937" t="str">
            <v>크세논램프 5W, ABS</v>
          </cell>
          <cell r="E937">
            <v>1</v>
          </cell>
          <cell r="F937" t="str">
            <v>개</v>
          </cell>
          <cell r="G937">
            <v>50262</v>
          </cell>
          <cell r="H937">
            <v>50262</v>
          </cell>
          <cell r="I937">
            <v>8737</v>
          </cell>
          <cell r="J937">
            <v>8737</v>
          </cell>
          <cell r="K937">
            <v>0</v>
          </cell>
          <cell r="L937">
            <v>0</v>
          </cell>
        </row>
        <row r="938">
          <cell r="B938">
            <v>109</v>
          </cell>
          <cell r="C938" t="str">
            <v>경광등 철거</v>
          </cell>
          <cell r="D938" t="str">
            <v>크세논램프 5W, ABS</v>
          </cell>
          <cell r="E938">
            <v>1</v>
          </cell>
          <cell r="F938" t="str">
            <v>개</v>
          </cell>
          <cell r="G938">
            <v>131</v>
          </cell>
          <cell r="H938">
            <v>131</v>
          </cell>
          <cell r="I938">
            <v>4368</v>
          </cell>
          <cell r="J938">
            <v>4368</v>
          </cell>
          <cell r="K938">
            <v>0</v>
          </cell>
          <cell r="L938">
            <v>0</v>
          </cell>
        </row>
        <row r="939">
          <cell r="B939">
            <v>112</v>
          </cell>
          <cell r="C939" t="str">
            <v>비상벨 철거</v>
          </cell>
          <cell r="D939">
            <v>0</v>
          </cell>
          <cell r="E939">
            <v>1</v>
          </cell>
          <cell r="F939" t="str">
            <v>개</v>
          </cell>
          <cell r="G939">
            <v>157</v>
          </cell>
          <cell r="H939">
            <v>157</v>
          </cell>
          <cell r="I939">
            <v>5242</v>
          </cell>
          <cell r="J939">
            <v>5242</v>
          </cell>
          <cell r="K939">
            <v>0</v>
          </cell>
          <cell r="L939">
            <v>0</v>
          </cell>
        </row>
        <row r="940">
          <cell r="B940">
            <v>119</v>
          </cell>
          <cell r="C940" t="str">
            <v>써지보호기(영상) 철거</v>
          </cell>
          <cell r="D940">
            <v>0</v>
          </cell>
          <cell r="E940">
            <v>1</v>
          </cell>
          <cell r="F940" t="str">
            <v>EA</v>
          </cell>
          <cell r="G940">
            <v>226</v>
          </cell>
          <cell r="H940">
            <v>226</v>
          </cell>
          <cell r="I940">
            <v>7553</v>
          </cell>
          <cell r="J940">
            <v>7553</v>
          </cell>
          <cell r="K940">
            <v>0</v>
          </cell>
          <cell r="L940">
            <v>0</v>
          </cell>
        </row>
        <row r="941">
          <cell r="B941">
            <v>120</v>
          </cell>
          <cell r="C941" t="str">
            <v>CODEC 철거</v>
          </cell>
          <cell r="D941" t="str">
            <v>MPEF-1/2/4, DUAL ENCODERING</v>
          </cell>
          <cell r="E941">
            <v>1</v>
          </cell>
          <cell r="F941" t="str">
            <v>대</v>
          </cell>
          <cell r="G941">
            <v>517</v>
          </cell>
          <cell r="H941">
            <v>517</v>
          </cell>
          <cell r="I941">
            <v>17256</v>
          </cell>
          <cell r="J941">
            <v>17256</v>
          </cell>
          <cell r="K941">
            <v>0</v>
          </cell>
          <cell r="L941">
            <v>0</v>
          </cell>
        </row>
        <row r="942">
          <cell r="B942">
            <v>121</v>
          </cell>
          <cell r="C942" t="str">
            <v>동보방송장치 철거</v>
          </cell>
          <cell r="D942" t="str">
            <v>AMP 내장(60W)</v>
          </cell>
          <cell r="E942">
            <v>1</v>
          </cell>
          <cell r="F942" t="str">
            <v>SET</v>
          </cell>
          <cell r="G942">
            <v>1051</v>
          </cell>
          <cell r="H942">
            <v>1051</v>
          </cell>
          <cell r="I942">
            <v>35045</v>
          </cell>
          <cell r="J942">
            <v>35045</v>
          </cell>
          <cell r="K942">
            <v>0</v>
          </cell>
          <cell r="L942">
            <v>0</v>
          </cell>
        </row>
        <row r="943">
          <cell r="B943">
            <v>122</v>
          </cell>
          <cell r="C943" t="str">
            <v>시그널컨버터 철거</v>
          </cell>
          <cell r="D943" t="str">
            <v>RS-232/485</v>
          </cell>
          <cell r="E943">
            <v>1</v>
          </cell>
          <cell r="F943" t="str">
            <v>SET</v>
          </cell>
          <cell r="G943">
            <v>687</v>
          </cell>
          <cell r="H943">
            <v>687</v>
          </cell>
          <cell r="I943">
            <v>22902</v>
          </cell>
          <cell r="J943">
            <v>22902</v>
          </cell>
          <cell r="K943">
            <v>0</v>
          </cell>
          <cell r="L943">
            <v>0</v>
          </cell>
        </row>
        <row r="944">
          <cell r="B944">
            <v>315</v>
          </cell>
          <cell r="C944" t="str">
            <v>전원케이블 포설</v>
          </cell>
          <cell r="D944" t="str">
            <v>VCT 1.5sq x 2C x 4열</v>
          </cell>
          <cell r="E944">
            <v>7</v>
          </cell>
          <cell r="F944" t="str">
            <v>m</v>
          </cell>
          <cell r="G944">
            <v>2964</v>
          </cell>
          <cell r="H944">
            <v>20748</v>
          </cell>
          <cell r="I944">
            <v>11066</v>
          </cell>
          <cell r="J944">
            <v>77462</v>
          </cell>
          <cell r="K944">
            <v>0</v>
          </cell>
          <cell r="L944">
            <v>0</v>
          </cell>
        </row>
        <row r="945">
          <cell r="B945">
            <v>317</v>
          </cell>
          <cell r="C945" t="str">
            <v>스피커케이블</v>
          </cell>
          <cell r="D945" t="str">
            <v>SW 2300</v>
          </cell>
          <cell r="E945">
            <v>2.5</v>
          </cell>
          <cell r="F945" t="str">
            <v>m</v>
          </cell>
          <cell r="G945">
            <v>1285</v>
          </cell>
          <cell r="H945">
            <v>3212</v>
          </cell>
          <cell r="I945">
            <v>2621</v>
          </cell>
          <cell r="J945">
            <v>6552</v>
          </cell>
          <cell r="K945">
            <v>0</v>
          </cell>
          <cell r="L945">
            <v>0</v>
          </cell>
        </row>
        <row r="946">
          <cell r="B946">
            <v>318</v>
          </cell>
          <cell r="C946" t="str">
            <v>LAN 케이블 포설</v>
          </cell>
          <cell r="D946" t="str">
            <v>UTP Cat 6 4P x 1열</v>
          </cell>
          <cell r="E946">
            <v>8.5</v>
          </cell>
          <cell r="F946" t="str">
            <v>m</v>
          </cell>
          <cell r="G946">
            <v>557</v>
          </cell>
          <cell r="H946">
            <v>4734</v>
          </cell>
          <cell r="I946">
            <v>4068</v>
          </cell>
          <cell r="J946">
            <v>34578</v>
          </cell>
          <cell r="K946">
            <v>0</v>
          </cell>
          <cell r="L946">
            <v>0</v>
          </cell>
        </row>
        <row r="947">
          <cell r="B947">
            <v>321</v>
          </cell>
          <cell r="C947" t="str">
            <v>LAN 케이블 포설</v>
          </cell>
          <cell r="D947" t="str">
            <v>UTP Cat 6 4P x 4열</v>
          </cell>
          <cell r="E947">
            <v>7</v>
          </cell>
          <cell r="F947" t="str">
            <v>m</v>
          </cell>
          <cell r="G947">
            <v>2156</v>
          </cell>
          <cell r="H947">
            <v>15092</v>
          </cell>
          <cell r="I947">
            <v>13833</v>
          </cell>
          <cell r="J947">
            <v>96831</v>
          </cell>
          <cell r="K947">
            <v>0</v>
          </cell>
          <cell r="L947">
            <v>0</v>
          </cell>
        </row>
        <row r="948">
          <cell r="B948" t="str">
            <v>멀티콘센트접지2구</v>
          </cell>
          <cell r="C948" t="str">
            <v>멀티콘센트</v>
          </cell>
          <cell r="D948" t="str">
            <v>접지2구</v>
          </cell>
          <cell r="E948">
            <v>1</v>
          </cell>
          <cell r="F948" t="str">
            <v>EA</v>
          </cell>
          <cell r="G948">
            <v>6300</v>
          </cell>
          <cell r="H948">
            <v>6300</v>
          </cell>
          <cell r="J948">
            <v>0</v>
          </cell>
          <cell r="L948">
            <v>0</v>
          </cell>
        </row>
        <row r="949">
          <cell r="B949" t="str">
            <v>멀티콘센트접지6구</v>
          </cell>
          <cell r="C949" t="str">
            <v>멀티콘센트</v>
          </cell>
          <cell r="D949" t="str">
            <v>접지6구</v>
          </cell>
          <cell r="E949">
            <v>2</v>
          </cell>
          <cell r="F949" t="str">
            <v>EA</v>
          </cell>
          <cell r="G949">
            <v>12400</v>
          </cell>
          <cell r="H949">
            <v>24800</v>
          </cell>
          <cell r="J949">
            <v>0</v>
          </cell>
          <cell r="L949">
            <v>0</v>
          </cell>
        </row>
        <row r="954">
          <cell r="B954">
            <v>3098</v>
          </cell>
          <cell r="D954" t="str">
            <v>계</v>
          </cell>
          <cell r="H954">
            <v>328706</v>
          </cell>
          <cell r="J954">
            <v>476264</v>
          </cell>
          <cell r="L954">
            <v>0</v>
          </cell>
        </row>
        <row r="955">
          <cell r="B955">
            <v>2099</v>
          </cell>
          <cell r="C955" t="str">
            <v>2.39 수지구 동천동 875-9 만남의교회 앞, 용인축협 동천지점 건물 옆</v>
          </cell>
        </row>
        <row r="956">
          <cell r="B956">
            <v>101</v>
          </cell>
          <cell r="C956" t="str">
            <v>SPEED DOME CAMERA 철거</v>
          </cell>
          <cell r="D956" t="str">
            <v>41만화소</v>
          </cell>
          <cell r="E956">
            <v>1</v>
          </cell>
          <cell r="F956" t="str">
            <v>EA</v>
          </cell>
          <cell r="G956">
            <v>1064</v>
          </cell>
          <cell r="H956">
            <v>1064</v>
          </cell>
          <cell r="I956">
            <v>35490</v>
          </cell>
          <cell r="J956">
            <v>35490</v>
          </cell>
          <cell r="K956">
            <v>0</v>
          </cell>
          <cell r="L956">
            <v>0</v>
          </cell>
        </row>
        <row r="957">
          <cell r="B957">
            <v>103</v>
          </cell>
          <cell r="C957" t="str">
            <v>돔카메라 고정용 브래킷 설치</v>
          </cell>
          <cell r="D957" t="str">
            <v>제작사양</v>
          </cell>
          <cell r="E957">
            <v>1</v>
          </cell>
          <cell r="F957" t="str">
            <v>EA</v>
          </cell>
          <cell r="G957">
            <v>51035</v>
          </cell>
          <cell r="H957">
            <v>51035</v>
          </cell>
          <cell r="I957">
            <v>34514</v>
          </cell>
          <cell r="J957">
            <v>34514</v>
          </cell>
          <cell r="K957">
            <v>0</v>
          </cell>
          <cell r="L957">
            <v>0</v>
          </cell>
        </row>
        <row r="958">
          <cell r="B958">
            <v>104</v>
          </cell>
          <cell r="C958" t="str">
            <v>돔카메라 고정용 브래킷 철거</v>
          </cell>
          <cell r="D958" t="str">
            <v>제작사양</v>
          </cell>
          <cell r="E958">
            <v>1</v>
          </cell>
          <cell r="F958" t="str">
            <v>EA</v>
          </cell>
          <cell r="G958">
            <v>310</v>
          </cell>
          <cell r="H958">
            <v>310</v>
          </cell>
          <cell r="I958">
            <v>10353</v>
          </cell>
          <cell r="J958">
            <v>10353</v>
          </cell>
          <cell r="K958">
            <v>0</v>
          </cell>
          <cell r="L958">
            <v>0</v>
          </cell>
        </row>
        <row r="959">
          <cell r="B959">
            <v>105</v>
          </cell>
          <cell r="C959" t="str">
            <v>고정형 CAMERA 브래킷 설치</v>
          </cell>
          <cell r="D959" t="str">
            <v>제작사양</v>
          </cell>
          <cell r="E959">
            <v>1</v>
          </cell>
          <cell r="F959" t="str">
            <v>EA</v>
          </cell>
          <cell r="G959">
            <v>81035</v>
          </cell>
          <cell r="H959">
            <v>81035</v>
          </cell>
          <cell r="I959">
            <v>34514</v>
          </cell>
          <cell r="J959">
            <v>34514</v>
          </cell>
          <cell r="K959">
            <v>0</v>
          </cell>
          <cell r="L959">
            <v>0</v>
          </cell>
        </row>
        <row r="960">
          <cell r="B960">
            <v>106</v>
          </cell>
          <cell r="C960" t="str">
            <v>스피커 설치</v>
          </cell>
          <cell r="D960" t="str">
            <v>20W, 8Ω</v>
          </cell>
          <cell r="E960">
            <v>1</v>
          </cell>
          <cell r="F960" t="str">
            <v>개</v>
          </cell>
          <cell r="G960">
            <v>67035</v>
          </cell>
          <cell r="H960">
            <v>67035</v>
          </cell>
          <cell r="I960">
            <v>34514</v>
          </cell>
          <cell r="J960">
            <v>34514</v>
          </cell>
          <cell r="K960">
            <v>0</v>
          </cell>
          <cell r="L960">
            <v>0</v>
          </cell>
        </row>
        <row r="961">
          <cell r="B961">
            <v>107</v>
          </cell>
          <cell r="C961" t="str">
            <v>스피커 철거</v>
          </cell>
          <cell r="D961">
            <v>0</v>
          </cell>
          <cell r="E961">
            <v>1</v>
          </cell>
          <cell r="F961" t="str">
            <v>개</v>
          </cell>
          <cell r="G961">
            <v>310</v>
          </cell>
          <cell r="H961">
            <v>310</v>
          </cell>
          <cell r="I961">
            <v>10353</v>
          </cell>
          <cell r="J961">
            <v>10353</v>
          </cell>
          <cell r="K961">
            <v>0</v>
          </cell>
          <cell r="L961">
            <v>0</v>
          </cell>
        </row>
        <row r="962">
          <cell r="B962">
            <v>108</v>
          </cell>
          <cell r="C962" t="str">
            <v>경광등 설치</v>
          </cell>
          <cell r="D962" t="str">
            <v>크세논램프 5W, ABS</v>
          </cell>
          <cell r="E962">
            <v>1</v>
          </cell>
          <cell r="F962" t="str">
            <v>개</v>
          </cell>
          <cell r="G962">
            <v>50262</v>
          </cell>
          <cell r="H962">
            <v>50262</v>
          </cell>
          <cell r="I962">
            <v>8737</v>
          </cell>
          <cell r="J962">
            <v>8737</v>
          </cell>
          <cell r="K962">
            <v>0</v>
          </cell>
          <cell r="L962">
            <v>0</v>
          </cell>
        </row>
        <row r="963">
          <cell r="B963">
            <v>109</v>
          </cell>
          <cell r="C963" t="str">
            <v>경광등 철거</v>
          </cell>
          <cell r="D963" t="str">
            <v>크세논램프 5W, ABS</v>
          </cell>
          <cell r="E963">
            <v>1</v>
          </cell>
          <cell r="F963" t="str">
            <v>개</v>
          </cell>
          <cell r="G963">
            <v>131</v>
          </cell>
          <cell r="H963">
            <v>131</v>
          </cell>
          <cell r="I963">
            <v>4368</v>
          </cell>
          <cell r="J963">
            <v>4368</v>
          </cell>
          <cell r="K963">
            <v>0</v>
          </cell>
          <cell r="L963">
            <v>0</v>
          </cell>
        </row>
        <row r="964">
          <cell r="B964">
            <v>112</v>
          </cell>
          <cell r="C964" t="str">
            <v>비상벨 철거</v>
          </cell>
          <cell r="D964">
            <v>0</v>
          </cell>
          <cell r="E964">
            <v>1</v>
          </cell>
          <cell r="F964" t="str">
            <v>개</v>
          </cell>
          <cell r="G964">
            <v>157</v>
          </cell>
          <cell r="H964">
            <v>157</v>
          </cell>
          <cell r="I964">
            <v>5242</v>
          </cell>
          <cell r="J964">
            <v>5242</v>
          </cell>
          <cell r="K964">
            <v>0</v>
          </cell>
          <cell r="L964">
            <v>0</v>
          </cell>
        </row>
        <row r="965">
          <cell r="B965">
            <v>119</v>
          </cell>
          <cell r="C965" t="str">
            <v>써지보호기(영상) 철거</v>
          </cell>
          <cell r="D965">
            <v>0</v>
          </cell>
          <cell r="E965">
            <v>1</v>
          </cell>
          <cell r="F965" t="str">
            <v>EA</v>
          </cell>
          <cell r="G965">
            <v>226</v>
          </cell>
          <cell r="H965">
            <v>226</v>
          </cell>
          <cell r="I965">
            <v>7553</v>
          </cell>
          <cell r="J965">
            <v>7553</v>
          </cell>
          <cell r="K965">
            <v>0</v>
          </cell>
          <cell r="L965">
            <v>0</v>
          </cell>
        </row>
        <row r="966">
          <cell r="B966">
            <v>120</v>
          </cell>
          <cell r="C966" t="str">
            <v>CODEC 철거</v>
          </cell>
          <cell r="D966" t="str">
            <v>MPEF-1/2/4, DUAL ENCODERING</v>
          </cell>
          <cell r="E966">
            <v>1</v>
          </cell>
          <cell r="F966" t="str">
            <v>대</v>
          </cell>
          <cell r="G966">
            <v>517</v>
          </cell>
          <cell r="H966">
            <v>517</v>
          </cell>
          <cell r="I966">
            <v>17256</v>
          </cell>
          <cell r="J966">
            <v>17256</v>
          </cell>
          <cell r="K966">
            <v>0</v>
          </cell>
          <cell r="L966">
            <v>0</v>
          </cell>
        </row>
        <row r="967">
          <cell r="B967">
            <v>121</v>
          </cell>
          <cell r="C967" t="str">
            <v>동보방송장치 철거</v>
          </cell>
          <cell r="D967" t="str">
            <v>AMP 내장(60W)</v>
          </cell>
          <cell r="E967">
            <v>1</v>
          </cell>
          <cell r="F967" t="str">
            <v>SET</v>
          </cell>
          <cell r="G967">
            <v>1051</v>
          </cell>
          <cell r="H967">
            <v>1051</v>
          </cell>
          <cell r="I967">
            <v>35045</v>
          </cell>
          <cell r="J967">
            <v>35045</v>
          </cell>
          <cell r="K967">
            <v>0</v>
          </cell>
          <cell r="L967">
            <v>0</v>
          </cell>
        </row>
        <row r="968">
          <cell r="B968">
            <v>122</v>
          </cell>
          <cell r="C968" t="str">
            <v>시그널컨버터 철거</v>
          </cell>
          <cell r="D968" t="str">
            <v>RS-232/485</v>
          </cell>
          <cell r="E968">
            <v>1</v>
          </cell>
          <cell r="F968" t="str">
            <v>SET</v>
          </cell>
          <cell r="G968">
            <v>687</v>
          </cell>
          <cell r="H968">
            <v>687</v>
          </cell>
          <cell r="I968">
            <v>22902</v>
          </cell>
          <cell r="J968">
            <v>22902</v>
          </cell>
          <cell r="K968">
            <v>0</v>
          </cell>
          <cell r="L968">
            <v>0</v>
          </cell>
        </row>
        <row r="969">
          <cell r="B969">
            <v>315</v>
          </cell>
          <cell r="C969" t="str">
            <v>전원케이블 포설</v>
          </cell>
          <cell r="D969" t="str">
            <v>VCT 1.5sq x 2C x 4열</v>
          </cell>
          <cell r="E969">
            <v>9</v>
          </cell>
          <cell r="F969" t="str">
            <v>m</v>
          </cell>
          <cell r="G969">
            <v>2964</v>
          </cell>
          <cell r="H969">
            <v>26676</v>
          </cell>
          <cell r="I969">
            <v>11066</v>
          </cell>
          <cell r="J969">
            <v>99594</v>
          </cell>
          <cell r="K969">
            <v>0</v>
          </cell>
          <cell r="L969">
            <v>0</v>
          </cell>
        </row>
        <row r="970">
          <cell r="B970">
            <v>317</v>
          </cell>
          <cell r="C970" t="str">
            <v>스피커케이블</v>
          </cell>
          <cell r="D970" t="str">
            <v>SW 2300</v>
          </cell>
          <cell r="E970">
            <v>2.5</v>
          </cell>
          <cell r="F970" t="str">
            <v>m</v>
          </cell>
          <cell r="G970">
            <v>1285</v>
          </cell>
          <cell r="H970">
            <v>3212</v>
          </cell>
          <cell r="I970">
            <v>2621</v>
          </cell>
          <cell r="J970">
            <v>6552</v>
          </cell>
          <cell r="K970">
            <v>0</v>
          </cell>
          <cell r="L970">
            <v>0</v>
          </cell>
        </row>
        <row r="971">
          <cell r="B971">
            <v>318</v>
          </cell>
          <cell r="C971" t="str">
            <v>LAN 케이블 포설</v>
          </cell>
          <cell r="D971" t="str">
            <v>UTP Cat 6 4P x 1열</v>
          </cell>
          <cell r="E971">
            <v>10.5</v>
          </cell>
          <cell r="F971" t="str">
            <v>m</v>
          </cell>
          <cell r="G971">
            <v>557</v>
          </cell>
          <cell r="H971">
            <v>5848</v>
          </cell>
          <cell r="I971">
            <v>4068</v>
          </cell>
          <cell r="J971">
            <v>42714</v>
          </cell>
          <cell r="K971">
            <v>0</v>
          </cell>
          <cell r="L971">
            <v>0</v>
          </cell>
        </row>
        <row r="972">
          <cell r="B972">
            <v>321</v>
          </cell>
          <cell r="C972" t="str">
            <v>LAN 케이블 포설</v>
          </cell>
          <cell r="D972" t="str">
            <v>UTP Cat 6 4P x 4열</v>
          </cell>
          <cell r="E972">
            <v>9</v>
          </cell>
          <cell r="F972" t="str">
            <v>m</v>
          </cell>
          <cell r="G972">
            <v>2156</v>
          </cell>
          <cell r="H972">
            <v>19404</v>
          </cell>
          <cell r="I972">
            <v>13833</v>
          </cell>
          <cell r="J972">
            <v>124497</v>
          </cell>
          <cell r="K972">
            <v>0</v>
          </cell>
          <cell r="L972">
            <v>0</v>
          </cell>
        </row>
        <row r="973">
          <cell r="B973" t="str">
            <v>멀티콘센트접지2구</v>
          </cell>
          <cell r="C973" t="str">
            <v>멀티콘센트</v>
          </cell>
          <cell r="D973" t="str">
            <v>접지2구</v>
          </cell>
          <cell r="E973">
            <v>1</v>
          </cell>
          <cell r="F973" t="str">
            <v>EA</v>
          </cell>
          <cell r="G973">
            <v>6300</v>
          </cell>
          <cell r="H973">
            <v>6300</v>
          </cell>
          <cell r="J973">
            <v>0</v>
          </cell>
          <cell r="L973">
            <v>0</v>
          </cell>
        </row>
        <row r="974">
          <cell r="B974" t="str">
            <v>멀티콘센트접지6구</v>
          </cell>
          <cell r="C974" t="str">
            <v>멀티콘센트</v>
          </cell>
          <cell r="D974" t="str">
            <v>접지6구</v>
          </cell>
          <cell r="E974">
            <v>2</v>
          </cell>
          <cell r="F974" t="str">
            <v>EA</v>
          </cell>
          <cell r="G974">
            <v>12400</v>
          </cell>
          <cell r="H974">
            <v>24800</v>
          </cell>
          <cell r="J974">
            <v>0</v>
          </cell>
          <cell r="L974">
            <v>0</v>
          </cell>
        </row>
        <row r="979">
          <cell r="B979">
            <v>3099</v>
          </cell>
          <cell r="D979" t="str">
            <v>계</v>
          </cell>
          <cell r="H979">
            <v>340060</v>
          </cell>
          <cell r="J979">
            <v>534198</v>
          </cell>
          <cell r="L979">
            <v>0</v>
          </cell>
        </row>
        <row r="980">
          <cell r="B980">
            <v>2100</v>
          </cell>
          <cell r="C980" t="str">
            <v>2.40 수지구 상현동 868-1 (금호베스트빌 5단지 입구 오거리)</v>
          </cell>
        </row>
        <row r="981">
          <cell r="B981">
            <v>101</v>
          </cell>
          <cell r="C981" t="str">
            <v>SPEED DOME CAMERA 철거</v>
          </cell>
          <cell r="D981" t="str">
            <v>41만화소</v>
          </cell>
          <cell r="E981">
            <v>1</v>
          </cell>
          <cell r="F981" t="str">
            <v>EA</v>
          </cell>
          <cell r="G981">
            <v>1064</v>
          </cell>
          <cell r="H981">
            <v>1064</v>
          </cell>
          <cell r="I981">
            <v>35490</v>
          </cell>
          <cell r="J981">
            <v>35490</v>
          </cell>
          <cell r="K981">
            <v>0</v>
          </cell>
          <cell r="L981">
            <v>0</v>
          </cell>
        </row>
        <row r="982">
          <cell r="B982">
            <v>103</v>
          </cell>
          <cell r="C982" t="str">
            <v>돔카메라 고정용 브래킷 설치</v>
          </cell>
          <cell r="D982" t="str">
            <v>제작사양</v>
          </cell>
          <cell r="E982">
            <v>1</v>
          </cell>
          <cell r="F982" t="str">
            <v>EA</v>
          </cell>
          <cell r="G982">
            <v>51035</v>
          </cell>
          <cell r="H982">
            <v>51035</v>
          </cell>
          <cell r="I982">
            <v>34514</v>
          </cell>
          <cell r="J982">
            <v>34514</v>
          </cell>
          <cell r="K982">
            <v>0</v>
          </cell>
          <cell r="L982">
            <v>0</v>
          </cell>
        </row>
        <row r="983">
          <cell r="B983">
            <v>104</v>
          </cell>
          <cell r="C983" t="str">
            <v>돔카메라 고정용 브래킷 철거</v>
          </cell>
          <cell r="D983" t="str">
            <v>제작사양</v>
          </cell>
          <cell r="E983">
            <v>1</v>
          </cell>
          <cell r="F983" t="str">
            <v>EA</v>
          </cell>
          <cell r="G983">
            <v>310</v>
          </cell>
          <cell r="H983">
            <v>310</v>
          </cell>
          <cell r="I983">
            <v>10353</v>
          </cell>
          <cell r="J983">
            <v>10353</v>
          </cell>
          <cell r="K983">
            <v>0</v>
          </cell>
          <cell r="L983">
            <v>0</v>
          </cell>
        </row>
        <row r="984">
          <cell r="B984">
            <v>105</v>
          </cell>
          <cell r="C984" t="str">
            <v>고정형 CAMERA 브래킷 설치</v>
          </cell>
          <cell r="D984" t="str">
            <v>제작사양</v>
          </cell>
          <cell r="E984">
            <v>1</v>
          </cell>
          <cell r="F984" t="str">
            <v>EA</v>
          </cell>
          <cell r="G984">
            <v>81035</v>
          </cell>
          <cell r="H984">
            <v>81035</v>
          </cell>
          <cell r="I984">
            <v>34514</v>
          </cell>
          <cell r="J984">
            <v>34514</v>
          </cell>
          <cell r="K984">
            <v>0</v>
          </cell>
          <cell r="L984">
            <v>0</v>
          </cell>
        </row>
        <row r="985">
          <cell r="B985">
            <v>106</v>
          </cell>
          <cell r="C985" t="str">
            <v>스피커 설치</v>
          </cell>
          <cell r="D985" t="str">
            <v>20W, 8Ω</v>
          </cell>
          <cell r="E985">
            <v>1</v>
          </cell>
          <cell r="F985" t="str">
            <v>개</v>
          </cell>
          <cell r="G985">
            <v>67035</v>
          </cell>
          <cell r="H985">
            <v>67035</v>
          </cell>
          <cell r="I985">
            <v>34514</v>
          </cell>
          <cell r="J985">
            <v>34514</v>
          </cell>
          <cell r="K985">
            <v>0</v>
          </cell>
          <cell r="L985">
            <v>0</v>
          </cell>
        </row>
        <row r="986">
          <cell r="B986">
            <v>107</v>
          </cell>
          <cell r="C986" t="str">
            <v>스피커 철거</v>
          </cell>
          <cell r="D986">
            <v>0</v>
          </cell>
          <cell r="E986">
            <v>1</v>
          </cell>
          <cell r="F986" t="str">
            <v>개</v>
          </cell>
          <cell r="G986">
            <v>310</v>
          </cell>
          <cell r="H986">
            <v>310</v>
          </cell>
          <cell r="I986">
            <v>10353</v>
          </cell>
          <cell r="J986">
            <v>10353</v>
          </cell>
          <cell r="K986">
            <v>0</v>
          </cell>
          <cell r="L986">
            <v>0</v>
          </cell>
        </row>
        <row r="987">
          <cell r="B987">
            <v>108</v>
          </cell>
          <cell r="C987" t="str">
            <v>경광등 설치</v>
          </cell>
          <cell r="D987" t="str">
            <v>크세논램프 5W, ABS</v>
          </cell>
          <cell r="E987">
            <v>1</v>
          </cell>
          <cell r="F987" t="str">
            <v>개</v>
          </cell>
          <cell r="G987">
            <v>50262</v>
          </cell>
          <cell r="H987">
            <v>50262</v>
          </cell>
          <cell r="I987">
            <v>8737</v>
          </cell>
          <cell r="J987">
            <v>8737</v>
          </cell>
          <cell r="K987">
            <v>0</v>
          </cell>
          <cell r="L987">
            <v>0</v>
          </cell>
        </row>
        <row r="988">
          <cell r="B988">
            <v>109</v>
          </cell>
          <cell r="C988" t="str">
            <v>경광등 철거</v>
          </cell>
          <cell r="D988" t="str">
            <v>크세논램프 5W, ABS</v>
          </cell>
          <cell r="E988">
            <v>1</v>
          </cell>
          <cell r="F988" t="str">
            <v>개</v>
          </cell>
          <cell r="G988">
            <v>131</v>
          </cell>
          <cell r="H988">
            <v>131</v>
          </cell>
          <cell r="I988">
            <v>4368</v>
          </cell>
          <cell r="J988">
            <v>4368</v>
          </cell>
          <cell r="K988">
            <v>0</v>
          </cell>
          <cell r="L988">
            <v>0</v>
          </cell>
        </row>
        <row r="989">
          <cell r="B989">
            <v>112</v>
          </cell>
          <cell r="C989" t="str">
            <v>비상벨 철거</v>
          </cell>
          <cell r="D989">
            <v>0</v>
          </cell>
          <cell r="E989">
            <v>1</v>
          </cell>
          <cell r="F989" t="str">
            <v>개</v>
          </cell>
          <cell r="G989">
            <v>157</v>
          </cell>
          <cell r="H989">
            <v>157</v>
          </cell>
          <cell r="I989">
            <v>5242</v>
          </cell>
          <cell r="J989">
            <v>5242</v>
          </cell>
          <cell r="K989">
            <v>0</v>
          </cell>
          <cell r="L989">
            <v>0</v>
          </cell>
        </row>
        <row r="990">
          <cell r="B990">
            <v>119</v>
          </cell>
          <cell r="C990" t="str">
            <v>써지보호기(영상) 철거</v>
          </cell>
          <cell r="D990">
            <v>0</v>
          </cell>
          <cell r="E990">
            <v>1</v>
          </cell>
          <cell r="F990" t="str">
            <v>EA</v>
          </cell>
          <cell r="G990">
            <v>226</v>
          </cell>
          <cell r="H990">
            <v>226</v>
          </cell>
          <cell r="I990">
            <v>7553</v>
          </cell>
          <cell r="J990">
            <v>7553</v>
          </cell>
          <cell r="K990">
            <v>0</v>
          </cell>
          <cell r="L990">
            <v>0</v>
          </cell>
        </row>
        <row r="991">
          <cell r="B991">
            <v>120</v>
          </cell>
          <cell r="C991" t="str">
            <v>CODEC 철거</v>
          </cell>
          <cell r="D991" t="str">
            <v>MPEF-1/2/4, DUAL ENCODERING</v>
          </cell>
          <cell r="E991">
            <v>1</v>
          </cell>
          <cell r="F991" t="str">
            <v>대</v>
          </cell>
          <cell r="G991">
            <v>517</v>
          </cell>
          <cell r="H991">
            <v>517</v>
          </cell>
          <cell r="I991">
            <v>17256</v>
          </cell>
          <cell r="J991">
            <v>17256</v>
          </cell>
          <cell r="K991">
            <v>0</v>
          </cell>
          <cell r="L991">
            <v>0</v>
          </cell>
        </row>
        <row r="992">
          <cell r="B992">
            <v>121</v>
          </cell>
          <cell r="C992" t="str">
            <v>동보방송장치 철거</v>
          </cell>
          <cell r="D992" t="str">
            <v>AMP 내장(60W)</v>
          </cell>
          <cell r="E992">
            <v>1</v>
          </cell>
          <cell r="F992" t="str">
            <v>SET</v>
          </cell>
          <cell r="G992">
            <v>1051</v>
          </cell>
          <cell r="H992">
            <v>1051</v>
          </cell>
          <cell r="I992">
            <v>35045</v>
          </cell>
          <cell r="J992">
            <v>35045</v>
          </cell>
          <cell r="K992">
            <v>0</v>
          </cell>
          <cell r="L992">
            <v>0</v>
          </cell>
        </row>
        <row r="993">
          <cell r="B993">
            <v>122</v>
          </cell>
          <cell r="C993" t="str">
            <v>시그널컨버터 철거</v>
          </cell>
          <cell r="D993" t="str">
            <v>RS-232/485</v>
          </cell>
          <cell r="E993">
            <v>1</v>
          </cell>
          <cell r="F993" t="str">
            <v>SET</v>
          </cell>
          <cell r="G993">
            <v>687</v>
          </cell>
          <cell r="H993">
            <v>687</v>
          </cell>
          <cell r="I993">
            <v>22902</v>
          </cell>
          <cell r="J993">
            <v>22902</v>
          </cell>
          <cell r="K993">
            <v>0</v>
          </cell>
          <cell r="L993">
            <v>0</v>
          </cell>
        </row>
        <row r="994">
          <cell r="B994">
            <v>315</v>
          </cell>
          <cell r="C994" t="str">
            <v>전원케이블 포설</v>
          </cell>
          <cell r="D994" t="str">
            <v>VCT 1.5sq x 2C x 4열</v>
          </cell>
          <cell r="E994">
            <v>9</v>
          </cell>
          <cell r="F994" t="str">
            <v>m</v>
          </cell>
          <cell r="G994">
            <v>2964</v>
          </cell>
          <cell r="H994">
            <v>26676</v>
          </cell>
          <cell r="I994">
            <v>11066</v>
          </cell>
          <cell r="J994">
            <v>99594</v>
          </cell>
          <cell r="K994">
            <v>0</v>
          </cell>
          <cell r="L994">
            <v>0</v>
          </cell>
        </row>
        <row r="995">
          <cell r="B995">
            <v>317</v>
          </cell>
          <cell r="C995" t="str">
            <v>스피커케이블</v>
          </cell>
          <cell r="D995" t="str">
            <v>SW 2300</v>
          </cell>
          <cell r="E995">
            <v>2.5</v>
          </cell>
          <cell r="F995" t="str">
            <v>m</v>
          </cell>
          <cell r="G995">
            <v>1285</v>
          </cell>
          <cell r="H995">
            <v>3212</v>
          </cell>
          <cell r="I995">
            <v>2621</v>
          </cell>
          <cell r="J995">
            <v>6552</v>
          </cell>
          <cell r="K995">
            <v>0</v>
          </cell>
          <cell r="L995">
            <v>0</v>
          </cell>
        </row>
        <row r="996">
          <cell r="B996">
            <v>318</v>
          </cell>
          <cell r="C996" t="str">
            <v>LAN 케이블 포설</v>
          </cell>
          <cell r="D996" t="str">
            <v>UTP Cat 6 4P x 1열</v>
          </cell>
          <cell r="E996">
            <v>10.5</v>
          </cell>
          <cell r="F996" t="str">
            <v>m</v>
          </cell>
          <cell r="G996">
            <v>557</v>
          </cell>
          <cell r="H996">
            <v>5848</v>
          </cell>
          <cell r="I996">
            <v>4068</v>
          </cell>
          <cell r="J996">
            <v>42714</v>
          </cell>
          <cell r="K996">
            <v>0</v>
          </cell>
          <cell r="L996">
            <v>0</v>
          </cell>
        </row>
        <row r="997">
          <cell r="B997">
            <v>321</v>
          </cell>
          <cell r="C997" t="str">
            <v>LAN 케이블 포설</v>
          </cell>
          <cell r="D997" t="str">
            <v>UTP Cat 6 4P x 4열</v>
          </cell>
          <cell r="E997">
            <v>9</v>
          </cell>
          <cell r="F997" t="str">
            <v>m</v>
          </cell>
          <cell r="G997">
            <v>2156</v>
          </cell>
          <cell r="H997">
            <v>19404</v>
          </cell>
          <cell r="I997">
            <v>13833</v>
          </cell>
          <cell r="J997">
            <v>124497</v>
          </cell>
          <cell r="K997">
            <v>0</v>
          </cell>
          <cell r="L997">
            <v>0</v>
          </cell>
        </row>
        <row r="998">
          <cell r="B998" t="str">
            <v>멀티콘센트접지2구</v>
          </cell>
          <cell r="C998" t="str">
            <v>멀티콘센트</v>
          </cell>
          <cell r="D998" t="str">
            <v>접지2구</v>
          </cell>
          <cell r="E998">
            <v>1</v>
          </cell>
          <cell r="F998" t="str">
            <v>EA</v>
          </cell>
          <cell r="G998">
            <v>6300</v>
          </cell>
          <cell r="H998">
            <v>6300</v>
          </cell>
          <cell r="J998">
            <v>0</v>
          </cell>
          <cell r="L998">
            <v>0</v>
          </cell>
        </row>
        <row r="999">
          <cell r="B999" t="str">
            <v>멀티콘센트접지6구</v>
          </cell>
          <cell r="C999" t="str">
            <v>멀티콘센트</v>
          </cell>
          <cell r="D999" t="str">
            <v>접지6구</v>
          </cell>
          <cell r="E999">
            <v>2</v>
          </cell>
          <cell r="F999" t="str">
            <v>EA</v>
          </cell>
          <cell r="G999">
            <v>12400</v>
          </cell>
          <cell r="H999">
            <v>24800</v>
          </cell>
          <cell r="J999">
            <v>0</v>
          </cell>
          <cell r="L999">
            <v>0</v>
          </cell>
        </row>
        <row r="1004">
          <cell r="B1004">
            <v>3100</v>
          </cell>
          <cell r="D1004" t="str">
            <v>계</v>
          </cell>
          <cell r="H1004">
            <v>340060</v>
          </cell>
          <cell r="J1004">
            <v>534198</v>
          </cell>
          <cell r="L1004">
            <v>0</v>
          </cell>
        </row>
        <row r="1005">
          <cell r="B1005">
            <v>2101</v>
          </cell>
          <cell r="C1005" t="str">
            <v>2.41 수지구 상현동 834 (금호베스트빌 2단지 255동 건너편) 지예슬유치원 입구</v>
          </cell>
        </row>
        <row r="1006">
          <cell r="B1006">
            <v>101</v>
          </cell>
          <cell r="C1006" t="str">
            <v>SPEED DOME CAMERA 철거</v>
          </cell>
          <cell r="D1006" t="str">
            <v>41만화소</v>
          </cell>
          <cell r="E1006">
            <v>1</v>
          </cell>
          <cell r="F1006" t="str">
            <v>EA</v>
          </cell>
          <cell r="G1006">
            <v>1064</v>
          </cell>
          <cell r="H1006">
            <v>1064</v>
          </cell>
          <cell r="I1006">
            <v>35490</v>
          </cell>
          <cell r="J1006">
            <v>35490</v>
          </cell>
          <cell r="K1006">
            <v>0</v>
          </cell>
          <cell r="L1006">
            <v>0</v>
          </cell>
        </row>
        <row r="1007">
          <cell r="B1007">
            <v>103</v>
          </cell>
          <cell r="C1007" t="str">
            <v>돔카메라 고정용 브래킷 설치</v>
          </cell>
          <cell r="D1007" t="str">
            <v>제작사양</v>
          </cell>
          <cell r="E1007">
            <v>1</v>
          </cell>
          <cell r="F1007" t="str">
            <v>EA</v>
          </cell>
          <cell r="G1007">
            <v>51035</v>
          </cell>
          <cell r="H1007">
            <v>51035</v>
          </cell>
          <cell r="I1007">
            <v>34514</v>
          </cell>
          <cell r="J1007">
            <v>34514</v>
          </cell>
          <cell r="K1007">
            <v>0</v>
          </cell>
          <cell r="L1007">
            <v>0</v>
          </cell>
        </row>
        <row r="1008">
          <cell r="B1008">
            <v>104</v>
          </cell>
          <cell r="C1008" t="str">
            <v>돔카메라 고정용 브래킷 철거</v>
          </cell>
          <cell r="D1008" t="str">
            <v>제작사양</v>
          </cell>
          <cell r="E1008">
            <v>1</v>
          </cell>
          <cell r="F1008" t="str">
            <v>EA</v>
          </cell>
          <cell r="G1008">
            <v>310</v>
          </cell>
          <cell r="H1008">
            <v>310</v>
          </cell>
          <cell r="I1008">
            <v>10353</v>
          </cell>
          <cell r="J1008">
            <v>10353</v>
          </cell>
          <cell r="K1008">
            <v>0</v>
          </cell>
          <cell r="L1008">
            <v>0</v>
          </cell>
        </row>
        <row r="1009">
          <cell r="B1009">
            <v>105</v>
          </cell>
          <cell r="C1009" t="str">
            <v>고정형 CAMERA 브래킷 설치</v>
          </cell>
          <cell r="D1009" t="str">
            <v>제작사양</v>
          </cell>
          <cell r="E1009">
            <v>1</v>
          </cell>
          <cell r="F1009" t="str">
            <v>EA</v>
          </cell>
          <cell r="G1009">
            <v>81035</v>
          </cell>
          <cell r="H1009">
            <v>81035</v>
          </cell>
          <cell r="I1009">
            <v>34514</v>
          </cell>
          <cell r="J1009">
            <v>34514</v>
          </cell>
          <cell r="K1009">
            <v>0</v>
          </cell>
          <cell r="L1009">
            <v>0</v>
          </cell>
        </row>
        <row r="1010">
          <cell r="B1010">
            <v>106</v>
          </cell>
          <cell r="C1010" t="str">
            <v>스피커 설치</v>
          </cell>
          <cell r="D1010" t="str">
            <v>20W, 8Ω</v>
          </cell>
          <cell r="E1010">
            <v>1</v>
          </cell>
          <cell r="F1010" t="str">
            <v>개</v>
          </cell>
          <cell r="G1010">
            <v>67035</v>
          </cell>
          <cell r="H1010">
            <v>67035</v>
          </cell>
          <cell r="I1010">
            <v>34514</v>
          </cell>
          <cell r="J1010">
            <v>34514</v>
          </cell>
          <cell r="K1010">
            <v>0</v>
          </cell>
          <cell r="L1010">
            <v>0</v>
          </cell>
        </row>
        <row r="1011">
          <cell r="B1011">
            <v>107</v>
          </cell>
          <cell r="C1011" t="str">
            <v>스피커 철거</v>
          </cell>
          <cell r="D1011">
            <v>0</v>
          </cell>
          <cell r="E1011">
            <v>1</v>
          </cell>
          <cell r="F1011" t="str">
            <v>개</v>
          </cell>
          <cell r="G1011">
            <v>310</v>
          </cell>
          <cell r="H1011">
            <v>310</v>
          </cell>
          <cell r="I1011">
            <v>10353</v>
          </cell>
          <cell r="J1011">
            <v>10353</v>
          </cell>
          <cell r="K1011">
            <v>0</v>
          </cell>
          <cell r="L1011">
            <v>0</v>
          </cell>
        </row>
        <row r="1012">
          <cell r="B1012">
            <v>108</v>
          </cell>
          <cell r="C1012" t="str">
            <v>경광등 설치</v>
          </cell>
          <cell r="D1012" t="str">
            <v>크세논램프 5W, ABS</v>
          </cell>
          <cell r="E1012">
            <v>1</v>
          </cell>
          <cell r="F1012" t="str">
            <v>개</v>
          </cell>
          <cell r="G1012">
            <v>50262</v>
          </cell>
          <cell r="H1012">
            <v>50262</v>
          </cell>
          <cell r="I1012">
            <v>8737</v>
          </cell>
          <cell r="J1012">
            <v>8737</v>
          </cell>
          <cell r="K1012">
            <v>0</v>
          </cell>
          <cell r="L1012">
            <v>0</v>
          </cell>
        </row>
        <row r="1013">
          <cell r="B1013">
            <v>109</v>
          </cell>
          <cell r="C1013" t="str">
            <v>경광등 철거</v>
          </cell>
          <cell r="D1013" t="str">
            <v>크세논램프 5W, ABS</v>
          </cell>
          <cell r="E1013">
            <v>1</v>
          </cell>
          <cell r="F1013" t="str">
            <v>개</v>
          </cell>
          <cell r="G1013">
            <v>131</v>
          </cell>
          <cell r="H1013">
            <v>131</v>
          </cell>
          <cell r="I1013">
            <v>4368</v>
          </cell>
          <cell r="J1013">
            <v>4368</v>
          </cell>
          <cell r="K1013">
            <v>0</v>
          </cell>
          <cell r="L1013">
            <v>0</v>
          </cell>
        </row>
        <row r="1014">
          <cell r="B1014">
            <v>112</v>
          </cell>
          <cell r="C1014" t="str">
            <v>비상벨 철거</v>
          </cell>
          <cell r="D1014">
            <v>0</v>
          </cell>
          <cell r="E1014">
            <v>1</v>
          </cell>
          <cell r="F1014" t="str">
            <v>개</v>
          </cell>
          <cell r="G1014">
            <v>157</v>
          </cell>
          <cell r="H1014">
            <v>157</v>
          </cell>
          <cell r="I1014">
            <v>5242</v>
          </cell>
          <cell r="J1014">
            <v>5242</v>
          </cell>
          <cell r="K1014">
            <v>0</v>
          </cell>
          <cell r="L1014">
            <v>0</v>
          </cell>
        </row>
        <row r="1015">
          <cell r="B1015">
            <v>119</v>
          </cell>
          <cell r="C1015" t="str">
            <v>써지보호기(영상) 철거</v>
          </cell>
          <cell r="D1015">
            <v>0</v>
          </cell>
          <cell r="E1015">
            <v>1</v>
          </cell>
          <cell r="F1015" t="str">
            <v>EA</v>
          </cell>
          <cell r="G1015">
            <v>226</v>
          </cell>
          <cell r="H1015">
            <v>226</v>
          </cell>
          <cell r="I1015">
            <v>7553</v>
          </cell>
          <cell r="J1015">
            <v>7553</v>
          </cell>
          <cell r="K1015">
            <v>0</v>
          </cell>
          <cell r="L1015">
            <v>0</v>
          </cell>
        </row>
        <row r="1016">
          <cell r="B1016">
            <v>120</v>
          </cell>
          <cell r="C1016" t="str">
            <v>CODEC 철거</v>
          </cell>
          <cell r="D1016" t="str">
            <v>MPEF-1/2/4, DUAL ENCODERING</v>
          </cell>
          <cell r="E1016">
            <v>1</v>
          </cell>
          <cell r="F1016" t="str">
            <v>대</v>
          </cell>
          <cell r="G1016">
            <v>517</v>
          </cell>
          <cell r="H1016">
            <v>517</v>
          </cell>
          <cell r="I1016">
            <v>17256</v>
          </cell>
          <cell r="J1016">
            <v>17256</v>
          </cell>
          <cell r="K1016">
            <v>0</v>
          </cell>
          <cell r="L1016">
            <v>0</v>
          </cell>
        </row>
        <row r="1017">
          <cell r="B1017">
            <v>121</v>
          </cell>
          <cell r="C1017" t="str">
            <v>동보방송장치 철거</v>
          </cell>
          <cell r="D1017" t="str">
            <v>AMP 내장(60W)</v>
          </cell>
          <cell r="E1017">
            <v>1</v>
          </cell>
          <cell r="F1017" t="str">
            <v>SET</v>
          </cell>
          <cell r="G1017">
            <v>1051</v>
          </cell>
          <cell r="H1017">
            <v>1051</v>
          </cell>
          <cell r="I1017">
            <v>35045</v>
          </cell>
          <cell r="J1017">
            <v>35045</v>
          </cell>
          <cell r="K1017">
            <v>0</v>
          </cell>
          <cell r="L1017">
            <v>0</v>
          </cell>
        </row>
        <row r="1018">
          <cell r="B1018">
            <v>122</v>
          </cell>
          <cell r="C1018" t="str">
            <v>시그널컨버터 철거</v>
          </cell>
          <cell r="D1018" t="str">
            <v>RS-232/485</v>
          </cell>
          <cell r="E1018">
            <v>1</v>
          </cell>
          <cell r="F1018" t="str">
            <v>SET</v>
          </cell>
          <cell r="G1018">
            <v>687</v>
          </cell>
          <cell r="H1018">
            <v>687</v>
          </cell>
          <cell r="I1018">
            <v>22902</v>
          </cell>
          <cell r="J1018">
            <v>22902</v>
          </cell>
          <cell r="K1018">
            <v>0</v>
          </cell>
          <cell r="L1018">
            <v>0</v>
          </cell>
        </row>
        <row r="1019">
          <cell r="B1019">
            <v>315</v>
          </cell>
          <cell r="C1019" t="str">
            <v>전원케이블 포설</v>
          </cell>
          <cell r="D1019" t="str">
            <v>VCT 1.5sq x 2C x 4열</v>
          </cell>
          <cell r="E1019">
            <v>9</v>
          </cell>
          <cell r="F1019" t="str">
            <v>m</v>
          </cell>
          <cell r="G1019">
            <v>2964</v>
          </cell>
          <cell r="H1019">
            <v>26676</v>
          </cell>
          <cell r="I1019">
            <v>11066</v>
          </cell>
          <cell r="J1019">
            <v>99594</v>
          </cell>
          <cell r="K1019">
            <v>0</v>
          </cell>
          <cell r="L1019">
            <v>0</v>
          </cell>
        </row>
        <row r="1020">
          <cell r="B1020">
            <v>317</v>
          </cell>
          <cell r="C1020" t="str">
            <v>스피커케이블</v>
          </cell>
          <cell r="D1020" t="str">
            <v>SW 2300</v>
          </cell>
          <cell r="E1020">
            <v>2.5</v>
          </cell>
          <cell r="F1020" t="str">
            <v>m</v>
          </cell>
          <cell r="G1020">
            <v>1285</v>
          </cell>
          <cell r="H1020">
            <v>3212</v>
          </cell>
          <cell r="I1020">
            <v>2621</v>
          </cell>
          <cell r="J1020">
            <v>6552</v>
          </cell>
          <cell r="K1020">
            <v>0</v>
          </cell>
          <cell r="L1020">
            <v>0</v>
          </cell>
        </row>
        <row r="1021">
          <cell r="B1021">
            <v>318</v>
          </cell>
          <cell r="C1021" t="str">
            <v>LAN 케이블 포설</v>
          </cell>
          <cell r="D1021" t="str">
            <v>UTP Cat 6 4P x 1열</v>
          </cell>
          <cell r="E1021">
            <v>10.5</v>
          </cell>
          <cell r="F1021" t="str">
            <v>m</v>
          </cell>
          <cell r="G1021">
            <v>557</v>
          </cell>
          <cell r="H1021">
            <v>5848</v>
          </cell>
          <cell r="I1021">
            <v>4068</v>
          </cell>
          <cell r="J1021">
            <v>42714</v>
          </cell>
          <cell r="K1021">
            <v>0</v>
          </cell>
          <cell r="L1021">
            <v>0</v>
          </cell>
        </row>
        <row r="1022">
          <cell r="B1022">
            <v>321</v>
          </cell>
          <cell r="C1022" t="str">
            <v>LAN 케이블 포설</v>
          </cell>
          <cell r="D1022" t="str">
            <v>UTP Cat 6 4P x 4열</v>
          </cell>
          <cell r="E1022">
            <v>9</v>
          </cell>
          <cell r="F1022" t="str">
            <v>m</v>
          </cell>
          <cell r="G1022">
            <v>2156</v>
          </cell>
          <cell r="H1022">
            <v>19404</v>
          </cell>
          <cell r="I1022">
            <v>13833</v>
          </cell>
          <cell r="J1022">
            <v>124497</v>
          </cell>
          <cell r="K1022">
            <v>0</v>
          </cell>
          <cell r="L1022">
            <v>0</v>
          </cell>
        </row>
        <row r="1023">
          <cell r="B1023" t="str">
            <v>멀티콘센트접지2구</v>
          </cell>
          <cell r="C1023" t="str">
            <v>멀티콘센트</v>
          </cell>
          <cell r="D1023" t="str">
            <v>접지2구</v>
          </cell>
          <cell r="E1023">
            <v>1</v>
          </cell>
          <cell r="F1023" t="str">
            <v>EA</v>
          </cell>
          <cell r="G1023">
            <v>6300</v>
          </cell>
          <cell r="H1023">
            <v>6300</v>
          </cell>
          <cell r="J1023">
            <v>0</v>
          </cell>
          <cell r="L1023">
            <v>0</v>
          </cell>
        </row>
        <row r="1024">
          <cell r="B1024" t="str">
            <v>멀티콘센트접지6구</v>
          </cell>
          <cell r="C1024" t="str">
            <v>멀티콘센트</v>
          </cell>
          <cell r="D1024" t="str">
            <v>접지6구</v>
          </cell>
          <cell r="E1024">
            <v>2</v>
          </cell>
          <cell r="F1024" t="str">
            <v>EA</v>
          </cell>
          <cell r="G1024">
            <v>12400</v>
          </cell>
          <cell r="H1024">
            <v>24800</v>
          </cell>
          <cell r="J1024">
            <v>0</v>
          </cell>
          <cell r="L1024">
            <v>0</v>
          </cell>
        </row>
        <row r="1029">
          <cell r="B1029">
            <v>3101</v>
          </cell>
          <cell r="D1029" t="str">
            <v>계</v>
          </cell>
          <cell r="H1029">
            <v>340060</v>
          </cell>
          <cell r="J1029">
            <v>534198</v>
          </cell>
          <cell r="L1029">
            <v>0</v>
          </cell>
        </row>
        <row r="1030">
          <cell r="B1030">
            <v>2102</v>
          </cell>
          <cell r="C1030" t="str">
            <v>2.42 수지구 상현동 305-4 (갈릴리 교회 앞) 328 지예슬유치원 입구</v>
          </cell>
        </row>
        <row r="1031">
          <cell r="B1031">
            <v>101</v>
          </cell>
          <cell r="C1031" t="str">
            <v>SPEED DOME CAMERA 철거</v>
          </cell>
          <cell r="D1031" t="str">
            <v>41만화소</v>
          </cell>
          <cell r="E1031">
            <v>1</v>
          </cell>
          <cell r="F1031" t="str">
            <v>EA</v>
          </cell>
          <cell r="G1031">
            <v>1064</v>
          </cell>
          <cell r="H1031">
            <v>1064</v>
          </cell>
          <cell r="I1031">
            <v>35490</v>
          </cell>
          <cell r="J1031">
            <v>35490</v>
          </cell>
          <cell r="K1031">
            <v>0</v>
          </cell>
          <cell r="L1031">
            <v>0</v>
          </cell>
        </row>
        <row r="1032">
          <cell r="B1032">
            <v>103</v>
          </cell>
          <cell r="C1032" t="str">
            <v>돔카메라 고정용 브래킷 설치</v>
          </cell>
          <cell r="D1032" t="str">
            <v>제작사양</v>
          </cell>
          <cell r="E1032">
            <v>1</v>
          </cell>
          <cell r="F1032" t="str">
            <v>EA</v>
          </cell>
          <cell r="G1032">
            <v>51035</v>
          </cell>
          <cell r="H1032">
            <v>51035</v>
          </cell>
          <cell r="I1032">
            <v>34514</v>
          </cell>
          <cell r="J1032">
            <v>34514</v>
          </cell>
          <cell r="K1032">
            <v>0</v>
          </cell>
          <cell r="L1032">
            <v>0</v>
          </cell>
        </row>
        <row r="1033">
          <cell r="B1033">
            <v>104</v>
          </cell>
          <cell r="C1033" t="str">
            <v>돔카메라 고정용 브래킷 철거</v>
          </cell>
          <cell r="D1033" t="str">
            <v>제작사양</v>
          </cell>
          <cell r="E1033">
            <v>1</v>
          </cell>
          <cell r="F1033" t="str">
            <v>EA</v>
          </cell>
          <cell r="G1033">
            <v>310</v>
          </cell>
          <cell r="H1033">
            <v>310</v>
          </cell>
          <cell r="I1033">
            <v>10353</v>
          </cell>
          <cell r="J1033">
            <v>10353</v>
          </cell>
          <cell r="K1033">
            <v>0</v>
          </cell>
          <cell r="L1033">
            <v>0</v>
          </cell>
        </row>
        <row r="1034">
          <cell r="B1034">
            <v>105</v>
          </cell>
          <cell r="C1034" t="str">
            <v>고정형 CAMERA 브래킷 설치</v>
          </cell>
          <cell r="D1034" t="str">
            <v>제작사양</v>
          </cell>
          <cell r="E1034">
            <v>1</v>
          </cell>
          <cell r="F1034" t="str">
            <v>EA</v>
          </cell>
          <cell r="G1034">
            <v>81035</v>
          </cell>
          <cell r="H1034">
            <v>81035</v>
          </cell>
          <cell r="I1034">
            <v>34514</v>
          </cell>
          <cell r="J1034">
            <v>34514</v>
          </cell>
          <cell r="K1034">
            <v>0</v>
          </cell>
          <cell r="L1034">
            <v>0</v>
          </cell>
        </row>
        <row r="1035">
          <cell r="B1035">
            <v>106</v>
          </cell>
          <cell r="C1035" t="str">
            <v>스피커 설치</v>
          </cell>
          <cell r="D1035" t="str">
            <v>20W, 8Ω</v>
          </cell>
          <cell r="E1035">
            <v>1</v>
          </cell>
          <cell r="F1035" t="str">
            <v>개</v>
          </cell>
          <cell r="G1035">
            <v>67035</v>
          </cell>
          <cell r="H1035">
            <v>67035</v>
          </cell>
          <cell r="I1035">
            <v>34514</v>
          </cell>
          <cell r="J1035">
            <v>34514</v>
          </cell>
          <cell r="K1035">
            <v>0</v>
          </cell>
          <cell r="L1035">
            <v>0</v>
          </cell>
        </row>
        <row r="1036">
          <cell r="B1036">
            <v>107</v>
          </cell>
          <cell r="C1036" t="str">
            <v>스피커 철거</v>
          </cell>
          <cell r="D1036">
            <v>0</v>
          </cell>
          <cell r="E1036">
            <v>1</v>
          </cell>
          <cell r="F1036" t="str">
            <v>개</v>
          </cell>
          <cell r="G1036">
            <v>310</v>
          </cell>
          <cell r="H1036">
            <v>310</v>
          </cell>
          <cell r="I1036">
            <v>10353</v>
          </cell>
          <cell r="J1036">
            <v>10353</v>
          </cell>
          <cell r="K1036">
            <v>0</v>
          </cell>
          <cell r="L1036">
            <v>0</v>
          </cell>
        </row>
        <row r="1037">
          <cell r="B1037">
            <v>108</v>
          </cell>
          <cell r="C1037" t="str">
            <v>경광등 설치</v>
          </cell>
          <cell r="D1037" t="str">
            <v>크세논램프 5W, ABS</v>
          </cell>
          <cell r="E1037">
            <v>1</v>
          </cell>
          <cell r="F1037" t="str">
            <v>개</v>
          </cell>
          <cell r="G1037">
            <v>50262</v>
          </cell>
          <cell r="H1037">
            <v>50262</v>
          </cell>
          <cell r="I1037">
            <v>8737</v>
          </cell>
          <cell r="J1037">
            <v>8737</v>
          </cell>
          <cell r="K1037">
            <v>0</v>
          </cell>
          <cell r="L1037">
            <v>0</v>
          </cell>
        </row>
        <row r="1038">
          <cell r="B1038">
            <v>109</v>
          </cell>
          <cell r="C1038" t="str">
            <v>경광등 철거</v>
          </cell>
          <cell r="D1038" t="str">
            <v>크세논램프 5W, ABS</v>
          </cell>
          <cell r="E1038">
            <v>1</v>
          </cell>
          <cell r="F1038" t="str">
            <v>개</v>
          </cell>
          <cell r="G1038">
            <v>131</v>
          </cell>
          <cell r="H1038">
            <v>131</v>
          </cell>
          <cell r="I1038">
            <v>4368</v>
          </cell>
          <cell r="J1038">
            <v>4368</v>
          </cell>
          <cell r="K1038">
            <v>0</v>
          </cell>
          <cell r="L1038">
            <v>0</v>
          </cell>
        </row>
        <row r="1039">
          <cell r="B1039">
            <v>112</v>
          </cell>
          <cell r="C1039" t="str">
            <v>비상벨 철거</v>
          </cell>
          <cell r="D1039">
            <v>0</v>
          </cell>
          <cell r="E1039">
            <v>1</v>
          </cell>
          <cell r="F1039" t="str">
            <v>개</v>
          </cell>
          <cell r="G1039">
            <v>157</v>
          </cell>
          <cell r="H1039">
            <v>157</v>
          </cell>
          <cell r="I1039">
            <v>5242</v>
          </cell>
          <cell r="J1039">
            <v>5242</v>
          </cell>
          <cell r="K1039">
            <v>0</v>
          </cell>
          <cell r="L1039">
            <v>0</v>
          </cell>
        </row>
        <row r="1040">
          <cell r="B1040">
            <v>119</v>
          </cell>
          <cell r="C1040" t="str">
            <v>써지보호기(영상) 철거</v>
          </cell>
          <cell r="D1040">
            <v>0</v>
          </cell>
          <cell r="E1040">
            <v>1</v>
          </cell>
          <cell r="F1040" t="str">
            <v>EA</v>
          </cell>
          <cell r="G1040">
            <v>226</v>
          </cell>
          <cell r="H1040">
            <v>226</v>
          </cell>
          <cell r="I1040">
            <v>7553</v>
          </cell>
          <cell r="J1040">
            <v>7553</v>
          </cell>
          <cell r="K1040">
            <v>0</v>
          </cell>
          <cell r="L1040">
            <v>0</v>
          </cell>
        </row>
        <row r="1041">
          <cell r="B1041">
            <v>120</v>
          </cell>
          <cell r="C1041" t="str">
            <v>CODEC 철거</v>
          </cell>
          <cell r="D1041" t="str">
            <v>MPEF-1/2/4, DUAL ENCODERING</v>
          </cell>
          <cell r="E1041">
            <v>1</v>
          </cell>
          <cell r="F1041" t="str">
            <v>대</v>
          </cell>
          <cell r="G1041">
            <v>517</v>
          </cell>
          <cell r="H1041">
            <v>517</v>
          </cell>
          <cell r="I1041">
            <v>17256</v>
          </cell>
          <cell r="J1041">
            <v>17256</v>
          </cell>
          <cell r="K1041">
            <v>0</v>
          </cell>
          <cell r="L1041">
            <v>0</v>
          </cell>
        </row>
        <row r="1042">
          <cell r="B1042">
            <v>121</v>
          </cell>
          <cell r="C1042" t="str">
            <v>동보방송장치 철거</v>
          </cell>
          <cell r="D1042" t="str">
            <v>AMP 내장(60W)</v>
          </cell>
          <cell r="E1042">
            <v>1</v>
          </cell>
          <cell r="F1042" t="str">
            <v>SET</v>
          </cell>
          <cell r="G1042">
            <v>1051</v>
          </cell>
          <cell r="H1042">
            <v>1051</v>
          </cell>
          <cell r="I1042">
            <v>35045</v>
          </cell>
          <cell r="J1042">
            <v>35045</v>
          </cell>
          <cell r="K1042">
            <v>0</v>
          </cell>
          <cell r="L1042">
            <v>0</v>
          </cell>
        </row>
        <row r="1043">
          <cell r="B1043">
            <v>122</v>
          </cell>
          <cell r="C1043" t="str">
            <v>시그널컨버터 철거</v>
          </cell>
          <cell r="D1043" t="str">
            <v>RS-232/485</v>
          </cell>
          <cell r="E1043">
            <v>1</v>
          </cell>
          <cell r="F1043" t="str">
            <v>SET</v>
          </cell>
          <cell r="G1043">
            <v>687</v>
          </cell>
          <cell r="H1043">
            <v>687</v>
          </cell>
          <cell r="I1043">
            <v>22902</v>
          </cell>
          <cell r="J1043">
            <v>22902</v>
          </cell>
          <cell r="K1043">
            <v>0</v>
          </cell>
          <cell r="L1043">
            <v>0</v>
          </cell>
        </row>
        <row r="1044">
          <cell r="B1044">
            <v>316</v>
          </cell>
          <cell r="C1044" t="str">
            <v>전원케이블 포설</v>
          </cell>
          <cell r="D1044" t="str">
            <v>VCT 1.5sq x 2C x 5열</v>
          </cell>
          <cell r="E1044">
            <v>7</v>
          </cell>
          <cell r="F1044" t="str">
            <v>m</v>
          </cell>
          <cell r="G1044">
            <v>3701</v>
          </cell>
          <cell r="H1044">
            <v>25907</v>
          </cell>
          <cell r="I1044">
            <v>13670</v>
          </cell>
          <cell r="J1044">
            <v>95690</v>
          </cell>
          <cell r="K1044">
            <v>0</v>
          </cell>
          <cell r="L1044">
            <v>0</v>
          </cell>
        </row>
        <row r="1045">
          <cell r="B1045">
            <v>317</v>
          </cell>
          <cell r="C1045" t="str">
            <v>스피커케이블</v>
          </cell>
          <cell r="D1045" t="str">
            <v>SW 2300</v>
          </cell>
          <cell r="E1045">
            <v>2.5</v>
          </cell>
          <cell r="F1045" t="str">
            <v>m</v>
          </cell>
          <cell r="G1045">
            <v>1285</v>
          </cell>
          <cell r="H1045">
            <v>3212</v>
          </cell>
          <cell r="I1045">
            <v>2621</v>
          </cell>
          <cell r="J1045">
            <v>6552</v>
          </cell>
          <cell r="K1045">
            <v>0</v>
          </cell>
          <cell r="L1045">
            <v>0</v>
          </cell>
        </row>
        <row r="1046">
          <cell r="B1046">
            <v>318</v>
          </cell>
          <cell r="C1046" t="str">
            <v>LAN 케이블 포설</v>
          </cell>
          <cell r="D1046" t="str">
            <v>UTP Cat 6 4P x 1열</v>
          </cell>
          <cell r="E1046">
            <v>8.5</v>
          </cell>
          <cell r="F1046" t="str">
            <v>m</v>
          </cell>
          <cell r="G1046">
            <v>557</v>
          </cell>
          <cell r="H1046">
            <v>4734</v>
          </cell>
          <cell r="I1046">
            <v>4068</v>
          </cell>
          <cell r="J1046">
            <v>34578</v>
          </cell>
          <cell r="K1046">
            <v>0</v>
          </cell>
          <cell r="L1046">
            <v>0</v>
          </cell>
        </row>
        <row r="1047">
          <cell r="B1047">
            <v>322</v>
          </cell>
          <cell r="C1047" t="str">
            <v>LAN 케이블 포설</v>
          </cell>
          <cell r="D1047" t="str">
            <v>UTP Cat 6 4P x 5열</v>
          </cell>
          <cell r="E1047">
            <v>7</v>
          </cell>
          <cell r="F1047" t="str">
            <v>m</v>
          </cell>
          <cell r="G1047">
            <v>2690</v>
          </cell>
          <cell r="H1047">
            <v>18830</v>
          </cell>
          <cell r="I1047">
            <v>17088</v>
          </cell>
          <cell r="J1047">
            <v>119616</v>
          </cell>
          <cell r="K1047">
            <v>0</v>
          </cell>
          <cell r="L1047">
            <v>0</v>
          </cell>
        </row>
        <row r="1048">
          <cell r="B1048" t="str">
            <v>멀티콘센트접지2구</v>
          </cell>
          <cell r="C1048" t="str">
            <v>멀티콘센트</v>
          </cell>
          <cell r="D1048" t="str">
            <v>접지2구</v>
          </cell>
          <cell r="E1048">
            <v>1</v>
          </cell>
          <cell r="F1048" t="str">
            <v>EA</v>
          </cell>
          <cell r="G1048">
            <v>6300</v>
          </cell>
          <cell r="H1048">
            <v>6300</v>
          </cell>
          <cell r="J1048">
            <v>0</v>
          </cell>
          <cell r="L1048">
            <v>0</v>
          </cell>
        </row>
        <row r="1049">
          <cell r="B1049" t="str">
            <v>멀티콘센트접지6구</v>
          </cell>
          <cell r="C1049" t="str">
            <v>멀티콘센트</v>
          </cell>
          <cell r="D1049" t="str">
            <v>접지6구</v>
          </cell>
          <cell r="E1049">
            <v>2</v>
          </cell>
          <cell r="F1049" t="str">
            <v>EA</v>
          </cell>
          <cell r="G1049">
            <v>12400</v>
          </cell>
          <cell r="H1049">
            <v>24800</v>
          </cell>
          <cell r="J1049">
            <v>0</v>
          </cell>
          <cell r="L1049">
            <v>0</v>
          </cell>
        </row>
        <row r="1054">
          <cell r="B1054">
            <v>3102</v>
          </cell>
          <cell r="D1054" t="str">
            <v>계</v>
          </cell>
          <cell r="H1054">
            <v>337603</v>
          </cell>
          <cell r="J1054">
            <v>517277</v>
          </cell>
          <cell r="L1054">
            <v>0</v>
          </cell>
        </row>
        <row r="1055">
          <cell r="B1055">
            <v>2103</v>
          </cell>
          <cell r="C1055" t="str">
            <v>2.43 수지구 성복동 397-2 동명주택 앞 사거리, 수지포스힐 앞, 402-18</v>
          </cell>
        </row>
        <row r="1056">
          <cell r="B1056">
            <v>101</v>
          </cell>
          <cell r="C1056" t="str">
            <v>SPEED DOME CAMERA 철거</v>
          </cell>
          <cell r="D1056" t="str">
            <v>41만화소</v>
          </cell>
          <cell r="E1056">
            <v>1</v>
          </cell>
          <cell r="F1056" t="str">
            <v>EA</v>
          </cell>
          <cell r="G1056">
            <v>1064</v>
          </cell>
          <cell r="H1056">
            <v>1064</v>
          </cell>
          <cell r="I1056">
            <v>35490</v>
          </cell>
          <cell r="J1056">
            <v>35490</v>
          </cell>
          <cell r="K1056">
            <v>0</v>
          </cell>
          <cell r="L1056">
            <v>0</v>
          </cell>
        </row>
        <row r="1057">
          <cell r="B1057">
            <v>103</v>
          </cell>
          <cell r="C1057" t="str">
            <v>돔카메라 고정용 브래킷 설치</v>
          </cell>
          <cell r="D1057" t="str">
            <v>제작사양</v>
          </cell>
          <cell r="E1057">
            <v>1</v>
          </cell>
          <cell r="F1057" t="str">
            <v>EA</v>
          </cell>
          <cell r="G1057">
            <v>51035</v>
          </cell>
          <cell r="H1057">
            <v>51035</v>
          </cell>
          <cell r="I1057">
            <v>34514</v>
          </cell>
          <cell r="J1057">
            <v>34514</v>
          </cell>
          <cell r="K1057">
            <v>0</v>
          </cell>
          <cell r="L1057">
            <v>0</v>
          </cell>
        </row>
        <row r="1058">
          <cell r="B1058">
            <v>104</v>
          </cell>
          <cell r="C1058" t="str">
            <v>돔카메라 고정용 브래킷 철거</v>
          </cell>
          <cell r="D1058" t="str">
            <v>제작사양</v>
          </cell>
          <cell r="E1058">
            <v>1</v>
          </cell>
          <cell r="F1058" t="str">
            <v>EA</v>
          </cell>
          <cell r="G1058">
            <v>310</v>
          </cell>
          <cell r="H1058">
            <v>310</v>
          </cell>
          <cell r="I1058">
            <v>10353</v>
          </cell>
          <cell r="J1058">
            <v>10353</v>
          </cell>
          <cell r="K1058">
            <v>0</v>
          </cell>
          <cell r="L1058">
            <v>0</v>
          </cell>
        </row>
        <row r="1059">
          <cell r="B1059">
            <v>105</v>
          </cell>
          <cell r="C1059" t="str">
            <v>고정형 CAMERA 브래킷 설치</v>
          </cell>
          <cell r="D1059" t="str">
            <v>제작사양</v>
          </cell>
          <cell r="E1059">
            <v>1</v>
          </cell>
          <cell r="F1059" t="str">
            <v>EA</v>
          </cell>
          <cell r="G1059">
            <v>81035</v>
          </cell>
          <cell r="H1059">
            <v>81035</v>
          </cell>
          <cell r="I1059">
            <v>34514</v>
          </cell>
          <cell r="J1059">
            <v>34514</v>
          </cell>
          <cell r="K1059">
            <v>0</v>
          </cell>
          <cell r="L1059">
            <v>0</v>
          </cell>
        </row>
        <row r="1060">
          <cell r="B1060">
            <v>106</v>
          </cell>
          <cell r="C1060" t="str">
            <v>스피커 설치</v>
          </cell>
          <cell r="D1060" t="str">
            <v>20W, 8Ω</v>
          </cell>
          <cell r="E1060">
            <v>1</v>
          </cell>
          <cell r="F1060" t="str">
            <v>개</v>
          </cell>
          <cell r="G1060">
            <v>67035</v>
          </cell>
          <cell r="H1060">
            <v>67035</v>
          </cell>
          <cell r="I1060">
            <v>34514</v>
          </cell>
          <cell r="J1060">
            <v>34514</v>
          </cell>
          <cell r="K1060">
            <v>0</v>
          </cell>
          <cell r="L1060">
            <v>0</v>
          </cell>
        </row>
        <row r="1061">
          <cell r="B1061">
            <v>107</v>
          </cell>
          <cell r="C1061" t="str">
            <v>스피커 철거</v>
          </cell>
          <cell r="D1061">
            <v>0</v>
          </cell>
          <cell r="E1061">
            <v>1</v>
          </cell>
          <cell r="F1061" t="str">
            <v>개</v>
          </cell>
          <cell r="G1061">
            <v>310</v>
          </cell>
          <cell r="H1061">
            <v>310</v>
          </cell>
          <cell r="I1061">
            <v>10353</v>
          </cell>
          <cell r="J1061">
            <v>10353</v>
          </cell>
          <cell r="K1061">
            <v>0</v>
          </cell>
          <cell r="L1061">
            <v>0</v>
          </cell>
        </row>
        <row r="1062">
          <cell r="B1062">
            <v>108</v>
          </cell>
          <cell r="C1062" t="str">
            <v>경광등 설치</v>
          </cell>
          <cell r="D1062" t="str">
            <v>크세논램프 5W, ABS</v>
          </cell>
          <cell r="E1062">
            <v>1</v>
          </cell>
          <cell r="F1062" t="str">
            <v>개</v>
          </cell>
          <cell r="G1062">
            <v>50262</v>
          </cell>
          <cell r="H1062">
            <v>50262</v>
          </cell>
          <cell r="I1062">
            <v>8737</v>
          </cell>
          <cell r="J1062">
            <v>8737</v>
          </cell>
          <cell r="K1062">
            <v>0</v>
          </cell>
          <cell r="L1062">
            <v>0</v>
          </cell>
        </row>
        <row r="1063">
          <cell r="B1063">
            <v>109</v>
          </cell>
          <cell r="C1063" t="str">
            <v>경광등 철거</v>
          </cell>
          <cell r="D1063" t="str">
            <v>크세논램프 5W, ABS</v>
          </cell>
          <cell r="E1063">
            <v>1</v>
          </cell>
          <cell r="F1063" t="str">
            <v>개</v>
          </cell>
          <cell r="G1063">
            <v>131</v>
          </cell>
          <cell r="H1063">
            <v>131</v>
          </cell>
          <cell r="I1063">
            <v>4368</v>
          </cell>
          <cell r="J1063">
            <v>4368</v>
          </cell>
          <cell r="K1063">
            <v>0</v>
          </cell>
          <cell r="L1063">
            <v>0</v>
          </cell>
        </row>
        <row r="1064">
          <cell r="B1064">
            <v>112</v>
          </cell>
          <cell r="C1064" t="str">
            <v>비상벨 철거</v>
          </cell>
          <cell r="D1064">
            <v>0</v>
          </cell>
          <cell r="E1064">
            <v>1</v>
          </cell>
          <cell r="F1064" t="str">
            <v>개</v>
          </cell>
          <cell r="G1064">
            <v>157</v>
          </cell>
          <cell r="H1064">
            <v>157</v>
          </cell>
          <cell r="I1064">
            <v>5242</v>
          </cell>
          <cell r="J1064">
            <v>5242</v>
          </cell>
          <cell r="K1064">
            <v>0</v>
          </cell>
          <cell r="L1064">
            <v>0</v>
          </cell>
        </row>
        <row r="1065">
          <cell r="B1065">
            <v>119</v>
          </cell>
          <cell r="C1065" t="str">
            <v>써지보호기(영상) 철거</v>
          </cell>
          <cell r="D1065">
            <v>0</v>
          </cell>
          <cell r="E1065">
            <v>1</v>
          </cell>
          <cell r="F1065" t="str">
            <v>EA</v>
          </cell>
          <cell r="G1065">
            <v>226</v>
          </cell>
          <cell r="H1065">
            <v>226</v>
          </cell>
          <cell r="I1065">
            <v>7553</v>
          </cell>
          <cell r="J1065">
            <v>7553</v>
          </cell>
          <cell r="K1065">
            <v>0</v>
          </cell>
          <cell r="L1065">
            <v>0</v>
          </cell>
        </row>
        <row r="1066">
          <cell r="B1066">
            <v>120</v>
          </cell>
          <cell r="C1066" t="str">
            <v>CODEC 철거</v>
          </cell>
          <cell r="D1066" t="str">
            <v>MPEF-1/2/4, DUAL ENCODERING</v>
          </cell>
          <cell r="E1066">
            <v>1</v>
          </cell>
          <cell r="F1066" t="str">
            <v>대</v>
          </cell>
          <cell r="G1066">
            <v>517</v>
          </cell>
          <cell r="H1066">
            <v>517</v>
          </cell>
          <cell r="I1066">
            <v>17256</v>
          </cell>
          <cell r="J1066">
            <v>17256</v>
          </cell>
          <cell r="K1066">
            <v>0</v>
          </cell>
          <cell r="L1066">
            <v>0</v>
          </cell>
        </row>
        <row r="1067">
          <cell r="B1067">
            <v>121</v>
          </cell>
          <cell r="C1067" t="str">
            <v>동보방송장치 철거</v>
          </cell>
          <cell r="D1067" t="str">
            <v>AMP 내장(60W)</v>
          </cell>
          <cell r="E1067">
            <v>1</v>
          </cell>
          <cell r="F1067" t="str">
            <v>SET</v>
          </cell>
          <cell r="G1067">
            <v>1051</v>
          </cell>
          <cell r="H1067">
            <v>1051</v>
          </cell>
          <cell r="I1067">
            <v>35045</v>
          </cell>
          <cell r="J1067">
            <v>35045</v>
          </cell>
          <cell r="K1067">
            <v>0</v>
          </cell>
          <cell r="L1067">
            <v>0</v>
          </cell>
        </row>
        <row r="1068">
          <cell r="B1068">
            <v>122</v>
          </cell>
          <cell r="C1068" t="str">
            <v>시그널컨버터 철거</v>
          </cell>
          <cell r="D1068" t="str">
            <v>RS-232/485</v>
          </cell>
          <cell r="E1068">
            <v>1</v>
          </cell>
          <cell r="F1068" t="str">
            <v>SET</v>
          </cell>
          <cell r="G1068">
            <v>687</v>
          </cell>
          <cell r="H1068">
            <v>687</v>
          </cell>
          <cell r="I1068">
            <v>22902</v>
          </cell>
          <cell r="J1068">
            <v>22902</v>
          </cell>
          <cell r="K1068">
            <v>0</v>
          </cell>
          <cell r="L1068">
            <v>0</v>
          </cell>
        </row>
        <row r="1069">
          <cell r="B1069">
            <v>315</v>
          </cell>
          <cell r="C1069" t="str">
            <v>전원케이블 포설</v>
          </cell>
          <cell r="D1069" t="str">
            <v>VCT 1.5sq x 2C x 4열</v>
          </cell>
          <cell r="E1069">
            <v>9</v>
          </cell>
          <cell r="F1069" t="str">
            <v>m</v>
          </cell>
          <cell r="G1069">
            <v>2964</v>
          </cell>
          <cell r="H1069">
            <v>26676</v>
          </cell>
          <cell r="I1069">
            <v>11066</v>
          </cell>
          <cell r="J1069">
            <v>99594</v>
          </cell>
          <cell r="K1069">
            <v>0</v>
          </cell>
          <cell r="L1069">
            <v>0</v>
          </cell>
        </row>
        <row r="1070">
          <cell r="B1070">
            <v>317</v>
          </cell>
          <cell r="C1070" t="str">
            <v>스피커케이블</v>
          </cell>
          <cell r="D1070" t="str">
            <v>SW 2300</v>
          </cell>
          <cell r="E1070">
            <v>2.5</v>
          </cell>
          <cell r="F1070" t="str">
            <v>m</v>
          </cell>
          <cell r="G1070">
            <v>1285</v>
          </cell>
          <cell r="H1070">
            <v>3212</v>
          </cell>
          <cell r="I1070">
            <v>2621</v>
          </cell>
          <cell r="J1070">
            <v>6552</v>
          </cell>
          <cell r="K1070">
            <v>0</v>
          </cell>
          <cell r="L1070">
            <v>0</v>
          </cell>
        </row>
        <row r="1071">
          <cell r="B1071">
            <v>318</v>
          </cell>
          <cell r="C1071" t="str">
            <v>LAN 케이블 포설</v>
          </cell>
          <cell r="D1071" t="str">
            <v>UTP Cat 6 4P x 1열</v>
          </cell>
          <cell r="E1071">
            <v>10.5</v>
          </cell>
          <cell r="F1071" t="str">
            <v>m</v>
          </cell>
          <cell r="G1071">
            <v>557</v>
          </cell>
          <cell r="H1071">
            <v>5848</v>
          </cell>
          <cell r="I1071">
            <v>4068</v>
          </cell>
          <cell r="J1071">
            <v>42714</v>
          </cell>
          <cell r="K1071">
            <v>0</v>
          </cell>
          <cell r="L1071">
            <v>0</v>
          </cell>
        </row>
        <row r="1072">
          <cell r="B1072">
            <v>321</v>
          </cell>
          <cell r="C1072" t="str">
            <v>LAN 케이블 포설</v>
          </cell>
          <cell r="D1072" t="str">
            <v>UTP Cat 6 4P x 4열</v>
          </cell>
          <cell r="E1072">
            <v>9</v>
          </cell>
          <cell r="F1072" t="str">
            <v>m</v>
          </cell>
          <cell r="G1072">
            <v>2156</v>
          </cell>
          <cell r="H1072">
            <v>19404</v>
          </cell>
          <cell r="I1072">
            <v>13833</v>
          </cell>
          <cell r="J1072">
            <v>124497</v>
          </cell>
          <cell r="K1072">
            <v>0</v>
          </cell>
          <cell r="L1072">
            <v>0</v>
          </cell>
        </row>
        <row r="1073">
          <cell r="B1073" t="str">
            <v>멀티콘센트접지2구</v>
          </cell>
          <cell r="C1073" t="str">
            <v>멀티콘센트</v>
          </cell>
          <cell r="D1073" t="str">
            <v>접지2구</v>
          </cell>
          <cell r="E1073">
            <v>1</v>
          </cell>
          <cell r="F1073" t="str">
            <v>EA</v>
          </cell>
          <cell r="G1073">
            <v>6300</v>
          </cell>
          <cell r="H1073">
            <v>6300</v>
          </cell>
          <cell r="J1073">
            <v>0</v>
          </cell>
          <cell r="L1073">
            <v>0</v>
          </cell>
        </row>
        <row r="1074">
          <cell r="B1074" t="str">
            <v>멀티콘센트접지6구</v>
          </cell>
          <cell r="C1074" t="str">
            <v>멀티콘센트</v>
          </cell>
          <cell r="D1074" t="str">
            <v>접지6구</v>
          </cell>
          <cell r="E1074">
            <v>2</v>
          </cell>
          <cell r="F1074" t="str">
            <v>EA</v>
          </cell>
          <cell r="G1074">
            <v>12400</v>
          </cell>
          <cell r="H1074">
            <v>24800</v>
          </cell>
          <cell r="J1074">
            <v>0</v>
          </cell>
          <cell r="L1074">
            <v>0</v>
          </cell>
        </row>
        <row r="1079">
          <cell r="B1079">
            <v>3103</v>
          </cell>
          <cell r="D1079" t="str">
            <v>계</v>
          </cell>
          <cell r="H1079">
            <v>340060</v>
          </cell>
          <cell r="J1079">
            <v>534198</v>
          </cell>
          <cell r="L1079">
            <v>0</v>
          </cell>
        </row>
        <row r="1080">
          <cell r="B1080">
            <v>2104</v>
          </cell>
          <cell r="C1080" t="str">
            <v>2.44 수지구 성복동 557-23 서수지 IC 주변, 16번 마을버스 입구</v>
          </cell>
        </row>
        <row r="1081">
          <cell r="B1081">
            <v>101</v>
          </cell>
          <cell r="C1081" t="str">
            <v>SPEED DOME CAMERA 철거</v>
          </cell>
          <cell r="D1081" t="str">
            <v>41만화소</v>
          </cell>
          <cell r="E1081">
            <v>1</v>
          </cell>
          <cell r="F1081" t="str">
            <v>EA</v>
          </cell>
          <cell r="G1081">
            <v>1064</v>
          </cell>
          <cell r="H1081">
            <v>1064</v>
          </cell>
          <cell r="I1081">
            <v>35490</v>
          </cell>
          <cell r="J1081">
            <v>35490</v>
          </cell>
          <cell r="K1081">
            <v>0</v>
          </cell>
          <cell r="L1081">
            <v>0</v>
          </cell>
        </row>
        <row r="1082">
          <cell r="B1082">
            <v>103</v>
          </cell>
          <cell r="C1082" t="str">
            <v>돔카메라 고정용 브래킷 설치</v>
          </cell>
          <cell r="D1082" t="str">
            <v>제작사양</v>
          </cell>
          <cell r="E1082">
            <v>1</v>
          </cell>
          <cell r="F1082" t="str">
            <v>EA</v>
          </cell>
          <cell r="G1082">
            <v>51035</v>
          </cell>
          <cell r="H1082">
            <v>51035</v>
          </cell>
          <cell r="I1082">
            <v>34514</v>
          </cell>
          <cell r="J1082">
            <v>34514</v>
          </cell>
          <cell r="K1082">
            <v>0</v>
          </cell>
          <cell r="L1082">
            <v>0</v>
          </cell>
        </row>
        <row r="1083">
          <cell r="B1083">
            <v>104</v>
          </cell>
          <cell r="C1083" t="str">
            <v>돔카메라 고정용 브래킷 철거</v>
          </cell>
          <cell r="D1083" t="str">
            <v>제작사양</v>
          </cell>
          <cell r="E1083">
            <v>1</v>
          </cell>
          <cell r="F1083" t="str">
            <v>EA</v>
          </cell>
          <cell r="G1083">
            <v>310</v>
          </cell>
          <cell r="H1083">
            <v>310</v>
          </cell>
          <cell r="I1083">
            <v>10353</v>
          </cell>
          <cell r="J1083">
            <v>10353</v>
          </cell>
          <cell r="K1083">
            <v>0</v>
          </cell>
          <cell r="L1083">
            <v>0</v>
          </cell>
        </row>
        <row r="1084">
          <cell r="B1084">
            <v>105</v>
          </cell>
          <cell r="C1084" t="str">
            <v>고정형 CAMERA 브래킷 설치</v>
          </cell>
          <cell r="D1084" t="str">
            <v>제작사양</v>
          </cell>
          <cell r="E1084">
            <v>1</v>
          </cell>
          <cell r="F1084" t="str">
            <v>EA</v>
          </cell>
          <cell r="G1084">
            <v>81035</v>
          </cell>
          <cell r="H1084">
            <v>81035</v>
          </cell>
          <cell r="I1084">
            <v>34514</v>
          </cell>
          <cell r="J1084">
            <v>34514</v>
          </cell>
          <cell r="K1084">
            <v>0</v>
          </cell>
          <cell r="L1084">
            <v>0</v>
          </cell>
        </row>
        <row r="1085">
          <cell r="B1085">
            <v>106</v>
          </cell>
          <cell r="C1085" t="str">
            <v>스피커 설치</v>
          </cell>
          <cell r="D1085" t="str">
            <v>20W, 8Ω</v>
          </cell>
          <cell r="E1085">
            <v>1</v>
          </cell>
          <cell r="F1085" t="str">
            <v>개</v>
          </cell>
          <cell r="G1085">
            <v>67035</v>
          </cell>
          <cell r="H1085">
            <v>67035</v>
          </cell>
          <cell r="I1085">
            <v>34514</v>
          </cell>
          <cell r="J1085">
            <v>34514</v>
          </cell>
          <cell r="K1085">
            <v>0</v>
          </cell>
          <cell r="L1085">
            <v>0</v>
          </cell>
        </row>
        <row r="1086">
          <cell r="B1086">
            <v>107</v>
          </cell>
          <cell r="C1086" t="str">
            <v>스피커 철거</v>
          </cell>
          <cell r="D1086">
            <v>0</v>
          </cell>
          <cell r="E1086">
            <v>1</v>
          </cell>
          <cell r="F1086" t="str">
            <v>개</v>
          </cell>
          <cell r="G1086">
            <v>310</v>
          </cell>
          <cell r="H1086">
            <v>310</v>
          </cell>
          <cell r="I1086">
            <v>10353</v>
          </cell>
          <cell r="J1086">
            <v>10353</v>
          </cell>
          <cell r="K1086">
            <v>0</v>
          </cell>
          <cell r="L1086">
            <v>0</v>
          </cell>
        </row>
        <row r="1087">
          <cell r="B1087">
            <v>108</v>
          </cell>
          <cell r="C1087" t="str">
            <v>경광등 설치</v>
          </cell>
          <cell r="D1087" t="str">
            <v>크세논램프 5W, ABS</v>
          </cell>
          <cell r="E1087">
            <v>1</v>
          </cell>
          <cell r="F1087" t="str">
            <v>개</v>
          </cell>
          <cell r="G1087">
            <v>50262</v>
          </cell>
          <cell r="H1087">
            <v>50262</v>
          </cell>
          <cell r="I1087">
            <v>8737</v>
          </cell>
          <cell r="J1087">
            <v>8737</v>
          </cell>
          <cell r="K1087">
            <v>0</v>
          </cell>
          <cell r="L1087">
            <v>0</v>
          </cell>
        </row>
        <row r="1088">
          <cell r="B1088">
            <v>109</v>
          </cell>
          <cell r="C1088" t="str">
            <v>경광등 철거</v>
          </cell>
          <cell r="D1088" t="str">
            <v>크세논램프 5W, ABS</v>
          </cell>
          <cell r="E1088">
            <v>1</v>
          </cell>
          <cell r="F1088" t="str">
            <v>개</v>
          </cell>
          <cell r="G1088">
            <v>131</v>
          </cell>
          <cell r="H1088">
            <v>131</v>
          </cell>
          <cell r="I1088">
            <v>4368</v>
          </cell>
          <cell r="J1088">
            <v>4368</v>
          </cell>
          <cell r="K1088">
            <v>0</v>
          </cell>
          <cell r="L1088">
            <v>0</v>
          </cell>
        </row>
        <row r="1089">
          <cell r="B1089">
            <v>112</v>
          </cell>
          <cell r="C1089" t="str">
            <v>비상벨 철거</v>
          </cell>
          <cell r="D1089">
            <v>0</v>
          </cell>
          <cell r="E1089">
            <v>1</v>
          </cell>
          <cell r="F1089" t="str">
            <v>개</v>
          </cell>
          <cell r="G1089">
            <v>157</v>
          </cell>
          <cell r="H1089">
            <v>157</v>
          </cell>
          <cell r="I1089">
            <v>5242</v>
          </cell>
          <cell r="J1089">
            <v>5242</v>
          </cell>
          <cell r="K1089">
            <v>0</v>
          </cell>
          <cell r="L1089">
            <v>0</v>
          </cell>
        </row>
        <row r="1090">
          <cell r="B1090">
            <v>119</v>
          </cell>
          <cell r="C1090" t="str">
            <v>써지보호기(영상) 철거</v>
          </cell>
          <cell r="D1090">
            <v>0</v>
          </cell>
          <cell r="E1090">
            <v>1</v>
          </cell>
          <cell r="F1090" t="str">
            <v>EA</v>
          </cell>
          <cell r="G1090">
            <v>226</v>
          </cell>
          <cell r="H1090">
            <v>226</v>
          </cell>
          <cell r="I1090">
            <v>7553</v>
          </cell>
          <cell r="J1090">
            <v>7553</v>
          </cell>
          <cell r="K1090">
            <v>0</v>
          </cell>
          <cell r="L1090">
            <v>0</v>
          </cell>
        </row>
        <row r="1091">
          <cell r="B1091">
            <v>120</v>
          </cell>
          <cell r="C1091" t="str">
            <v>CODEC 철거</v>
          </cell>
          <cell r="D1091" t="str">
            <v>MPEF-1/2/4, DUAL ENCODERING</v>
          </cell>
          <cell r="E1091">
            <v>1</v>
          </cell>
          <cell r="F1091" t="str">
            <v>대</v>
          </cell>
          <cell r="G1091">
            <v>517</v>
          </cell>
          <cell r="H1091">
            <v>517</v>
          </cell>
          <cell r="I1091">
            <v>17256</v>
          </cell>
          <cell r="J1091">
            <v>17256</v>
          </cell>
          <cell r="K1091">
            <v>0</v>
          </cell>
          <cell r="L1091">
            <v>0</v>
          </cell>
        </row>
        <row r="1092">
          <cell r="B1092">
            <v>121</v>
          </cell>
          <cell r="C1092" t="str">
            <v>동보방송장치 철거</v>
          </cell>
          <cell r="D1092" t="str">
            <v>AMP 내장(60W)</v>
          </cell>
          <cell r="E1092">
            <v>1</v>
          </cell>
          <cell r="F1092" t="str">
            <v>SET</v>
          </cell>
          <cell r="G1092">
            <v>1051</v>
          </cell>
          <cell r="H1092">
            <v>1051</v>
          </cell>
          <cell r="I1092">
            <v>35045</v>
          </cell>
          <cell r="J1092">
            <v>35045</v>
          </cell>
          <cell r="K1092">
            <v>0</v>
          </cell>
          <cell r="L1092">
            <v>0</v>
          </cell>
        </row>
        <row r="1093">
          <cell r="B1093">
            <v>122</v>
          </cell>
          <cell r="C1093" t="str">
            <v>시그널컨버터 철거</v>
          </cell>
          <cell r="D1093" t="str">
            <v>RS-232/485</v>
          </cell>
          <cell r="E1093">
            <v>1</v>
          </cell>
          <cell r="F1093" t="str">
            <v>SET</v>
          </cell>
          <cell r="G1093">
            <v>687</v>
          </cell>
          <cell r="H1093">
            <v>687</v>
          </cell>
          <cell r="I1093">
            <v>22902</v>
          </cell>
          <cell r="J1093">
            <v>22902</v>
          </cell>
          <cell r="K1093">
            <v>0</v>
          </cell>
          <cell r="L1093">
            <v>0</v>
          </cell>
        </row>
        <row r="1094">
          <cell r="B1094">
            <v>315</v>
          </cell>
          <cell r="C1094" t="str">
            <v>전원케이블 포설</v>
          </cell>
          <cell r="D1094" t="str">
            <v>VCT 1.5sq x 2C x 4열</v>
          </cell>
          <cell r="E1094">
            <v>7</v>
          </cell>
          <cell r="F1094" t="str">
            <v>m</v>
          </cell>
          <cell r="G1094">
            <v>2964</v>
          </cell>
          <cell r="H1094">
            <v>20748</v>
          </cell>
          <cell r="I1094">
            <v>11066</v>
          </cell>
          <cell r="J1094">
            <v>77462</v>
          </cell>
          <cell r="K1094">
            <v>0</v>
          </cell>
          <cell r="L1094">
            <v>0</v>
          </cell>
        </row>
        <row r="1095">
          <cell r="B1095">
            <v>317</v>
          </cell>
          <cell r="C1095" t="str">
            <v>스피커케이블</v>
          </cell>
          <cell r="D1095" t="str">
            <v>SW 2300</v>
          </cell>
          <cell r="E1095">
            <v>2.5</v>
          </cell>
          <cell r="F1095" t="str">
            <v>m</v>
          </cell>
          <cell r="G1095">
            <v>1285</v>
          </cell>
          <cell r="H1095">
            <v>3212</v>
          </cell>
          <cell r="I1095">
            <v>2621</v>
          </cell>
          <cell r="J1095">
            <v>6552</v>
          </cell>
          <cell r="K1095">
            <v>0</v>
          </cell>
          <cell r="L1095">
            <v>0</v>
          </cell>
        </row>
        <row r="1096">
          <cell r="B1096">
            <v>318</v>
          </cell>
          <cell r="C1096" t="str">
            <v>LAN 케이블 포설</v>
          </cell>
          <cell r="D1096" t="str">
            <v>UTP Cat 6 4P x 1열</v>
          </cell>
          <cell r="E1096">
            <v>8.5</v>
          </cell>
          <cell r="F1096" t="str">
            <v>m</v>
          </cell>
          <cell r="G1096">
            <v>557</v>
          </cell>
          <cell r="H1096">
            <v>4734</v>
          </cell>
          <cell r="I1096">
            <v>4068</v>
          </cell>
          <cell r="J1096">
            <v>34578</v>
          </cell>
          <cell r="K1096">
            <v>0</v>
          </cell>
          <cell r="L1096">
            <v>0</v>
          </cell>
        </row>
        <row r="1097">
          <cell r="B1097">
            <v>321</v>
          </cell>
          <cell r="C1097" t="str">
            <v>LAN 케이블 포설</v>
          </cell>
          <cell r="D1097" t="str">
            <v>UTP Cat 6 4P x 4열</v>
          </cell>
          <cell r="E1097">
            <v>7</v>
          </cell>
          <cell r="F1097" t="str">
            <v>m</v>
          </cell>
          <cell r="G1097">
            <v>2156</v>
          </cell>
          <cell r="H1097">
            <v>15092</v>
          </cell>
          <cell r="I1097">
            <v>13833</v>
          </cell>
          <cell r="J1097">
            <v>96831</v>
          </cell>
          <cell r="K1097">
            <v>0</v>
          </cell>
          <cell r="L1097">
            <v>0</v>
          </cell>
        </row>
        <row r="1098">
          <cell r="B1098" t="str">
            <v>멀티콘센트접지2구</v>
          </cell>
          <cell r="C1098" t="str">
            <v>멀티콘센트</v>
          </cell>
          <cell r="D1098" t="str">
            <v>접지2구</v>
          </cell>
          <cell r="E1098">
            <v>1</v>
          </cell>
          <cell r="F1098" t="str">
            <v>EA</v>
          </cell>
          <cell r="G1098">
            <v>6300</v>
          </cell>
          <cell r="H1098">
            <v>6300</v>
          </cell>
          <cell r="J1098">
            <v>0</v>
          </cell>
          <cell r="L1098">
            <v>0</v>
          </cell>
        </row>
        <row r="1099">
          <cell r="B1099" t="str">
            <v>멀티콘센트접지6구</v>
          </cell>
          <cell r="C1099" t="str">
            <v>멀티콘센트</v>
          </cell>
          <cell r="D1099" t="str">
            <v>접지6구</v>
          </cell>
          <cell r="E1099">
            <v>2</v>
          </cell>
          <cell r="F1099" t="str">
            <v>EA</v>
          </cell>
          <cell r="G1099">
            <v>12400</v>
          </cell>
          <cell r="H1099">
            <v>24800</v>
          </cell>
          <cell r="J1099">
            <v>0</v>
          </cell>
          <cell r="L1099">
            <v>0</v>
          </cell>
        </row>
        <row r="1104">
          <cell r="B1104">
            <v>3104</v>
          </cell>
          <cell r="D1104" t="str">
            <v>계</v>
          </cell>
          <cell r="H1104">
            <v>328706</v>
          </cell>
          <cell r="J1104">
            <v>476264</v>
          </cell>
          <cell r="L1104">
            <v>0</v>
          </cell>
        </row>
        <row r="1105">
          <cell r="B1105">
            <v>2105</v>
          </cell>
          <cell r="C1105" t="str">
            <v>2.45 수지구 성복동 602-2 풍천장어집 앞, 성복가든 부근</v>
          </cell>
        </row>
        <row r="1106">
          <cell r="B1106">
            <v>101</v>
          </cell>
          <cell r="C1106" t="str">
            <v>SPEED DOME CAMERA 철거</v>
          </cell>
          <cell r="D1106" t="str">
            <v>41만화소</v>
          </cell>
          <cell r="E1106">
            <v>1</v>
          </cell>
          <cell r="F1106" t="str">
            <v>EA</v>
          </cell>
          <cell r="G1106">
            <v>1064</v>
          </cell>
          <cell r="H1106">
            <v>1064</v>
          </cell>
          <cell r="I1106">
            <v>35490</v>
          </cell>
          <cell r="J1106">
            <v>35490</v>
          </cell>
          <cell r="K1106">
            <v>0</v>
          </cell>
          <cell r="L1106">
            <v>0</v>
          </cell>
        </row>
        <row r="1107">
          <cell r="B1107">
            <v>103</v>
          </cell>
          <cell r="C1107" t="str">
            <v>돔카메라 고정용 브래킷 설치</v>
          </cell>
          <cell r="D1107" t="str">
            <v>제작사양</v>
          </cell>
          <cell r="E1107">
            <v>1</v>
          </cell>
          <cell r="F1107" t="str">
            <v>EA</v>
          </cell>
          <cell r="G1107">
            <v>51035</v>
          </cell>
          <cell r="H1107">
            <v>51035</v>
          </cell>
          <cell r="I1107">
            <v>34514</v>
          </cell>
          <cell r="J1107">
            <v>34514</v>
          </cell>
          <cell r="K1107">
            <v>0</v>
          </cell>
          <cell r="L1107">
            <v>0</v>
          </cell>
        </row>
        <row r="1108">
          <cell r="B1108">
            <v>104</v>
          </cell>
          <cell r="C1108" t="str">
            <v>돔카메라 고정용 브래킷 철거</v>
          </cell>
          <cell r="D1108" t="str">
            <v>제작사양</v>
          </cell>
          <cell r="E1108">
            <v>1</v>
          </cell>
          <cell r="F1108" t="str">
            <v>EA</v>
          </cell>
          <cell r="G1108">
            <v>310</v>
          </cell>
          <cell r="H1108">
            <v>310</v>
          </cell>
          <cell r="I1108">
            <v>10353</v>
          </cell>
          <cell r="J1108">
            <v>10353</v>
          </cell>
          <cell r="K1108">
            <v>0</v>
          </cell>
          <cell r="L1108">
            <v>0</v>
          </cell>
        </row>
        <row r="1109">
          <cell r="B1109">
            <v>105</v>
          </cell>
          <cell r="C1109" t="str">
            <v>고정형 CAMERA 브래킷 설치</v>
          </cell>
          <cell r="D1109" t="str">
            <v>제작사양</v>
          </cell>
          <cell r="E1109">
            <v>1</v>
          </cell>
          <cell r="F1109" t="str">
            <v>EA</v>
          </cell>
          <cell r="G1109">
            <v>81035</v>
          </cell>
          <cell r="H1109">
            <v>81035</v>
          </cell>
          <cell r="I1109">
            <v>34514</v>
          </cell>
          <cell r="J1109">
            <v>34514</v>
          </cell>
          <cell r="K1109">
            <v>0</v>
          </cell>
          <cell r="L1109">
            <v>0</v>
          </cell>
        </row>
        <row r="1110">
          <cell r="B1110">
            <v>106</v>
          </cell>
          <cell r="C1110" t="str">
            <v>스피커 설치</v>
          </cell>
          <cell r="D1110" t="str">
            <v>20W, 8Ω</v>
          </cell>
          <cell r="E1110">
            <v>1</v>
          </cell>
          <cell r="F1110" t="str">
            <v>개</v>
          </cell>
          <cell r="G1110">
            <v>67035</v>
          </cell>
          <cell r="H1110">
            <v>67035</v>
          </cell>
          <cell r="I1110">
            <v>34514</v>
          </cell>
          <cell r="J1110">
            <v>34514</v>
          </cell>
          <cell r="K1110">
            <v>0</v>
          </cell>
          <cell r="L1110">
            <v>0</v>
          </cell>
        </row>
        <row r="1111">
          <cell r="B1111">
            <v>107</v>
          </cell>
          <cell r="C1111" t="str">
            <v>스피커 철거</v>
          </cell>
          <cell r="D1111">
            <v>0</v>
          </cell>
          <cell r="E1111">
            <v>1</v>
          </cell>
          <cell r="F1111" t="str">
            <v>개</v>
          </cell>
          <cell r="G1111">
            <v>310</v>
          </cell>
          <cell r="H1111">
            <v>310</v>
          </cell>
          <cell r="I1111">
            <v>10353</v>
          </cell>
          <cell r="J1111">
            <v>10353</v>
          </cell>
          <cell r="K1111">
            <v>0</v>
          </cell>
          <cell r="L1111">
            <v>0</v>
          </cell>
        </row>
        <row r="1112">
          <cell r="B1112">
            <v>108</v>
          </cell>
          <cell r="C1112" t="str">
            <v>경광등 설치</v>
          </cell>
          <cell r="D1112" t="str">
            <v>크세논램프 5W, ABS</v>
          </cell>
          <cell r="E1112">
            <v>1</v>
          </cell>
          <cell r="F1112" t="str">
            <v>개</v>
          </cell>
          <cell r="G1112">
            <v>50262</v>
          </cell>
          <cell r="H1112">
            <v>50262</v>
          </cell>
          <cell r="I1112">
            <v>8737</v>
          </cell>
          <cell r="J1112">
            <v>8737</v>
          </cell>
          <cell r="K1112">
            <v>0</v>
          </cell>
          <cell r="L1112">
            <v>0</v>
          </cell>
        </row>
        <row r="1113">
          <cell r="B1113">
            <v>109</v>
          </cell>
          <cell r="C1113" t="str">
            <v>경광등 철거</v>
          </cell>
          <cell r="D1113" t="str">
            <v>크세논램프 5W, ABS</v>
          </cell>
          <cell r="E1113">
            <v>1</v>
          </cell>
          <cell r="F1113" t="str">
            <v>개</v>
          </cell>
          <cell r="G1113">
            <v>131</v>
          </cell>
          <cell r="H1113">
            <v>131</v>
          </cell>
          <cell r="I1113">
            <v>4368</v>
          </cell>
          <cell r="J1113">
            <v>4368</v>
          </cell>
          <cell r="K1113">
            <v>0</v>
          </cell>
          <cell r="L1113">
            <v>0</v>
          </cell>
        </row>
        <row r="1114">
          <cell r="B1114">
            <v>112</v>
          </cell>
          <cell r="C1114" t="str">
            <v>비상벨 철거</v>
          </cell>
          <cell r="D1114">
            <v>0</v>
          </cell>
          <cell r="E1114">
            <v>1</v>
          </cell>
          <cell r="F1114" t="str">
            <v>개</v>
          </cell>
          <cell r="G1114">
            <v>157</v>
          </cell>
          <cell r="H1114">
            <v>157</v>
          </cell>
          <cell r="I1114">
            <v>5242</v>
          </cell>
          <cell r="J1114">
            <v>5242</v>
          </cell>
          <cell r="K1114">
            <v>0</v>
          </cell>
          <cell r="L1114">
            <v>0</v>
          </cell>
        </row>
        <row r="1115">
          <cell r="B1115">
            <v>119</v>
          </cell>
          <cell r="C1115" t="str">
            <v>써지보호기(영상) 철거</v>
          </cell>
          <cell r="D1115">
            <v>0</v>
          </cell>
          <cell r="E1115">
            <v>1</v>
          </cell>
          <cell r="F1115" t="str">
            <v>EA</v>
          </cell>
          <cell r="G1115">
            <v>226</v>
          </cell>
          <cell r="H1115">
            <v>226</v>
          </cell>
          <cell r="I1115">
            <v>7553</v>
          </cell>
          <cell r="J1115">
            <v>7553</v>
          </cell>
          <cell r="K1115">
            <v>0</v>
          </cell>
          <cell r="L1115">
            <v>0</v>
          </cell>
        </row>
        <row r="1116">
          <cell r="B1116">
            <v>120</v>
          </cell>
          <cell r="C1116" t="str">
            <v>CODEC 철거</v>
          </cell>
          <cell r="D1116" t="str">
            <v>MPEF-1/2/4, DUAL ENCODERING</v>
          </cell>
          <cell r="E1116">
            <v>1</v>
          </cell>
          <cell r="F1116" t="str">
            <v>대</v>
          </cell>
          <cell r="G1116">
            <v>517</v>
          </cell>
          <cell r="H1116">
            <v>517</v>
          </cell>
          <cell r="I1116">
            <v>17256</v>
          </cell>
          <cell r="J1116">
            <v>17256</v>
          </cell>
          <cell r="K1116">
            <v>0</v>
          </cell>
          <cell r="L1116">
            <v>0</v>
          </cell>
        </row>
        <row r="1117">
          <cell r="B1117">
            <v>121</v>
          </cell>
          <cell r="C1117" t="str">
            <v>동보방송장치 철거</v>
          </cell>
          <cell r="D1117" t="str">
            <v>AMP 내장(60W)</v>
          </cell>
          <cell r="E1117">
            <v>1</v>
          </cell>
          <cell r="F1117" t="str">
            <v>SET</v>
          </cell>
          <cell r="G1117">
            <v>1051</v>
          </cell>
          <cell r="H1117">
            <v>1051</v>
          </cell>
          <cell r="I1117">
            <v>35045</v>
          </cell>
          <cell r="J1117">
            <v>35045</v>
          </cell>
          <cell r="K1117">
            <v>0</v>
          </cell>
          <cell r="L1117">
            <v>0</v>
          </cell>
        </row>
        <row r="1118">
          <cell r="B1118">
            <v>122</v>
          </cell>
          <cell r="C1118" t="str">
            <v>시그널컨버터 철거</v>
          </cell>
          <cell r="D1118" t="str">
            <v>RS-232/485</v>
          </cell>
          <cell r="E1118">
            <v>1</v>
          </cell>
          <cell r="F1118" t="str">
            <v>SET</v>
          </cell>
          <cell r="G1118">
            <v>687</v>
          </cell>
          <cell r="H1118">
            <v>687</v>
          </cell>
          <cell r="I1118">
            <v>22902</v>
          </cell>
          <cell r="J1118">
            <v>22902</v>
          </cell>
          <cell r="K1118">
            <v>0</v>
          </cell>
          <cell r="L1118">
            <v>0</v>
          </cell>
        </row>
        <row r="1119">
          <cell r="B1119">
            <v>315</v>
          </cell>
          <cell r="C1119" t="str">
            <v>전원케이블 포설</v>
          </cell>
          <cell r="D1119" t="str">
            <v>VCT 1.5sq x 2C x 4열</v>
          </cell>
          <cell r="E1119">
            <v>9</v>
          </cell>
          <cell r="F1119" t="str">
            <v>m</v>
          </cell>
          <cell r="G1119">
            <v>2964</v>
          </cell>
          <cell r="H1119">
            <v>26676</v>
          </cell>
          <cell r="I1119">
            <v>11066</v>
          </cell>
          <cell r="J1119">
            <v>99594</v>
          </cell>
          <cell r="K1119">
            <v>0</v>
          </cell>
          <cell r="L1119">
            <v>0</v>
          </cell>
        </row>
        <row r="1120">
          <cell r="B1120">
            <v>317</v>
          </cell>
          <cell r="C1120" t="str">
            <v>스피커케이블</v>
          </cell>
          <cell r="D1120" t="str">
            <v>SW 2300</v>
          </cell>
          <cell r="E1120">
            <v>2.5</v>
          </cell>
          <cell r="F1120" t="str">
            <v>m</v>
          </cell>
          <cell r="G1120">
            <v>1285</v>
          </cell>
          <cell r="H1120">
            <v>3212</v>
          </cell>
          <cell r="I1120">
            <v>2621</v>
          </cell>
          <cell r="J1120">
            <v>6552</v>
          </cell>
          <cell r="K1120">
            <v>0</v>
          </cell>
          <cell r="L1120">
            <v>0</v>
          </cell>
        </row>
        <row r="1121">
          <cell r="B1121">
            <v>318</v>
          </cell>
          <cell r="C1121" t="str">
            <v>LAN 케이블 포설</v>
          </cell>
          <cell r="D1121" t="str">
            <v>UTP Cat 6 4P x 1열</v>
          </cell>
          <cell r="E1121">
            <v>10.5</v>
          </cell>
          <cell r="F1121" t="str">
            <v>m</v>
          </cell>
          <cell r="G1121">
            <v>557</v>
          </cell>
          <cell r="H1121">
            <v>5848</v>
          </cell>
          <cell r="I1121">
            <v>4068</v>
          </cell>
          <cell r="J1121">
            <v>42714</v>
          </cell>
          <cell r="K1121">
            <v>0</v>
          </cell>
          <cell r="L1121">
            <v>0</v>
          </cell>
        </row>
        <row r="1122">
          <cell r="B1122">
            <v>321</v>
          </cell>
          <cell r="C1122" t="str">
            <v>LAN 케이블 포설</v>
          </cell>
          <cell r="D1122" t="str">
            <v>UTP Cat 6 4P x 4열</v>
          </cell>
          <cell r="E1122">
            <v>9</v>
          </cell>
          <cell r="F1122" t="str">
            <v>m</v>
          </cell>
          <cell r="G1122">
            <v>2156</v>
          </cell>
          <cell r="H1122">
            <v>19404</v>
          </cell>
          <cell r="I1122">
            <v>13833</v>
          </cell>
          <cell r="J1122">
            <v>124497</v>
          </cell>
          <cell r="K1122">
            <v>0</v>
          </cell>
          <cell r="L1122">
            <v>0</v>
          </cell>
        </row>
        <row r="1123">
          <cell r="B1123" t="str">
            <v>멀티콘센트접지2구</v>
          </cell>
          <cell r="C1123" t="str">
            <v>멀티콘센트</v>
          </cell>
          <cell r="D1123" t="str">
            <v>접지2구</v>
          </cell>
          <cell r="E1123">
            <v>1</v>
          </cell>
          <cell r="F1123" t="str">
            <v>EA</v>
          </cell>
          <cell r="G1123">
            <v>6300</v>
          </cell>
          <cell r="H1123">
            <v>6300</v>
          </cell>
          <cell r="J1123">
            <v>0</v>
          </cell>
          <cell r="L1123">
            <v>0</v>
          </cell>
        </row>
        <row r="1124">
          <cell r="B1124" t="str">
            <v>멀티콘센트접지6구</v>
          </cell>
          <cell r="C1124" t="str">
            <v>멀티콘센트</v>
          </cell>
          <cell r="D1124" t="str">
            <v>접지6구</v>
          </cell>
          <cell r="E1124">
            <v>2</v>
          </cell>
          <cell r="F1124" t="str">
            <v>EA</v>
          </cell>
          <cell r="G1124">
            <v>12400</v>
          </cell>
          <cell r="H1124">
            <v>24800</v>
          </cell>
          <cell r="J1124">
            <v>0</v>
          </cell>
          <cell r="L1124">
            <v>0</v>
          </cell>
        </row>
        <row r="1129">
          <cell r="B1129">
            <v>3105</v>
          </cell>
          <cell r="D1129" t="str">
            <v>계</v>
          </cell>
          <cell r="H1129">
            <v>340060</v>
          </cell>
          <cell r="J1129">
            <v>534198</v>
          </cell>
          <cell r="L1129">
            <v>0</v>
          </cell>
        </row>
        <row r="1130">
          <cell r="B1130">
            <v>2106</v>
          </cell>
          <cell r="C1130" t="str">
            <v>2.46 수지구 신봉동 889 (신리초교 와 홍천고교 사이 삼거리)</v>
          </cell>
        </row>
        <row r="1131">
          <cell r="B1131">
            <v>101</v>
          </cell>
          <cell r="C1131" t="str">
            <v>SPEED DOME CAMERA 철거</v>
          </cell>
          <cell r="D1131" t="str">
            <v>41만화소</v>
          </cell>
          <cell r="E1131">
            <v>1</v>
          </cell>
          <cell r="F1131" t="str">
            <v>EA</v>
          </cell>
          <cell r="G1131">
            <v>1064</v>
          </cell>
          <cell r="H1131">
            <v>1064</v>
          </cell>
          <cell r="I1131">
            <v>35490</v>
          </cell>
          <cell r="J1131">
            <v>35490</v>
          </cell>
          <cell r="K1131">
            <v>0</v>
          </cell>
          <cell r="L1131">
            <v>0</v>
          </cell>
        </row>
        <row r="1132">
          <cell r="B1132">
            <v>103</v>
          </cell>
          <cell r="C1132" t="str">
            <v>돔카메라 고정용 브래킷 설치</v>
          </cell>
          <cell r="D1132" t="str">
            <v>제작사양</v>
          </cell>
          <cell r="E1132">
            <v>1</v>
          </cell>
          <cell r="F1132" t="str">
            <v>EA</v>
          </cell>
          <cell r="G1132">
            <v>51035</v>
          </cell>
          <cell r="H1132">
            <v>51035</v>
          </cell>
          <cell r="I1132">
            <v>34514</v>
          </cell>
          <cell r="J1132">
            <v>34514</v>
          </cell>
          <cell r="K1132">
            <v>0</v>
          </cell>
          <cell r="L1132">
            <v>0</v>
          </cell>
        </row>
        <row r="1133">
          <cell r="B1133">
            <v>104</v>
          </cell>
          <cell r="C1133" t="str">
            <v>돔카메라 고정용 브래킷 철거</v>
          </cell>
          <cell r="D1133" t="str">
            <v>제작사양</v>
          </cell>
          <cell r="E1133">
            <v>1</v>
          </cell>
          <cell r="F1133" t="str">
            <v>EA</v>
          </cell>
          <cell r="G1133">
            <v>310</v>
          </cell>
          <cell r="H1133">
            <v>310</v>
          </cell>
          <cell r="I1133">
            <v>10353</v>
          </cell>
          <cell r="J1133">
            <v>10353</v>
          </cell>
          <cell r="K1133">
            <v>0</v>
          </cell>
          <cell r="L1133">
            <v>0</v>
          </cell>
        </row>
        <row r="1134">
          <cell r="B1134">
            <v>105</v>
          </cell>
          <cell r="C1134" t="str">
            <v>고정형 CAMERA 브래킷 설치</v>
          </cell>
          <cell r="D1134" t="str">
            <v>제작사양</v>
          </cell>
          <cell r="E1134">
            <v>1</v>
          </cell>
          <cell r="F1134" t="str">
            <v>EA</v>
          </cell>
          <cell r="G1134">
            <v>81035</v>
          </cell>
          <cell r="H1134">
            <v>81035</v>
          </cell>
          <cell r="I1134">
            <v>34514</v>
          </cell>
          <cell r="J1134">
            <v>34514</v>
          </cell>
          <cell r="K1134">
            <v>0</v>
          </cell>
          <cell r="L1134">
            <v>0</v>
          </cell>
        </row>
        <row r="1135">
          <cell r="B1135">
            <v>106</v>
          </cell>
          <cell r="C1135" t="str">
            <v>스피커 설치</v>
          </cell>
          <cell r="D1135" t="str">
            <v>20W, 8Ω</v>
          </cell>
          <cell r="E1135">
            <v>1</v>
          </cell>
          <cell r="F1135" t="str">
            <v>개</v>
          </cell>
          <cell r="G1135">
            <v>67035</v>
          </cell>
          <cell r="H1135">
            <v>67035</v>
          </cell>
          <cell r="I1135">
            <v>34514</v>
          </cell>
          <cell r="J1135">
            <v>34514</v>
          </cell>
          <cell r="K1135">
            <v>0</v>
          </cell>
          <cell r="L1135">
            <v>0</v>
          </cell>
        </row>
        <row r="1136">
          <cell r="B1136">
            <v>107</v>
          </cell>
          <cell r="C1136" t="str">
            <v>스피커 철거</v>
          </cell>
          <cell r="D1136">
            <v>0</v>
          </cell>
          <cell r="E1136">
            <v>1</v>
          </cell>
          <cell r="F1136" t="str">
            <v>개</v>
          </cell>
          <cell r="G1136">
            <v>310</v>
          </cell>
          <cell r="H1136">
            <v>310</v>
          </cell>
          <cell r="I1136">
            <v>10353</v>
          </cell>
          <cell r="J1136">
            <v>10353</v>
          </cell>
          <cell r="K1136">
            <v>0</v>
          </cell>
          <cell r="L1136">
            <v>0</v>
          </cell>
        </row>
        <row r="1137">
          <cell r="B1137">
            <v>108</v>
          </cell>
          <cell r="C1137" t="str">
            <v>경광등 설치</v>
          </cell>
          <cell r="D1137" t="str">
            <v>크세논램프 5W, ABS</v>
          </cell>
          <cell r="E1137">
            <v>1</v>
          </cell>
          <cell r="F1137" t="str">
            <v>개</v>
          </cell>
          <cell r="G1137">
            <v>50262</v>
          </cell>
          <cell r="H1137">
            <v>50262</v>
          </cell>
          <cell r="I1137">
            <v>8737</v>
          </cell>
          <cell r="J1137">
            <v>8737</v>
          </cell>
          <cell r="K1137">
            <v>0</v>
          </cell>
          <cell r="L1137">
            <v>0</v>
          </cell>
        </row>
        <row r="1138">
          <cell r="B1138">
            <v>109</v>
          </cell>
          <cell r="C1138" t="str">
            <v>경광등 철거</v>
          </cell>
          <cell r="D1138" t="str">
            <v>크세논램프 5W, ABS</v>
          </cell>
          <cell r="E1138">
            <v>1</v>
          </cell>
          <cell r="F1138" t="str">
            <v>개</v>
          </cell>
          <cell r="G1138">
            <v>131</v>
          </cell>
          <cell r="H1138">
            <v>131</v>
          </cell>
          <cell r="I1138">
            <v>4368</v>
          </cell>
          <cell r="J1138">
            <v>4368</v>
          </cell>
          <cell r="K1138">
            <v>0</v>
          </cell>
          <cell r="L1138">
            <v>0</v>
          </cell>
        </row>
        <row r="1139">
          <cell r="B1139">
            <v>112</v>
          </cell>
          <cell r="C1139" t="str">
            <v>비상벨 철거</v>
          </cell>
          <cell r="D1139">
            <v>0</v>
          </cell>
          <cell r="E1139">
            <v>1</v>
          </cell>
          <cell r="F1139" t="str">
            <v>개</v>
          </cell>
          <cell r="G1139">
            <v>157</v>
          </cell>
          <cell r="H1139">
            <v>157</v>
          </cell>
          <cell r="I1139">
            <v>5242</v>
          </cell>
          <cell r="J1139">
            <v>5242</v>
          </cell>
          <cell r="K1139">
            <v>0</v>
          </cell>
          <cell r="L1139">
            <v>0</v>
          </cell>
        </row>
        <row r="1140">
          <cell r="B1140">
            <v>119</v>
          </cell>
          <cell r="C1140" t="str">
            <v>써지보호기(영상) 철거</v>
          </cell>
          <cell r="D1140">
            <v>0</v>
          </cell>
          <cell r="E1140">
            <v>1</v>
          </cell>
          <cell r="F1140" t="str">
            <v>EA</v>
          </cell>
          <cell r="G1140">
            <v>226</v>
          </cell>
          <cell r="H1140">
            <v>226</v>
          </cell>
          <cell r="I1140">
            <v>7553</v>
          </cell>
          <cell r="J1140">
            <v>7553</v>
          </cell>
          <cell r="K1140">
            <v>0</v>
          </cell>
          <cell r="L1140">
            <v>0</v>
          </cell>
        </row>
        <row r="1141">
          <cell r="B1141">
            <v>120</v>
          </cell>
          <cell r="C1141" t="str">
            <v>CODEC 철거</v>
          </cell>
          <cell r="D1141" t="str">
            <v>MPEF-1/2/4, DUAL ENCODERING</v>
          </cell>
          <cell r="E1141">
            <v>1</v>
          </cell>
          <cell r="F1141" t="str">
            <v>대</v>
          </cell>
          <cell r="G1141">
            <v>517</v>
          </cell>
          <cell r="H1141">
            <v>517</v>
          </cell>
          <cell r="I1141">
            <v>17256</v>
          </cell>
          <cell r="J1141">
            <v>17256</v>
          </cell>
          <cell r="K1141">
            <v>0</v>
          </cell>
          <cell r="L1141">
            <v>0</v>
          </cell>
        </row>
        <row r="1142">
          <cell r="B1142">
            <v>121</v>
          </cell>
          <cell r="C1142" t="str">
            <v>동보방송장치 철거</v>
          </cell>
          <cell r="D1142" t="str">
            <v>AMP 내장(60W)</v>
          </cell>
          <cell r="E1142">
            <v>1</v>
          </cell>
          <cell r="F1142" t="str">
            <v>SET</v>
          </cell>
          <cell r="G1142">
            <v>1051</v>
          </cell>
          <cell r="H1142">
            <v>1051</v>
          </cell>
          <cell r="I1142">
            <v>35045</v>
          </cell>
          <cell r="J1142">
            <v>35045</v>
          </cell>
          <cell r="K1142">
            <v>0</v>
          </cell>
          <cell r="L1142">
            <v>0</v>
          </cell>
        </row>
        <row r="1143">
          <cell r="B1143">
            <v>122</v>
          </cell>
          <cell r="C1143" t="str">
            <v>시그널컨버터 철거</v>
          </cell>
          <cell r="D1143" t="str">
            <v>RS-232/485</v>
          </cell>
          <cell r="E1143">
            <v>1</v>
          </cell>
          <cell r="F1143" t="str">
            <v>SET</v>
          </cell>
          <cell r="G1143">
            <v>687</v>
          </cell>
          <cell r="H1143">
            <v>687</v>
          </cell>
          <cell r="I1143">
            <v>22902</v>
          </cell>
          <cell r="J1143">
            <v>22902</v>
          </cell>
          <cell r="K1143">
            <v>0</v>
          </cell>
          <cell r="L1143">
            <v>0</v>
          </cell>
        </row>
        <row r="1144">
          <cell r="B1144">
            <v>315</v>
          </cell>
          <cell r="C1144" t="str">
            <v>전원케이블 포설</v>
          </cell>
          <cell r="D1144" t="str">
            <v>VCT 1.5sq x 2C x 4열</v>
          </cell>
          <cell r="E1144">
            <v>9</v>
          </cell>
          <cell r="F1144" t="str">
            <v>m</v>
          </cell>
          <cell r="G1144">
            <v>2964</v>
          </cell>
          <cell r="H1144">
            <v>26676</v>
          </cell>
          <cell r="I1144">
            <v>11066</v>
          </cell>
          <cell r="J1144">
            <v>99594</v>
          </cell>
          <cell r="K1144">
            <v>0</v>
          </cell>
          <cell r="L1144">
            <v>0</v>
          </cell>
        </row>
        <row r="1145">
          <cell r="B1145">
            <v>317</v>
          </cell>
          <cell r="C1145" t="str">
            <v>스피커케이블</v>
          </cell>
          <cell r="D1145" t="str">
            <v>SW 2300</v>
          </cell>
          <cell r="E1145">
            <v>2.5</v>
          </cell>
          <cell r="F1145" t="str">
            <v>m</v>
          </cell>
          <cell r="G1145">
            <v>1285</v>
          </cell>
          <cell r="H1145">
            <v>3212</v>
          </cell>
          <cell r="I1145">
            <v>2621</v>
          </cell>
          <cell r="J1145">
            <v>6552</v>
          </cell>
          <cell r="K1145">
            <v>0</v>
          </cell>
          <cell r="L1145">
            <v>0</v>
          </cell>
        </row>
        <row r="1146">
          <cell r="B1146">
            <v>318</v>
          </cell>
          <cell r="C1146" t="str">
            <v>LAN 케이블 포설</v>
          </cell>
          <cell r="D1146" t="str">
            <v>UTP Cat 6 4P x 1열</v>
          </cell>
          <cell r="E1146">
            <v>10.5</v>
          </cell>
          <cell r="F1146" t="str">
            <v>m</v>
          </cell>
          <cell r="G1146">
            <v>557</v>
          </cell>
          <cell r="H1146">
            <v>5848</v>
          </cell>
          <cell r="I1146">
            <v>4068</v>
          </cell>
          <cell r="J1146">
            <v>42714</v>
          </cell>
          <cell r="K1146">
            <v>0</v>
          </cell>
          <cell r="L1146">
            <v>0</v>
          </cell>
        </row>
        <row r="1147">
          <cell r="B1147">
            <v>321</v>
          </cell>
          <cell r="C1147" t="str">
            <v>LAN 케이블 포설</v>
          </cell>
          <cell r="D1147" t="str">
            <v>UTP Cat 6 4P x 4열</v>
          </cell>
          <cell r="E1147">
            <v>9</v>
          </cell>
          <cell r="F1147" t="str">
            <v>m</v>
          </cell>
          <cell r="G1147">
            <v>2156</v>
          </cell>
          <cell r="H1147">
            <v>19404</v>
          </cell>
          <cell r="I1147">
            <v>13833</v>
          </cell>
          <cell r="J1147">
            <v>124497</v>
          </cell>
          <cell r="K1147">
            <v>0</v>
          </cell>
          <cell r="L1147">
            <v>0</v>
          </cell>
        </row>
        <row r="1148">
          <cell r="B1148" t="str">
            <v>멀티콘센트접지2구</v>
          </cell>
          <cell r="C1148" t="str">
            <v>멀티콘센트</v>
          </cell>
          <cell r="D1148" t="str">
            <v>접지2구</v>
          </cell>
          <cell r="E1148">
            <v>1</v>
          </cell>
          <cell r="F1148" t="str">
            <v>EA</v>
          </cell>
          <cell r="G1148">
            <v>6300</v>
          </cell>
          <cell r="H1148">
            <v>6300</v>
          </cell>
          <cell r="J1148">
            <v>0</v>
          </cell>
          <cell r="L1148">
            <v>0</v>
          </cell>
        </row>
        <row r="1149">
          <cell r="B1149" t="str">
            <v>멀티콘센트접지6구</v>
          </cell>
          <cell r="C1149" t="str">
            <v>멀티콘센트</v>
          </cell>
          <cell r="D1149" t="str">
            <v>접지6구</v>
          </cell>
          <cell r="E1149">
            <v>2</v>
          </cell>
          <cell r="F1149" t="str">
            <v>EA</v>
          </cell>
          <cell r="G1149">
            <v>12400</v>
          </cell>
          <cell r="H1149">
            <v>24800</v>
          </cell>
          <cell r="J1149">
            <v>0</v>
          </cell>
          <cell r="L1149">
            <v>0</v>
          </cell>
        </row>
        <row r="1154">
          <cell r="B1154">
            <v>3106</v>
          </cell>
          <cell r="D1154" t="str">
            <v>계</v>
          </cell>
          <cell r="H1154">
            <v>340060</v>
          </cell>
          <cell r="J1154">
            <v>534198</v>
          </cell>
          <cell r="L1154">
            <v>0</v>
          </cell>
        </row>
        <row r="1155">
          <cell r="B1155">
            <v>2107</v>
          </cell>
          <cell r="C1155" t="str">
            <v>2.47 수지구 신봉동 496-1 (신봉성당 입구)</v>
          </cell>
        </row>
        <row r="1156">
          <cell r="B1156">
            <v>101</v>
          </cell>
          <cell r="C1156" t="str">
            <v>SPEED DOME CAMERA 철거</v>
          </cell>
          <cell r="D1156" t="str">
            <v>41만화소</v>
          </cell>
          <cell r="E1156">
            <v>1</v>
          </cell>
          <cell r="F1156" t="str">
            <v>EA</v>
          </cell>
          <cell r="G1156">
            <v>1064</v>
          </cell>
          <cell r="H1156">
            <v>1064</v>
          </cell>
          <cell r="I1156">
            <v>35490</v>
          </cell>
          <cell r="J1156">
            <v>35490</v>
          </cell>
          <cell r="K1156">
            <v>0</v>
          </cell>
          <cell r="L1156">
            <v>0</v>
          </cell>
        </row>
        <row r="1157">
          <cell r="B1157">
            <v>103</v>
          </cell>
          <cell r="C1157" t="str">
            <v>돔카메라 고정용 브래킷 설치</v>
          </cell>
          <cell r="D1157" t="str">
            <v>제작사양</v>
          </cell>
          <cell r="E1157">
            <v>1</v>
          </cell>
          <cell r="F1157" t="str">
            <v>EA</v>
          </cell>
          <cell r="G1157">
            <v>51035</v>
          </cell>
          <cell r="H1157">
            <v>51035</v>
          </cell>
          <cell r="I1157">
            <v>34514</v>
          </cell>
          <cell r="J1157">
            <v>34514</v>
          </cell>
          <cell r="K1157">
            <v>0</v>
          </cell>
          <cell r="L1157">
            <v>0</v>
          </cell>
        </row>
        <row r="1158">
          <cell r="B1158">
            <v>104</v>
          </cell>
          <cell r="C1158" t="str">
            <v>돔카메라 고정용 브래킷 철거</v>
          </cell>
          <cell r="D1158" t="str">
            <v>제작사양</v>
          </cell>
          <cell r="E1158">
            <v>1</v>
          </cell>
          <cell r="F1158" t="str">
            <v>EA</v>
          </cell>
          <cell r="G1158">
            <v>310</v>
          </cell>
          <cell r="H1158">
            <v>310</v>
          </cell>
          <cell r="I1158">
            <v>10353</v>
          </cell>
          <cell r="J1158">
            <v>10353</v>
          </cell>
          <cell r="K1158">
            <v>0</v>
          </cell>
          <cell r="L1158">
            <v>0</v>
          </cell>
        </row>
        <row r="1159">
          <cell r="B1159">
            <v>105</v>
          </cell>
          <cell r="C1159" t="str">
            <v>고정형 CAMERA 브래킷 설치</v>
          </cell>
          <cell r="D1159" t="str">
            <v>제작사양</v>
          </cell>
          <cell r="E1159">
            <v>1</v>
          </cell>
          <cell r="F1159" t="str">
            <v>EA</v>
          </cell>
          <cell r="G1159">
            <v>81035</v>
          </cell>
          <cell r="H1159">
            <v>81035</v>
          </cell>
          <cell r="I1159">
            <v>34514</v>
          </cell>
          <cell r="J1159">
            <v>34514</v>
          </cell>
          <cell r="K1159">
            <v>0</v>
          </cell>
          <cell r="L1159">
            <v>0</v>
          </cell>
        </row>
        <row r="1160">
          <cell r="B1160">
            <v>106</v>
          </cell>
          <cell r="C1160" t="str">
            <v>스피커 설치</v>
          </cell>
          <cell r="D1160" t="str">
            <v>20W, 8Ω</v>
          </cell>
          <cell r="E1160">
            <v>1</v>
          </cell>
          <cell r="F1160" t="str">
            <v>개</v>
          </cell>
          <cell r="G1160">
            <v>67035</v>
          </cell>
          <cell r="H1160">
            <v>67035</v>
          </cell>
          <cell r="I1160">
            <v>34514</v>
          </cell>
          <cell r="J1160">
            <v>34514</v>
          </cell>
          <cell r="K1160">
            <v>0</v>
          </cell>
          <cell r="L1160">
            <v>0</v>
          </cell>
        </row>
        <row r="1161">
          <cell r="B1161">
            <v>107</v>
          </cell>
          <cell r="C1161" t="str">
            <v>스피커 철거</v>
          </cell>
          <cell r="D1161">
            <v>0</v>
          </cell>
          <cell r="E1161">
            <v>1</v>
          </cell>
          <cell r="F1161" t="str">
            <v>개</v>
          </cell>
          <cell r="G1161">
            <v>310</v>
          </cell>
          <cell r="H1161">
            <v>310</v>
          </cell>
          <cell r="I1161">
            <v>10353</v>
          </cell>
          <cell r="J1161">
            <v>10353</v>
          </cell>
          <cell r="K1161">
            <v>0</v>
          </cell>
          <cell r="L1161">
            <v>0</v>
          </cell>
        </row>
        <row r="1162">
          <cell r="B1162">
            <v>108</v>
          </cell>
          <cell r="C1162" t="str">
            <v>경광등 설치</v>
          </cell>
          <cell r="D1162" t="str">
            <v>크세논램프 5W, ABS</v>
          </cell>
          <cell r="E1162">
            <v>1</v>
          </cell>
          <cell r="F1162" t="str">
            <v>개</v>
          </cell>
          <cell r="G1162">
            <v>50262</v>
          </cell>
          <cell r="H1162">
            <v>50262</v>
          </cell>
          <cell r="I1162">
            <v>8737</v>
          </cell>
          <cell r="J1162">
            <v>8737</v>
          </cell>
          <cell r="K1162">
            <v>0</v>
          </cell>
          <cell r="L1162">
            <v>0</v>
          </cell>
        </row>
        <row r="1163">
          <cell r="B1163">
            <v>109</v>
          </cell>
          <cell r="C1163" t="str">
            <v>경광등 철거</v>
          </cell>
          <cell r="D1163" t="str">
            <v>크세논램프 5W, ABS</v>
          </cell>
          <cell r="E1163">
            <v>1</v>
          </cell>
          <cell r="F1163" t="str">
            <v>개</v>
          </cell>
          <cell r="G1163">
            <v>131</v>
          </cell>
          <cell r="H1163">
            <v>131</v>
          </cell>
          <cell r="I1163">
            <v>4368</v>
          </cell>
          <cell r="J1163">
            <v>4368</v>
          </cell>
          <cell r="K1163">
            <v>0</v>
          </cell>
          <cell r="L1163">
            <v>0</v>
          </cell>
        </row>
        <row r="1164">
          <cell r="B1164">
            <v>112</v>
          </cell>
          <cell r="C1164" t="str">
            <v>비상벨 철거</v>
          </cell>
          <cell r="D1164">
            <v>0</v>
          </cell>
          <cell r="E1164">
            <v>1</v>
          </cell>
          <cell r="F1164" t="str">
            <v>개</v>
          </cell>
          <cell r="G1164">
            <v>157</v>
          </cell>
          <cell r="H1164">
            <v>157</v>
          </cell>
          <cell r="I1164">
            <v>5242</v>
          </cell>
          <cell r="J1164">
            <v>5242</v>
          </cell>
          <cell r="K1164">
            <v>0</v>
          </cell>
          <cell r="L1164">
            <v>0</v>
          </cell>
        </row>
        <row r="1165">
          <cell r="B1165">
            <v>119</v>
          </cell>
          <cell r="C1165" t="str">
            <v>써지보호기(영상) 철거</v>
          </cell>
          <cell r="D1165">
            <v>0</v>
          </cell>
          <cell r="E1165">
            <v>1</v>
          </cell>
          <cell r="F1165" t="str">
            <v>EA</v>
          </cell>
          <cell r="G1165">
            <v>226</v>
          </cell>
          <cell r="H1165">
            <v>226</v>
          </cell>
          <cell r="I1165">
            <v>7553</v>
          </cell>
          <cell r="J1165">
            <v>7553</v>
          </cell>
          <cell r="K1165">
            <v>0</v>
          </cell>
          <cell r="L1165">
            <v>0</v>
          </cell>
        </row>
        <row r="1166">
          <cell r="B1166">
            <v>120</v>
          </cell>
          <cell r="C1166" t="str">
            <v>CODEC 철거</v>
          </cell>
          <cell r="D1166" t="str">
            <v>MPEF-1/2/4, DUAL ENCODERING</v>
          </cell>
          <cell r="E1166">
            <v>1</v>
          </cell>
          <cell r="F1166" t="str">
            <v>대</v>
          </cell>
          <cell r="G1166">
            <v>517</v>
          </cell>
          <cell r="H1166">
            <v>517</v>
          </cell>
          <cell r="I1166">
            <v>17256</v>
          </cell>
          <cell r="J1166">
            <v>17256</v>
          </cell>
          <cell r="K1166">
            <v>0</v>
          </cell>
          <cell r="L1166">
            <v>0</v>
          </cell>
        </row>
        <row r="1167">
          <cell r="B1167">
            <v>121</v>
          </cell>
          <cell r="C1167" t="str">
            <v>동보방송장치 철거</v>
          </cell>
          <cell r="D1167" t="str">
            <v>AMP 내장(60W)</v>
          </cell>
          <cell r="E1167">
            <v>1</v>
          </cell>
          <cell r="F1167" t="str">
            <v>SET</v>
          </cell>
          <cell r="G1167">
            <v>1051</v>
          </cell>
          <cell r="H1167">
            <v>1051</v>
          </cell>
          <cell r="I1167">
            <v>35045</v>
          </cell>
          <cell r="J1167">
            <v>35045</v>
          </cell>
          <cell r="K1167">
            <v>0</v>
          </cell>
          <cell r="L1167">
            <v>0</v>
          </cell>
        </row>
        <row r="1168">
          <cell r="B1168">
            <v>122</v>
          </cell>
          <cell r="C1168" t="str">
            <v>시그널컨버터 철거</v>
          </cell>
          <cell r="D1168" t="str">
            <v>RS-232/485</v>
          </cell>
          <cell r="E1168">
            <v>1</v>
          </cell>
          <cell r="F1168" t="str">
            <v>SET</v>
          </cell>
          <cell r="G1168">
            <v>687</v>
          </cell>
          <cell r="H1168">
            <v>687</v>
          </cell>
          <cell r="I1168">
            <v>22902</v>
          </cell>
          <cell r="J1168">
            <v>22902</v>
          </cell>
          <cell r="K1168">
            <v>0</v>
          </cell>
          <cell r="L1168">
            <v>0</v>
          </cell>
        </row>
        <row r="1169">
          <cell r="B1169">
            <v>316</v>
          </cell>
          <cell r="C1169" t="str">
            <v>전원케이블 포설</v>
          </cell>
          <cell r="D1169" t="str">
            <v>VCT 1.5sq x 2C x 5열</v>
          </cell>
          <cell r="E1169">
            <v>9</v>
          </cell>
          <cell r="F1169" t="str">
            <v>m</v>
          </cell>
          <cell r="G1169">
            <v>3701</v>
          </cell>
          <cell r="H1169">
            <v>33309</v>
          </cell>
          <cell r="I1169">
            <v>13670</v>
          </cell>
          <cell r="J1169">
            <v>123030</v>
          </cell>
          <cell r="K1169">
            <v>0</v>
          </cell>
          <cell r="L1169">
            <v>0</v>
          </cell>
        </row>
        <row r="1170">
          <cell r="B1170">
            <v>317</v>
          </cell>
          <cell r="C1170" t="str">
            <v>스피커케이블</v>
          </cell>
          <cell r="D1170" t="str">
            <v>SW 2300</v>
          </cell>
          <cell r="E1170">
            <v>2.5</v>
          </cell>
          <cell r="F1170" t="str">
            <v>m</v>
          </cell>
          <cell r="G1170">
            <v>1285</v>
          </cell>
          <cell r="H1170">
            <v>3212</v>
          </cell>
          <cell r="I1170">
            <v>2621</v>
          </cell>
          <cell r="J1170">
            <v>6552</v>
          </cell>
          <cell r="K1170">
            <v>0</v>
          </cell>
          <cell r="L1170">
            <v>0</v>
          </cell>
        </row>
        <row r="1171">
          <cell r="B1171">
            <v>318</v>
          </cell>
          <cell r="C1171" t="str">
            <v>LAN 케이블 포설</v>
          </cell>
          <cell r="D1171" t="str">
            <v>UTP Cat 6 4P x 1열</v>
          </cell>
          <cell r="E1171">
            <v>10.5</v>
          </cell>
          <cell r="F1171" t="str">
            <v>m</v>
          </cell>
          <cell r="G1171">
            <v>557</v>
          </cell>
          <cell r="H1171">
            <v>5848</v>
          </cell>
          <cell r="I1171">
            <v>4068</v>
          </cell>
          <cell r="J1171">
            <v>42714</v>
          </cell>
          <cell r="K1171">
            <v>0</v>
          </cell>
          <cell r="L1171">
            <v>0</v>
          </cell>
        </row>
        <row r="1172">
          <cell r="B1172">
            <v>322</v>
          </cell>
          <cell r="C1172" t="str">
            <v>LAN 케이블 포설</v>
          </cell>
          <cell r="D1172" t="str">
            <v>UTP Cat 6 4P x 5열</v>
          </cell>
          <cell r="E1172">
            <v>9</v>
          </cell>
          <cell r="F1172" t="str">
            <v>m</v>
          </cell>
          <cell r="G1172">
            <v>2690</v>
          </cell>
          <cell r="H1172">
            <v>24210</v>
          </cell>
          <cell r="I1172">
            <v>17088</v>
          </cell>
          <cell r="J1172">
            <v>153792</v>
          </cell>
          <cell r="K1172">
            <v>0</v>
          </cell>
          <cell r="L1172">
            <v>0</v>
          </cell>
        </row>
        <row r="1173">
          <cell r="B1173" t="str">
            <v>멀티콘센트접지2구</v>
          </cell>
          <cell r="C1173" t="str">
            <v>멀티콘센트</v>
          </cell>
          <cell r="D1173" t="str">
            <v>접지2구</v>
          </cell>
          <cell r="E1173">
            <v>1</v>
          </cell>
          <cell r="F1173" t="str">
            <v>EA</v>
          </cell>
          <cell r="G1173">
            <v>6300</v>
          </cell>
          <cell r="H1173">
            <v>6300</v>
          </cell>
          <cell r="J1173">
            <v>0</v>
          </cell>
          <cell r="L1173">
            <v>0</v>
          </cell>
        </row>
        <row r="1174">
          <cell r="B1174" t="str">
            <v>멀티콘센트접지6구</v>
          </cell>
          <cell r="C1174" t="str">
            <v>멀티콘센트</v>
          </cell>
          <cell r="D1174" t="str">
            <v>접지6구</v>
          </cell>
          <cell r="E1174">
            <v>2</v>
          </cell>
          <cell r="F1174" t="str">
            <v>EA</v>
          </cell>
          <cell r="G1174">
            <v>12400</v>
          </cell>
          <cell r="H1174">
            <v>24800</v>
          </cell>
          <cell r="J1174">
            <v>0</v>
          </cell>
          <cell r="L1174">
            <v>0</v>
          </cell>
        </row>
        <row r="1179">
          <cell r="B1179">
            <v>3107</v>
          </cell>
          <cell r="D1179" t="str">
            <v>계</v>
          </cell>
          <cell r="H1179">
            <v>351499</v>
          </cell>
          <cell r="J1179">
            <v>586929</v>
          </cell>
          <cell r="L1179">
            <v>0</v>
          </cell>
        </row>
        <row r="1180">
          <cell r="B1180">
            <v>2108</v>
          </cell>
          <cell r="C1180" t="str">
            <v>2.48 수지구 신봉동 402-2 (자율방범 초소 삼거리 뒷편 삼거리)</v>
          </cell>
        </row>
        <row r="1181">
          <cell r="B1181">
            <v>101</v>
          </cell>
          <cell r="C1181" t="str">
            <v>SPEED DOME CAMERA 철거</v>
          </cell>
          <cell r="D1181" t="str">
            <v>41만화소</v>
          </cell>
          <cell r="E1181">
            <v>1</v>
          </cell>
          <cell r="F1181" t="str">
            <v>EA</v>
          </cell>
          <cell r="G1181">
            <v>1064</v>
          </cell>
          <cell r="H1181">
            <v>1064</v>
          </cell>
          <cell r="I1181">
            <v>35490</v>
          </cell>
          <cell r="J1181">
            <v>35490</v>
          </cell>
          <cell r="K1181">
            <v>0</v>
          </cell>
          <cell r="L1181">
            <v>0</v>
          </cell>
        </row>
        <row r="1182">
          <cell r="B1182">
            <v>103</v>
          </cell>
          <cell r="C1182" t="str">
            <v>돔카메라 고정용 브래킷 설치</v>
          </cell>
          <cell r="D1182" t="str">
            <v>제작사양</v>
          </cell>
          <cell r="E1182">
            <v>1</v>
          </cell>
          <cell r="F1182" t="str">
            <v>EA</v>
          </cell>
          <cell r="G1182">
            <v>51035</v>
          </cell>
          <cell r="H1182">
            <v>51035</v>
          </cell>
          <cell r="I1182">
            <v>34514</v>
          </cell>
          <cell r="J1182">
            <v>34514</v>
          </cell>
          <cell r="K1182">
            <v>0</v>
          </cell>
          <cell r="L1182">
            <v>0</v>
          </cell>
        </row>
        <row r="1183">
          <cell r="B1183">
            <v>104</v>
          </cell>
          <cell r="C1183" t="str">
            <v>돔카메라 고정용 브래킷 철거</v>
          </cell>
          <cell r="D1183" t="str">
            <v>제작사양</v>
          </cell>
          <cell r="E1183">
            <v>1</v>
          </cell>
          <cell r="F1183" t="str">
            <v>EA</v>
          </cell>
          <cell r="G1183">
            <v>310</v>
          </cell>
          <cell r="H1183">
            <v>310</v>
          </cell>
          <cell r="I1183">
            <v>10353</v>
          </cell>
          <cell r="J1183">
            <v>10353</v>
          </cell>
          <cell r="K1183">
            <v>0</v>
          </cell>
          <cell r="L1183">
            <v>0</v>
          </cell>
        </row>
        <row r="1184">
          <cell r="B1184">
            <v>105</v>
          </cell>
          <cell r="C1184" t="str">
            <v>고정형 CAMERA 브래킷 설치</v>
          </cell>
          <cell r="D1184" t="str">
            <v>제작사양</v>
          </cell>
          <cell r="E1184">
            <v>1</v>
          </cell>
          <cell r="F1184" t="str">
            <v>EA</v>
          </cell>
          <cell r="G1184">
            <v>81035</v>
          </cell>
          <cell r="H1184">
            <v>81035</v>
          </cell>
          <cell r="I1184">
            <v>34514</v>
          </cell>
          <cell r="J1184">
            <v>34514</v>
          </cell>
          <cell r="K1184">
            <v>0</v>
          </cell>
          <cell r="L1184">
            <v>0</v>
          </cell>
        </row>
        <row r="1185">
          <cell r="B1185">
            <v>106</v>
          </cell>
          <cell r="C1185" t="str">
            <v>스피커 설치</v>
          </cell>
          <cell r="D1185" t="str">
            <v>20W, 8Ω</v>
          </cell>
          <cell r="E1185">
            <v>1</v>
          </cell>
          <cell r="F1185" t="str">
            <v>개</v>
          </cell>
          <cell r="G1185">
            <v>67035</v>
          </cell>
          <cell r="H1185">
            <v>67035</v>
          </cell>
          <cell r="I1185">
            <v>34514</v>
          </cell>
          <cell r="J1185">
            <v>34514</v>
          </cell>
          <cell r="K1185">
            <v>0</v>
          </cell>
          <cell r="L1185">
            <v>0</v>
          </cell>
        </row>
        <row r="1186">
          <cell r="B1186">
            <v>107</v>
          </cell>
          <cell r="C1186" t="str">
            <v>스피커 철거</v>
          </cell>
          <cell r="D1186">
            <v>0</v>
          </cell>
          <cell r="E1186">
            <v>1</v>
          </cell>
          <cell r="F1186" t="str">
            <v>개</v>
          </cell>
          <cell r="G1186">
            <v>310</v>
          </cell>
          <cell r="H1186">
            <v>310</v>
          </cell>
          <cell r="I1186">
            <v>10353</v>
          </cell>
          <cell r="J1186">
            <v>10353</v>
          </cell>
          <cell r="K1186">
            <v>0</v>
          </cell>
          <cell r="L1186">
            <v>0</v>
          </cell>
        </row>
        <row r="1187">
          <cell r="B1187">
            <v>108</v>
          </cell>
          <cell r="C1187" t="str">
            <v>경광등 설치</v>
          </cell>
          <cell r="D1187" t="str">
            <v>크세논램프 5W, ABS</v>
          </cell>
          <cell r="E1187">
            <v>1</v>
          </cell>
          <cell r="F1187" t="str">
            <v>개</v>
          </cell>
          <cell r="G1187">
            <v>50262</v>
          </cell>
          <cell r="H1187">
            <v>50262</v>
          </cell>
          <cell r="I1187">
            <v>8737</v>
          </cell>
          <cell r="J1187">
            <v>8737</v>
          </cell>
          <cell r="K1187">
            <v>0</v>
          </cell>
          <cell r="L1187">
            <v>0</v>
          </cell>
        </row>
        <row r="1188">
          <cell r="B1188">
            <v>109</v>
          </cell>
          <cell r="C1188" t="str">
            <v>경광등 철거</v>
          </cell>
          <cell r="D1188" t="str">
            <v>크세논램프 5W, ABS</v>
          </cell>
          <cell r="E1188">
            <v>1</v>
          </cell>
          <cell r="F1188" t="str">
            <v>개</v>
          </cell>
          <cell r="G1188">
            <v>131</v>
          </cell>
          <cell r="H1188">
            <v>131</v>
          </cell>
          <cell r="I1188">
            <v>4368</v>
          </cell>
          <cell r="J1188">
            <v>4368</v>
          </cell>
          <cell r="K1188">
            <v>0</v>
          </cell>
          <cell r="L1188">
            <v>0</v>
          </cell>
        </row>
        <row r="1189">
          <cell r="B1189">
            <v>112</v>
          </cell>
          <cell r="C1189" t="str">
            <v>비상벨 철거</v>
          </cell>
          <cell r="D1189">
            <v>0</v>
          </cell>
          <cell r="E1189">
            <v>1</v>
          </cell>
          <cell r="F1189" t="str">
            <v>개</v>
          </cell>
          <cell r="G1189">
            <v>157</v>
          </cell>
          <cell r="H1189">
            <v>157</v>
          </cell>
          <cell r="I1189">
            <v>5242</v>
          </cell>
          <cell r="J1189">
            <v>5242</v>
          </cell>
          <cell r="K1189">
            <v>0</v>
          </cell>
          <cell r="L1189">
            <v>0</v>
          </cell>
        </row>
        <row r="1190">
          <cell r="B1190">
            <v>119</v>
          </cell>
          <cell r="C1190" t="str">
            <v>써지보호기(영상) 철거</v>
          </cell>
          <cell r="D1190">
            <v>0</v>
          </cell>
          <cell r="E1190">
            <v>1</v>
          </cell>
          <cell r="F1190" t="str">
            <v>EA</v>
          </cell>
          <cell r="G1190">
            <v>226</v>
          </cell>
          <cell r="H1190">
            <v>226</v>
          </cell>
          <cell r="I1190">
            <v>7553</v>
          </cell>
          <cell r="J1190">
            <v>7553</v>
          </cell>
          <cell r="K1190">
            <v>0</v>
          </cell>
          <cell r="L1190">
            <v>0</v>
          </cell>
        </row>
        <row r="1191">
          <cell r="B1191">
            <v>120</v>
          </cell>
          <cell r="C1191" t="str">
            <v>CODEC 철거</v>
          </cell>
          <cell r="D1191" t="str">
            <v>MPEF-1/2/4, DUAL ENCODERING</v>
          </cell>
          <cell r="E1191">
            <v>1</v>
          </cell>
          <cell r="F1191" t="str">
            <v>대</v>
          </cell>
          <cell r="G1191">
            <v>517</v>
          </cell>
          <cell r="H1191">
            <v>517</v>
          </cell>
          <cell r="I1191">
            <v>17256</v>
          </cell>
          <cell r="J1191">
            <v>17256</v>
          </cell>
          <cell r="K1191">
            <v>0</v>
          </cell>
          <cell r="L1191">
            <v>0</v>
          </cell>
        </row>
        <row r="1192">
          <cell r="B1192">
            <v>121</v>
          </cell>
          <cell r="C1192" t="str">
            <v>동보방송장치 철거</v>
          </cell>
          <cell r="D1192" t="str">
            <v>AMP 내장(60W)</v>
          </cell>
          <cell r="E1192">
            <v>1</v>
          </cell>
          <cell r="F1192" t="str">
            <v>SET</v>
          </cell>
          <cell r="G1192">
            <v>1051</v>
          </cell>
          <cell r="H1192">
            <v>1051</v>
          </cell>
          <cell r="I1192">
            <v>35045</v>
          </cell>
          <cell r="J1192">
            <v>35045</v>
          </cell>
          <cell r="K1192">
            <v>0</v>
          </cell>
          <cell r="L1192">
            <v>0</v>
          </cell>
        </row>
        <row r="1193">
          <cell r="B1193">
            <v>122</v>
          </cell>
          <cell r="C1193" t="str">
            <v>시그널컨버터 철거</v>
          </cell>
          <cell r="D1193" t="str">
            <v>RS-232/485</v>
          </cell>
          <cell r="E1193">
            <v>1</v>
          </cell>
          <cell r="F1193" t="str">
            <v>SET</v>
          </cell>
          <cell r="G1193">
            <v>687</v>
          </cell>
          <cell r="H1193">
            <v>687</v>
          </cell>
          <cell r="I1193">
            <v>22902</v>
          </cell>
          <cell r="J1193">
            <v>22902</v>
          </cell>
          <cell r="K1193">
            <v>0</v>
          </cell>
          <cell r="L1193">
            <v>0</v>
          </cell>
        </row>
        <row r="1194">
          <cell r="B1194">
            <v>316</v>
          </cell>
          <cell r="C1194" t="str">
            <v>전원케이블 포설</v>
          </cell>
          <cell r="D1194" t="str">
            <v>VCT 1.5sq x 2C x 5열</v>
          </cell>
          <cell r="E1194">
            <v>9</v>
          </cell>
          <cell r="F1194" t="str">
            <v>m</v>
          </cell>
          <cell r="G1194">
            <v>3701</v>
          </cell>
          <cell r="H1194">
            <v>33309</v>
          </cell>
          <cell r="I1194">
            <v>13670</v>
          </cell>
          <cell r="J1194">
            <v>123030</v>
          </cell>
          <cell r="K1194">
            <v>0</v>
          </cell>
          <cell r="L1194">
            <v>0</v>
          </cell>
        </row>
        <row r="1195">
          <cell r="B1195">
            <v>317</v>
          </cell>
          <cell r="C1195" t="str">
            <v>스피커케이블</v>
          </cell>
          <cell r="D1195" t="str">
            <v>SW 2300</v>
          </cell>
          <cell r="E1195">
            <v>2.5</v>
          </cell>
          <cell r="F1195" t="str">
            <v>m</v>
          </cell>
          <cell r="G1195">
            <v>1285</v>
          </cell>
          <cell r="H1195">
            <v>3212</v>
          </cell>
          <cell r="I1195">
            <v>2621</v>
          </cell>
          <cell r="J1195">
            <v>6552</v>
          </cell>
          <cell r="K1195">
            <v>0</v>
          </cell>
          <cell r="L1195">
            <v>0</v>
          </cell>
        </row>
        <row r="1196">
          <cell r="B1196">
            <v>318</v>
          </cell>
          <cell r="C1196" t="str">
            <v>LAN 케이블 포설</v>
          </cell>
          <cell r="D1196" t="str">
            <v>UTP Cat 6 4P x 1열</v>
          </cell>
          <cell r="E1196">
            <v>10.5</v>
          </cell>
          <cell r="F1196" t="str">
            <v>m</v>
          </cell>
          <cell r="G1196">
            <v>557</v>
          </cell>
          <cell r="H1196">
            <v>5848</v>
          </cell>
          <cell r="I1196">
            <v>4068</v>
          </cell>
          <cell r="J1196">
            <v>42714</v>
          </cell>
          <cell r="K1196">
            <v>0</v>
          </cell>
          <cell r="L1196">
            <v>0</v>
          </cell>
        </row>
        <row r="1197">
          <cell r="B1197">
            <v>322</v>
          </cell>
          <cell r="C1197" t="str">
            <v>LAN 케이블 포설</v>
          </cell>
          <cell r="D1197" t="str">
            <v>UTP Cat 6 4P x 5열</v>
          </cell>
          <cell r="E1197">
            <v>9</v>
          </cell>
          <cell r="F1197" t="str">
            <v>m</v>
          </cell>
          <cell r="G1197">
            <v>2690</v>
          </cell>
          <cell r="H1197">
            <v>24210</v>
          </cell>
          <cell r="I1197">
            <v>17088</v>
          </cell>
          <cell r="J1197">
            <v>153792</v>
          </cell>
          <cell r="K1197">
            <v>0</v>
          </cell>
          <cell r="L1197">
            <v>0</v>
          </cell>
        </row>
        <row r="1198">
          <cell r="B1198" t="str">
            <v>멀티콘센트접지2구</v>
          </cell>
          <cell r="C1198" t="str">
            <v>멀티콘센트</v>
          </cell>
          <cell r="D1198" t="str">
            <v>접지2구</v>
          </cell>
          <cell r="E1198">
            <v>1</v>
          </cell>
          <cell r="F1198" t="str">
            <v>EA</v>
          </cell>
          <cell r="G1198">
            <v>6300</v>
          </cell>
          <cell r="H1198">
            <v>6300</v>
          </cell>
          <cell r="J1198">
            <v>0</v>
          </cell>
          <cell r="L1198">
            <v>0</v>
          </cell>
        </row>
        <row r="1199">
          <cell r="B1199" t="str">
            <v>멀티콘센트접지6구</v>
          </cell>
          <cell r="C1199" t="str">
            <v>멀티콘센트</v>
          </cell>
          <cell r="D1199" t="str">
            <v>접지6구</v>
          </cell>
          <cell r="E1199">
            <v>2</v>
          </cell>
          <cell r="F1199" t="str">
            <v>EA</v>
          </cell>
          <cell r="G1199">
            <v>12400</v>
          </cell>
          <cell r="H1199">
            <v>24800</v>
          </cell>
          <cell r="J1199">
            <v>0</v>
          </cell>
          <cell r="L1199">
            <v>0</v>
          </cell>
        </row>
        <row r="1204">
          <cell r="B1204">
            <v>3108</v>
          </cell>
          <cell r="D1204" t="str">
            <v>계</v>
          </cell>
          <cell r="H1204">
            <v>351499</v>
          </cell>
          <cell r="J1204">
            <v>586929</v>
          </cell>
          <cell r="L1204">
            <v>0</v>
          </cell>
        </row>
        <row r="1205">
          <cell r="B1205">
            <v>2109</v>
          </cell>
          <cell r="C1205" t="str">
            <v>2.49 수지구 죽전동 1173-2 (MVP 카센타 앞)</v>
          </cell>
        </row>
        <row r="1206">
          <cell r="B1206">
            <v>101</v>
          </cell>
          <cell r="C1206" t="str">
            <v>SPEED DOME CAMERA 철거</v>
          </cell>
          <cell r="D1206" t="str">
            <v>41만화소</v>
          </cell>
          <cell r="E1206">
            <v>1</v>
          </cell>
          <cell r="F1206" t="str">
            <v>EA</v>
          </cell>
          <cell r="G1206">
            <v>1064</v>
          </cell>
          <cell r="H1206">
            <v>1064</v>
          </cell>
          <cell r="I1206">
            <v>35490</v>
          </cell>
          <cell r="J1206">
            <v>35490</v>
          </cell>
          <cell r="K1206">
            <v>0</v>
          </cell>
          <cell r="L1206">
            <v>0</v>
          </cell>
        </row>
        <row r="1207">
          <cell r="B1207">
            <v>103</v>
          </cell>
          <cell r="C1207" t="str">
            <v>돔카메라 고정용 브래킷 설치</v>
          </cell>
          <cell r="D1207" t="str">
            <v>제작사양</v>
          </cell>
          <cell r="E1207">
            <v>1</v>
          </cell>
          <cell r="F1207" t="str">
            <v>EA</v>
          </cell>
          <cell r="G1207">
            <v>51035</v>
          </cell>
          <cell r="H1207">
            <v>51035</v>
          </cell>
          <cell r="I1207">
            <v>34514</v>
          </cell>
          <cell r="J1207">
            <v>34514</v>
          </cell>
          <cell r="K1207">
            <v>0</v>
          </cell>
          <cell r="L1207">
            <v>0</v>
          </cell>
        </row>
        <row r="1208">
          <cell r="B1208">
            <v>104</v>
          </cell>
          <cell r="C1208" t="str">
            <v>돔카메라 고정용 브래킷 철거</v>
          </cell>
          <cell r="D1208" t="str">
            <v>제작사양</v>
          </cell>
          <cell r="E1208">
            <v>1</v>
          </cell>
          <cell r="F1208" t="str">
            <v>EA</v>
          </cell>
          <cell r="G1208">
            <v>310</v>
          </cell>
          <cell r="H1208">
            <v>310</v>
          </cell>
          <cell r="I1208">
            <v>10353</v>
          </cell>
          <cell r="J1208">
            <v>10353</v>
          </cell>
          <cell r="K1208">
            <v>0</v>
          </cell>
          <cell r="L1208">
            <v>0</v>
          </cell>
        </row>
        <row r="1209">
          <cell r="B1209">
            <v>105</v>
          </cell>
          <cell r="C1209" t="str">
            <v>고정형 CAMERA 브래킷 설치</v>
          </cell>
          <cell r="D1209" t="str">
            <v>제작사양</v>
          </cell>
          <cell r="E1209">
            <v>1</v>
          </cell>
          <cell r="F1209" t="str">
            <v>EA</v>
          </cell>
          <cell r="G1209">
            <v>81035</v>
          </cell>
          <cell r="H1209">
            <v>81035</v>
          </cell>
          <cell r="I1209">
            <v>34514</v>
          </cell>
          <cell r="J1209">
            <v>34514</v>
          </cell>
          <cell r="K1209">
            <v>0</v>
          </cell>
          <cell r="L1209">
            <v>0</v>
          </cell>
        </row>
        <row r="1210">
          <cell r="B1210">
            <v>106</v>
          </cell>
          <cell r="C1210" t="str">
            <v>스피커 설치</v>
          </cell>
          <cell r="D1210" t="str">
            <v>20W, 8Ω</v>
          </cell>
          <cell r="E1210">
            <v>1</v>
          </cell>
          <cell r="F1210" t="str">
            <v>개</v>
          </cell>
          <cell r="G1210">
            <v>67035</v>
          </cell>
          <cell r="H1210">
            <v>67035</v>
          </cell>
          <cell r="I1210">
            <v>34514</v>
          </cell>
          <cell r="J1210">
            <v>34514</v>
          </cell>
          <cell r="K1210">
            <v>0</v>
          </cell>
          <cell r="L1210">
            <v>0</v>
          </cell>
        </row>
        <row r="1211">
          <cell r="B1211">
            <v>107</v>
          </cell>
          <cell r="C1211" t="str">
            <v>스피커 철거</v>
          </cell>
          <cell r="D1211">
            <v>0</v>
          </cell>
          <cell r="E1211">
            <v>1</v>
          </cell>
          <cell r="F1211" t="str">
            <v>개</v>
          </cell>
          <cell r="G1211">
            <v>310</v>
          </cell>
          <cell r="H1211">
            <v>310</v>
          </cell>
          <cell r="I1211">
            <v>10353</v>
          </cell>
          <cell r="J1211">
            <v>10353</v>
          </cell>
          <cell r="K1211">
            <v>0</v>
          </cell>
          <cell r="L1211">
            <v>0</v>
          </cell>
        </row>
        <row r="1212">
          <cell r="B1212">
            <v>108</v>
          </cell>
          <cell r="C1212" t="str">
            <v>경광등 설치</v>
          </cell>
          <cell r="D1212" t="str">
            <v>크세논램프 5W, ABS</v>
          </cell>
          <cell r="E1212">
            <v>1</v>
          </cell>
          <cell r="F1212" t="str">
            <v>개</v>
          </cell>
          <cell r="G1212">
            <v>50262</v>
          </cell>
          <cell r="H1212">
            <v>50262</v>
          </cell>
          <cell r="I1212">
            <v>8737</v>
          </cell>
          <cell r="J1212">
            <v>8737</v>
          </cell>
          <cell r="K1212">
            <v>0</v>
          </cell>
          <cell r="L1212">
            <v>0</v>
          </cell>
        </row>
        <row r="1213">
          <cell r="B1213">
            <v>109</v>
          </cell>
          <cell r="C1213" t="str">
            <v>경광등 철거</v>
          </cell>
          <cell r="D1213" t="str">
            <v>크세논램프 5W, ABS</v>
          </cell>
          <cell r="E1213">
            <v>1</v>
          </cell>
          <cell r="F1213" t="str">
            <v>개</v>
          </cell>
          <cell r="G1213">
            <v>131</v>
          </cell>
          <cell r="H1213">
            <v>131</v>
          </cell>
          <cell r="I1213">
            <v>4368</v>
          </cell>
          <cell r="J1213">
            <v>4368</v>
          </cell>
          <cell r="K1213">
            <v>0</v>
          </cell>
          <cell r="L1213">
            <v>0</v>
          </cell>
        </row>
        <row r="1214">
          <cell r="B1214">
            <v>112</v>
          </cell>
          <cell r="C1214" t="str">
            <v>비상벨 철거</v>
          </cell>
          <cell r="D1214">
            <v>0</v>
          </cell>
          <cell r="E1214">
            <v>1</v>
          </cell>
          <cell r="F1214" t="str">
            <v>개</v>
          </cell>
          <cell r="G1214">
            <v>157</v>
          </cell>
          <cell r="H1214">
            <v>157</v>
          </cell>
          <cell r="I1214">
            <v>5242</v>
          </cell>
          <cell r="J1214">
            <v>5242</v>
          </cell>
          <cell r="K1214">
            <v>0</v>
          </cell>
          <cell r="L1214">
            <v>0</v>
          </cell>
        </row>
        <row r="1215">
          <cell r="B1215">
            <v>119</v>
          </cell>
          <cell r="C1215" t="str">
            <v>써지보호기(영상) 철거</v>
          </cell>
          <cell r="D1215">
            <v>0</v>
          </cell>
          <cell r="E1215">
            <v>1</v>
          </cell>
          <cell r="F1215" t="str">
            <v>EA</v>
          </cell>
          <cell r="G1215">
            <v>226</v>
          </cell>
          <cell r="H1215">
            <v>226</v>
          </cell>
          <cell r="I1215">
            <v>7553</v>
          </cell>
          <cell r="J1215">
            <v>7553</v>
          </cell>
          <cell r="K1215">
            <v>0</v>
          </cell>
          <cell r="L1215">
            <v>0</v>
          </cell>
        </row>
        <row r="1216">
          <cell r="B1216">
            <v>120</v>
          </cell>
          <cell r="C1216" t="str">
            <v>CODEC 철거</v>
          </cell>
          <cell r="D1216" t="str">
            <v>MPEF-1/2/4, DUAL ENCODERING</v>
          </cell>
          <cell r="E1216">
            <v>1</v>
          </cell>
          <cell r="F1216" t="str">
            <v>대</v>
          </cell>
          <cell r="G1216">
            <v>517</v>
          </cell>
          <cell r="H1216">
            <v>517</v>
          </cell>
          <cell r="I1216">
            <v>17256</v>
          </cell>
          <cell r="J1216">
            <v>17256</v>
          </cell>
          <cell r="K1216">
            <v>0</v>
          </cell>
          <cell r="L1216">
            <v>0</v>
          </cell>
        </row>
        <row r="1217">
          <cell r="B1217">
            <v>121</v>
          </cell>
          <cell r="C1217" t="str">
            <v>동보방송장치 철거</v>
          </cell>
          <cell r="D1217" t="str">
            <v>AMP 내장(60W)</v>
          </cell>
          <cell r="E1217">
            <v>1</v>
          </cell>
          <cell r="F1217" t="str">
            <v>SET</v>
          </cell>
          <cell r="G1217">
            <v>1051</v>
          </cell>
          <cell r="H1217">
            <v>1051</v>
          </cell>
          <cell r="I1217">
            <v>35045</v>
          </cell>
          <cell r="J1217">
            <v>35045</v>
          </cell>
          <cell r="K1217">
            <v>0</v>
          </cell>
          <cell r="L1217">
            <v>0</v>
          </cell>
        </row>
        <row r="1218">
          <cell r="B1218">
            <v>122</v>
          </cell>
          <cell r="C1218" t="str">
            <v>시그널컨버터 철거</v>
          </cell>
          <cell r="D1218" t="str">
            <v>RS-232/485</v>
          </cell>
          <cell r="E1218">
            <v>1</v>
          </cell>
          <cell r="F1218" t="str">
            <v>SET</v>
          </cell>
          <cell r="G1218">
            <v>687</v>
          </cell>
          <cell r="H1218">
            <v>687</v>
          </cell>
          <cell r="I1218">
            <v>22902</v>
          </cell>
          <cell r="J1218">
            <v>22902</v>
          </cell>
          <cell r="K1218">
            <v>0</v>
          </cell>
          <cell r="L1218">
            <v>0</v>
          </cell>
        </row>
        <row r="1219">
          <cell r="B1219">
            <v>315</v>
          </cell>
          <cell r="C1219" t="str">
            <v>전원케이블 포설</v>
          </cell>
          <cell r="D1219" t="str">
            <v>VCT 1.5sq x 2C x 4열</v>
          </cell>
          <cell r="E1219">
            <v>9</v>
          </cell>
          <cell r="F1219" t="str">
            <v>m</v>
          </cell>
          <cell r="G1219">
            <v>2964</v>
          </cell>
          <cell r="H1219">
            <v>26676</v>
          </cell>
          <cell r="I1219">
            <v>11066</v>
          </cell>
          <cell r="J1219">
            <v>99594</v>
          </cell>
          <cell r="K1219">
            <v>0</v>
          </cell>
          <cell r="L1219">
            <v>0</v>
          </cell>
        </row>
        <row r="1220">
          <cell r="B1220">
            <v>317</v>
          </cell>
          <cell r="C1220" t="str">
            <v>스피커케이블</v>
          </cell>
          <cell r="D1220" t="str">
            <v>SW 2300</v>
          </cell>
          <cell r="E1220">
            <v>2.5</v>
          </cell>
          <cell r="F1220" t="str">
            <v>m</v>
          </cell>
          <cell r="G1220">
            <v>1285</v>
          </cell>
          <cell r="H1220">
            <v>3212</v>
          </cell>
          <cell r="I1220">
            <v>2621</v>
          </cell>
          <cell r="J1220">
            <v>6552</v>
          </cell>
          <cell r="K1220">
            <v>0</v>
          </cell>
          <cell r="L1220">
            <v>0</v>
          </cell>
        </row>
        <row r="1221">
          <cell r="B1221">
            <v>318</v>
          </cell>
          <cell r="C1221" t="str">
            <v>LAN 케이블 포설</v>
          </cell>
          <cell r="D1221" t="str">
            <v>UTP Cat 6 4P x 1열</v>
          </cell>
          <cell r="E1221">
            <v>10.5</v>
          </cell>
          <cell r="F1221" t="str">
            <v>m</v>
          </cell>
          <cell r="G1221">
            <v>557</v>
          </cell>
          <cell r="H1221">
            <v>5848</v>
          </cell>
          <cell r="I1221">
            <v>4068</v>
          </cell>
          <cell r="J1221">
            <v>42714</v>
          </cell>
          <cell r="K1221">
            <v>0</v>
          </cell>
          <cell r="L1221">
            <v>0</v>
          </cell>
        </row>
        <row r="1222">
          <cell r="B1222">
            <v>321</v>
          </cell>
          <cell r="C1222" t="str">
            <v>LAN 케이블 포설</v>
          </cell>
          <cell r="D1222" t="str">
            <v>UTP Cat 6 4P x 4열</v>
          </cell>
          <cell r="E1222">
            <v>9</v>
          </cell>
          <cell r="F1222" t="str">
            <v>m</v>
          </cell>
          <cell r="G1222">
            <v>2156</v>
          </cell>
          <cell r="H1222">
            <v>19404</v>
          </cell>
          <cell r="I1222">
            <v>13833</v>
          </cell>
          <cell r="J1222">
            <v>124497</v>
          </cell>
          <cell r="K1222">
            <v>0</v>
          </cell>
          <cell r="L1222">
            <v>0</v>
          </cell>
        </row>
        <row r="1223">
          <cell r="B1223" t="str">
            <v>멀티콘센트접지2구</v>
          </cell>
          <cell r="C1223" t="str">
            <v>멀티콘센트</v>
          </cell>
          <cell r="D1223" t="str">
            <v>접지2구</v>
          </cell>
          <cell r="E1223">
            <v>1</v>
          </cell>
          <cell r="F1223" t="str">
            <v>EA</v>
          </cell>
          <cell r="G1223">
            <v>6300</v>
          </cell>
          <cell r="H1223">
            <v>6300</v>
          </cell>
          <cell r="J1223">
            <v>0</v>
          </cell>
          <cell r="L1223">
            <v>0</v>
          </cell>
        </row>
        <row r="1224">
          <cell r="B1224" t="str">
            <v>멀티콘센트접지6구</v>
          </cell>
          <cell r="C1224" t="str">
            <v>멀티콘센트</v>
          </cell>
          <cell r="D1224" t="str">
            <v>접지6구</v>
          </cell>
          <cell r="E1224">
            <v>2</v>
          </cell>
          <cell r="F1224" t="str">
            <v>EA</v>
          </cell>
          <cell r="G1224">
            <v>12400</v>
          </cell>
          <cell r="H1224">
            <v>24800</v>
          </cell>
          <cell r="J1224">
            <v>0</v>
          </cell>
          <cell r="L1224">
            <v>0</v>
          </cell>
        </row>
        <row r="1229">
          <cell r="B1229">
            <v>3109</v>
          </cell>
          <cell r="D1229" t="str">
            <v>계</v>
          </cell>
          <cell r="H1229">
            <v>340060</v>
          </cell>
          <cell r="J1229">
            <v>534198</v>
          </cell>
          <cell r="L1229">
            <v>0</v>
          </cell>
        </row>
        <row r="1230">
          <cell r="B1230">
            <v>2110</v>
          </cell>
          <cell r="C1230" t="str">
            <v>2.50 수지구 죽전동 1196 (죽전새터공원)</v>
          </cell>
        </row>
        <row r="1231">
          <cell r="B1231">
            <v>101</v>
          </cell>
          <cell r="C1231" t="str">
            <v>SPEED DOME CAMERA 철거</v>
          </cell>
          <cell r="D1231" t="str">
            <v>41만화소</v>
          </cell>
          <cell r="E1231">
            <v>1</v>
          </cell>
          <cell r="F1231" t="str">
            <v>EA</v>
          </cell>
          <cell r="G1231">
            <v>1064</v>
          </cell>
          <cell r="H1231">
            <v>1064</v>
          </cell>
          <cell r="I1231">
            <v>35490</v>
          </cell>
          <cell r="J1231">
            <v>35490</v>
          </cell>
          <cell r="K1231">
            <v>0</v>
          </cell>
          <cell r="L1231">
            <v>0</v>
          </cell>
        </row>
        <row r="1232">
          <cell r="B1232">
            <v>103</v>
          </cell>
          <cell r="C1232" t="str">
            <v>돔카메라 고정용 브래킷 설치</v>
          </cell>
          <cell r="D1232" t="str">
            <v>제작사양</v>
          </cell>
          <cell r="E1232">
            <v>1</v>
          </cell>
          <cell r="F1232" t="str">
            <v>EA</v>
          </cell>
          <cell r="G1232">
            <v>51035</v>
          </cell>
          <cell r="H1232">
            <v>51035</v>
          </cell>
          <cell r="I1232">
            <v>34514</v>
          </cell>
          <cell r="J1232">
            <v>34514</v>
          </cell>
          <cell r="K1232">
            <v>0</v>
          </cell>
          <cell r="L1232">
            <v>0</v>
          </cell>
        </row>
        <row r="1233">
          <cell r="B1233">
            <v>104</v>
          </cell>
          <cell r="C1233" t="str">
            <v>돔카메라 고정용 브래킷 철거</v>
          </cell>
          <cell r="D1233" t="str">
            <v>제작사양</v>
          </cell>
          <cell r="E1233">
            <v>1</v>
          </cell>
          <cell r="F1233" t="str">
            <v>EA</v>
          </cell>
          <cell r="G1233">
            <v>310</v>
          </cell>
          <cell r="H1233">
            <v>310</v>
          </cell>
          <cell r="I1233">
            <v>10353</v>
          </cell>
          <cell r="J1233">
            <v>10353</v>
          </cell>
          <cell r="K1233">
            <v>0</v>
          </cell>
          <cell r="L1233">
            <v>0</v>
          </cell>
        </row>
        <row r="1234">
          <cell r="B1234">
            <v>105</v>
          </cell>
          <cell r="C1234" t="str">
            <v>고정형 CAMERA 브래킷 설치</v>
          </cell>
          <cell r="D1234" t="str">
            <v>제작사양</v>
          </cell>
          <cell r="E1234">
            <v>1</v>
          </cell>
          <cell r="F1234" t="str">
            <v>EA</v>
          </cell>
          <cell r="G1234">
            <v>81035</v>
          </cell>
          <cell r="H1234">
            <v>81035</v>
          </cell>
          <cell r="I1234">
            <v>34514</v>
          </cell>
          <cell r="J1234">
            <v>34514</v>
          </cell>
          <cell r="K1234">
            <v>0</v>
          </cell>
          <cell r="L1234">
            <v>0</v>
          </cell>
        </row>
        <row r="1235">
          <cell r="B1235">
            <v>106</v>
          </cell>
          <cell r="C1235" t="str">
            <v>스피커 설치</v>
          </cell>
          <cell r="D1235" t="str">
            <v>20W, 8Ω</v>
          </cell>
          <cell r="E1235">
            <v>1</v>
          </cell>
          <cell r="F1235" t="str">
            <v>개</v>
          </cell>
          <cell r="G1235">
            <v>67035</v>
          </cell>
          <cell r="H1235">
            <v>67035</v>
          </cell>
          <cell r="I1235">
            <v>34514</v>
          </cell>
          <cell r="J1235">
            <v>34514</v>
          </cell>
          <cell r="K1235">
            <v>0</v>
          </cell>
          <cell r="L1235">
            <v>0</v>
          </cell>
        </row>
        <row r="1236">
          <cell r="B1236">
            <v>107</v>
          </cell>
          <cell r="C1236" t="str">
            <v>스피커 철거</v>
          </cell>
          <cell r="D1236">
            <v>0</v>
          </cell>
          <cell r="E1236">
            <v>1</v>
          </cell>
          <cell r="F1236" t="str">
            <v>개</v>
          </cell>
          <cell r="G1236">
            <v>310</v>
          </cell>
          <cell r="H1236">
            <v>310</v>
          </cell>
          <cell r="I1236">
            <v>10353</v>
          </cell>
          <cell r="J1236">
            <v>10353</v>
          </cell>
          <cell r="K1236">
            <v>0</v>
          </cell>
          <cell r="L1236">
            <v>0</v>
          </cell>
        </row>
        <row r="1237">
          <cell r="B1237">
            <v>108</v>
          </cell>
          <cell r="C1237" t="str">
            <v>경광등 설치</v>
          </cell>
          <cell r="D1237" t="str">
            <v>크세논램프 5W, ABS</v>
          </cell>
          <cell r="E1237">
            <v>1</v>
          </cell>
          <cell r="F1237" t="str">
            <v>개</v>
          </cell>
          <cell r="G1237">
            <v>50262</v>
          </cell>
          <cell r="H1237">
            <v>50262</v>
          </cell>
          <cell r="I1237">
            <v>8737</v>
          </cell>
          <cell r="J1237">
            <v>8737</v>
          </cell>
          <cell r="K1237">
            <v>0</v>
          </cell>
          <cell r="L1237">
            <v>0</v>
          </cell>
        </row>
        <row r="1238">
          <cell r="B1238">
            <v>109</v>
          </cell>
          <cell r="C1238" t="str">
            <v>경광등 철거</v>
          </cell>
          <cell r="D1238" t="str">
            <v>크세논램프 5W, ABS</v>
          </cell>
          <cell r="E1238">
            <v>1</v>
          </cell>
          <cell r="F1238" t="str">
            <v>개</v>
          </cell>
          <cell r="G1238">
            <v>131</v>
          </cell>
          <cell r="H1238">
            <v>131</v>
          </cell>
          <cell r="I1238">
            <v>4368</v>
          </cell>
          <cell r="J1238">
            <v>4368</v>
          </cell>
          <cell r="K1238">
            <v>0</v>
          </cell>
          <cell r="L1238">
            <v>0</v>
          </cell>
        </row>
        <row r="1239">
          <cell r="B1239">
            <v>112</v>
          </cell>
          <cell r="C1239" t="str">
            <v>비상벨 철거</v>
          </cell>
          <cell r="D1239">
            <v>0</v>
          </cell>
          <cell r="E1239">
            <v>1</v>
          </cell>
          <cell r="F1239" t="str">
            <v>개</v>
          </cell>
          <cell r="G1239">
            <v>157</v>
          </cell>
          <cell r="H1239">
            <v>157</v>
          </cell>
          <cell r="I1239">
            <v>5242</v>
          </cell>
          <cell r="J1239">
            <v>5242</v>
          </cell>
          <cell r="K1239">
            <v>0</v>
          </cell>
          <cell r="L1239">
            <v>0</v>
          </cell>
        </row>
        <row r="1240">
          <cell r="B1240">
            <v>119</v>
          </cell>
          <cell r="C1240" t="str">
            <v>써지보호기(영상) 철거</v>
          </cell>
          <cell r="D1240">
            <v>0</v>
          </cell>
          <cell r="E1240">
            <v>1</v>
          </cell>
          <cell r="F1240" t="str">
            <v>EA</v>
          </cell>
          <cell r="G1240">
            <v>226</v>
          </cell>
          <cell r="H1240">
            <v>226</v>
          </cell>
          <cell r="I1240">
            <v>7553</v>
          </cell>
          <cell r="J1240">
            <v>7553</v>
          </cell>
          <cell r="K1240">
            <v>0</v>
          </cell>
          <cell r="L1240">
            <v>0</v>
          </cell>
        </row>
        <row r="1241">
          <cell r="B1241">
            <v>120</v>
          </cell>
          <cell r="C1241" t="str">
            <v>CODEC 철거</v>
          </cell>
          <cell r="D1241" t="str">
            <v>MPEF-1/2/4, DUAL ENCODERING</v>
          </cell>
          <cell r="E1241">
            <v>1</v>
          </cell>
          <cell r="F1241" t="str">
            <v>대</v>
          </cell>
          <cell r="G1241">
            <v>517</v>
          </cell>
          <cell r="H1241">
            <v>517</v>
          </cell>
          <cell r="I1241">
            <v>17256</v>
          </cell>
          <cell r="J1241">
            <v>17256</v>
          </cell>
          <cell r="K1241">
            <v>0</v>
          </cell>
          <cell r="L1241">
            <v>0</v>
          </cell>
        </row>
        <row r="1242">
          <cell r="B1242">
            <v>121</v>
          </cell>
          <cell r="C1242" t="str">
            <v>동보방송장치 철거</v>
          </cell>
          <cell r="D1242" t="str">
            <v>AMP 내장(60W)</v>
          </cell>
          <cell r="E1242">
            <v>1</v>
          </cell>
          <cell r="F1242" t="str">
            <v>SET</v>
          </cell>
          <cell r="G1242">
            <v>1051</v>
          </cell>
          <cell r="H1242">
            <v>1051</v>
          </cell>
          <cell r="I1242">
            <v>35045</v>
          </cell>
          <cell r="J1242">
            <v>35045</v>
          </cell>
          <cell r="K1242">
            <v>0</v>
          </cell>
          <cell r="L1242">
            <v>0</v>
          </cell>
        </row>
        <row r="1243">
          <cell r="B1243">
            <v>122</v>
          </cell>
          <cell r="C1243" t="str">
            <v>시그널컨버터 철거</v>
          </cell>
          <cell r="D1243" t="str">
            <v>RS-232/485</v>
          </cell>
          <cell r="E1243">
            <v>1</v>
          </cell>
          <cell r="F1243" t="str">
            <v>SET</v>
          </cell>
          <cell r="G1243">
            <v>687</v>
          </cell>
          <cell r="H1243">
            <v>687</v>
          </cell>
          <cell r="I1243">
            <v>22902</v>
          </cell>
          <cell r="J1243">
            <v>22902</v>
          </cell>
          <cell r="K1243">
            <v>0</v>
          </cell>
          <cell r="L1243">
            <v>0</v>
          </cell>
        </row>
        <row r="1244">
          <cell r="B1244">
            <v>315</v>
          </cell>
          <cell r="C1244" t="str">
            <v>전원케이블 포설</v>
          </cell>
          <cell r="D1244" t="str">
            <v>VCT 1.5sq x 2C x 4열</v>
          </cell>
          <cell r="E1244">
            <v>9</v>
          </cell>
          <cell r="F1244" t="str">
            <v>m</v>
          </cell>
          <cell r="G1244">
            <v>2964</v>
          </cell>
          <cell r="H1244">
            <v>26676</v>
          </cell>
          <cell r="I1244">
            <v>11066</v>
          </cell>
          <cell r="J1244">
            <v>99594</v>
          </cell>
          <cell r="K1244">
            <v>0</v>
          </cell>
          <cell r="L1244">
            <v>0</v>
          </cell>
        </row>
        <row r="1245">
          <cell r="B1245">
            <v>317</v>
          </cell>
          <cell r="C1245" t="str">
            <v>스피커케이블</v>
          </cell>
          <cell r="D1245" t="str">
            <v>SW 2300</v>
          </cell>
          <cell r="E1245">
            <v>2.5</v>
          </cell>
          <cell r="F1245" t="str">
            <v>m</v>
          </cell>
          <cell r="G1245">
            <v>1285</v>
          </cell>
          <cell r="H1245">
            <v>3212</v>
          </cell>
          <cell r="I1245">
            <v>2621</v>
          </cell>
          <cell r="J1245">
            <v>6552</v>
          </cell>
          <cell r="K1245">
            <v>0</v>
          </cell>
          <cell r="L1245">
            <v>0</v>
          </cell>
        </row>
        <row r="1246">
          <cell r="B1246">
            <v>318</v>
          </cell>
          <cell r="C1246" t="str">
            <v>LAN 케이블 포설</v>
          </cell>
          <cell r="D1246" t="str">
            <v>UTP Cat 6 4P x 1열</v>
          </cell>
          <cell r="E1246">
            <v>10.5</v>
          </cell>
          <cell r="F1246" t="str">
            <v>m</v>
          </cell>
          <cell r="G1246">
            <v>557</v>
          </cell>
          <cell r="H1246">
            <v>5848</v>
          </cell>
          <cell r="I1246">
            <v>4068</v>
          </cell>
          <cell r="J1246">
            <v>42714</v>
          </cell>
          <cell r="K1246">
            <v>0</v>
          </cell>
          <cell r="L1246">
            <v>0</v>
          </cell>
        </row>
        <row r="1247">
          <cell r="B1247">
            <v>321</v>
          </cell>
          <cell r="C1247" t="str">
            <v>LAN 케이블 포설</v>
          </cell>
          <cell r="D1247" t="str">
            <v>UTP Cat 6 4P x 4열</v>
          </cell>
          <cell r="E1247">
            <v>9</v>
          </cell>
          <cell r="F1247" t="str">
            <v>m</v>
          </cell>
          <cell r="G1247">
            <v>2156</v>
          </cell>
          <cell r="H1247">
            <v>19404</v>
          </cell>
          <cell r="I1247">
            <v>13833</v>
          </cell>
          <cell r="J1247">
            <v>124497</v>
          </cell>
          <cell r="K1247">
            <v>0</v>
          </cell>
          <cell r="L1247">
            <v>0</v>
          </cell>
        </row>
        <row r="1248">
          <cell r="B1248" t="str">
            <v>멀티콘센트접지2구</v>
          </cell>
          <cell r="C1248" t="str">
            <v>멀티콘센트</v>
          </cell>
          <cell r="D1248" t="str">
            <v>접지2구</v>
          </cell>
          <cell r="E1248">
            <v>1</v>
          </cell>
          <cell r="F1248" t="str">
            <v>EA</v>
          </cell>
          <cell r="G1248">
            <v>6300</v>
          </cell>
          <cell r="H1248">
            <v>6300</v>
          </cell>
          <cell r="J1248">
            <v>0</v>
          </cell>
          <cell r="L1248">
            <v>0</v>
          </cell>
        </row>
        <row r="1249">
          <cell r="B1249" t="str">
            <v>멀티콘센트접지6구</v>
          </cell>
          <cell r="C1249" t="str">
            <v>멀티콘센트</v>
          </cell>
          <cell r="D1249" t="str">
            <v>접지6구</v>
          </cell>
          <cell r="E1249">
            <v>2</v>
          </cell>
          <cell r="F1249" t="str">
            <v>EA</v>
          </cell>
          <cell r="G1249">
            <v>12400</v>
          </cell>
          <cell r="H1249">
            <v>24800</v>
          </cell>
          <cell r="J1249">
            <v>0</v>
          </cell>
          <cell r="L1249">
            <v>0</v>
          </cell>
        </row>
        <row r="1254">
          <cell r="B1254">
            <v>3110</v>
          </cell>
          <cell r="D1254" t="str">
            <v>계</v>
          </cell>
          <cell r="H1254">
            <v>340060</v>
          </cell>
          <cell r="J1254">
            <v>534198</v>
          </cell>
          <cell r="L1254">
            <v>0</v>
          </cell>
        </row>
        <row r="1255">
          <cell r="B1255">
            <v>2111</v>
          </cell>
          <cell r="C1255" t="str">
            <v>2.51 기흥구 보정동 1341 이마트 뒷편 탄천2교 앞 사거리, 1289 푸르네공원</v>
          </cell>
        </row>
        <row r="1256">
          <cell r="B1256">
            <v>101</v>
          </cell>
          <cell r="C1256" t="str">
            <v>SPEED DOME CAMERA 철거</v>
          </cell>
          <cell r="D1256" t="str">
            <v>41만화소</v>
          </cell>
          <cell r="E1256">
            <v>1</v>
          </cell>
          <cell r="F1256" t="str">
            <v>EA</v>
          </cell>
          <cell r="G1256">
            <v>1064</v>
          </cell>
          <cell r="H1256">
            <v>1064</v>
          </cell>
          <cell r="I1256">
            <v>35490</v>
          </cell>
          <cell r="J1256">
            <v>35490</v>
          </cell>
          <cell r="K1256">
            <v>0</v>
          </cell>
          <cell r="L1256">
            <v>0</v>
          </cell>
        </row>
        <row r="1257">
          <cell r="B1257">
            <v>103</v>
          </cell>
          <cell r="C1257" t="str">
            <v>돔카메라 고정용 브래킷 설치</v>
          </cell>
          <cell r="D1257" t="str">
            <v>제작사양</v>
          </cell>
          <cell r="E1257">
            <v>1</v>
          </cell>
          <cell r="F1257" t="str">
            <v>EA</v>
          </cell>
          <cell r="G1257">
            <v>51035</v>
          </cell>
          <cell r="H1257">
            <v>51035</v>
          </cell>
          <cell r="I1257">
            <v>34514</v>
          </cell>
          <cell r="J1257">
            <v>34514</v>
          </cell>
          <cell r="K1257">
            <v>0</v>
          </cell>
          <cell r="L1257">
            <v>0</v>
          </cell>
        </row>
        <row r="1258">
          <cell r="B1258">
            <v>104</v>
          </cell>
          <cell r="C1258" t="str">
            <v>돔카메라 고정용 브래킷 철거</v>
          </cell>
          <cell r="D1258" t="str">
            <v>제작사양</v>
          </cell>
          <cell r="E1258">
            <v>1</v>
          </cell>
          <cell r="F1258" t="str">
            <v>EA</v>
          </cell>
          <cell r="G1258">
            <v>310</v>
          </cell>
          <cell r="H1258">
            <v>310</v>
          </cell>
          <cell r="I1258">
            <v>10353</v>
          </cell>
          <cell r="J1258">
            <v>10353</v>
          </cell>
          <cell r="K1258">
            <v>0</v>
          </cell>
          <cell r="L1258">
            <v>0</v>
          </cell>
        </row>
        <row r="1259">
          <cell r="B1259">
            <v>105</v>
          </cell>
          <cell r="C1259" t="str">
            <v>고정형 CAMERA 브래킷 설치</v>
          </cell>
          <cell r="D1259" t="str">
            <v>제작사양</v>
          </cell>
          <cell r="E1259">
            <v>1</v>
          </cell>
          <cell r="F1259" t="str">
            <v>EA</v>
          </cell>
          <cell r="G1259">
            <v>81035</v>
          </cell>
          <cell r="H1259">
            <v>81035</v>
          </cell>
          <cell r="I1259">
            <v>34514</v>
          </cell>
          <cell r="J1259">
            <v>34514</v>
          </cell>
          <cell r="K1259">
            <v>0</v>
          </cell>
          <cell r="L1259">
            <v>0</v>
          </cell>
        </row>
        <row r="1260">
          <cell r="B1260">
            <v>106</v>
          </cell>
          <cell r="C1260" t="str">
            <v>스피커 설치</v>
          </cell>
          <cell r="D1260" t="str">
            <v>20W, 8Ω</v>
          </cell>
          <cell r="E1260">
            <v>1</v>
          </cell>
          <cell r="F1260" t="str">
            <v>개</v>
          </cell>
          <cell r="G1260">
            <v>67035</v>
          </cell>
          <cell r="H1260">
            <v>67035</v>
          </cell>
          <cell r="I1260">
            <v>34514</v>
          </cell>
          <cell r="J1260">
            <v>34514</v>
          </cell>
          <cell r="K1260">
            <v>0</v>
          </cell>
          <cell r="L1260">
            <v>0</v>
          </cell>
        </row>
        <row r="1261">
          <cell r="B1261">
            <v>107</v>
          </cell>
          <cell r="C1261" t="str">
            <v>스피커 철거</v>
          </cell>
          <cell r="D1261">
            <v>0</v>
          </cell>
          <cell r="E1261">
            <v>1</v>
          </cell>
          <cell r="F1261" t="str">
            <v>개</v>
          </cell>
          <cell r="G1261">
            <v>310</v>
          </cell>
          <cell r="H1261">
            <v>310</v>
          </cell>
          <cell r="I1261">
            <v>10353</v>
          </cell>
          <cell r="J1261">
            <v>10353</v>
          </cell>
          <cell r="K1261">
            <v>0</v>
          </cell>
          <cell r="L1261">
            <v>0</v>
          </cell>
        </row>
        <row r="1262">
          <cell r="B1262">
            <v>108</v>
          </cell>
          <cell r="C1262" t="str">
            <v>경광등 설치</v>
          </cell>
          <cell r="D1262" t="str">
            <v>크세논램프 5W, ABS</v>
          </cell>
          <cell r="E1262">
            <v>1</v>
          </cell>
          <cell r="F1262" t="str">
            <v>개</v>
          </cell>
          <cell r="G1262">
            <v>50262</v>
          </cell>
          <cell r="H1262">
            <v>50262</v>
          </cell>
          <cell r="I1262">
            <v>8737</v>
          </cell>
          <cell r="J1262">
            <v>8737</v>
          </cell>
          <cell r="K1262">
            <v>0</v>
          </cell>
          <cell r="L1262">
            <v>0</v>
          </cell>
        </row>
        <row r="1263">
          <cell r="B1263">
            <v>109</v>
          </cell>
          <cell r="C1263" t="str">
            <v>경광등 철거</v>
          </cell>
          <cell r="D1263" t="str">
            <v>크세논램프 5W, ABS</v>
          </cell>
          <cell r="E1263">
            <v>1</v>
          </cell>
          <cell r="F1263" t="str">
            <v>개</v>
          </cell>
          <cell r="G1263">
            <v>131</v>
          </cell>
          <cell r="H1263">
            <v>131</v>
          </cell>
          <cell r="I1263">
            <v>4368</v>
          </cell>
          <cell r="J1263">
            <v>4368</v>
          </cell>
          <cell r="K1263">
            <v>0</v>
          </cell>
          <cell r="L1263">
            <v>0</v>
          </cell>
        </row>
        <row r="1264">
          <cell r="B1264">
            <v>112</v>
          </cell>
          <cell r="C1264" t="str">
            <v>비상벨 철거</v>
          </cell>
          <cell r="D1264">
            <v>0</v>
          </cell>
          <cell r="E1264">
            <v>1</v>
          </cell>
          <cell r="F1264" t="str">
            <v>개</v>
          </cell>
          <cell r="G1264">
            <v>157</v>
          </cell>
          <cell r="H1264">
            <v>157</v>
          </cell>
          <cell r="I1264">
            <v>5242</v>
          </cell>
          <cell r="J1264">
            <v>5242</v>
          </cell>
          <cell r="K1264">
            <v>0</v>
          </cell>
          <cell r="L1264">
            <v>0</v>
          </cell>
        </row>
        <row r="1265">
          <cell r="B1265">
            <v>119</v>
          </cell>
          <cell r="C1265" t="str">
            <v>써지보호기(영상) 철거</v>
          </cell>
          <cell r="D1265">
            <v>0</v>
          </cell>
          <cell r="E1265">
            <v>1</v>
          </cell>
          <cell r="F1265" t="str">
            <v>EA</v>
          </cell>
          <cell r="G1265">
            <v>226</v>
          </cell>
          <cell r="H1265">
            <v>226</v>
          </cell>
          <cell r="I1265">
            <v>7553</v>
          </cell>
          <cell r="J1265">
            <v>7553</v>
          </cell>
          <cell r="K1265">
            <v>0</v>
          </cell>
          <cell r="L1265">
            <v>0</v>
          </cell>
        </row>
        <row r="1266">
          <cell r="B1266">
            <v>120</v>
          </cell>
          <cell r="C1266" t="str">
            <v>CODEC 철거</v>
          </cell>
          <cell r="D1266" t="str">
            <v>MPEF-1/2/4, DUAL ENCODERING</v>
          </cell>
          <cell r="E1266">
            <v>1</v>
          </cell>
          <cell r="F1266" t="str">
            <v>대</v>
          </cell>
          <cell r="G1266">
            <v>517</v>
          </cell>
          <cell r="H1266">
            <v>517</v>
          </cell>
          <cell r="I1266">
            <v>17256</v>
          </cell>
          <cell r="J1266">
            <v>17256</v>
          </cell>
          <cell r="K1266">
            <v>0</v>
          </cell>
          <cell r="L1266">
            <v>0</v>
          </cell>
        </row>
        <row r="1267">
          <cell r="B1267">
            <v>121</v>
          </cell>
          <cell r="C1267" t="str">
            <v>동보방송장치 철거</v>
          </cell>
          <cell r="D1267" t="str">
            <v>AMP 내장(60W)</v>
          </cell>
          <cell r="E1267">
            <v>1</v>
          </cell>
          <cell r="F1267" t="str">
            <v>SET</v>
          </cell>
          <cell r="G1267">
            <v>1051</v>
          </cell>
          <cell r="H1267">
            <v>1051</v>
          </cell>
          <cell r="I1267">
            <v>35045</v>
          </cell>
          <cell r="J1267">
            <v>35045</v>
          </cell>
          <cell r="K1267">
            <v>0</v>
          </cell>
          <cell r="L1267">
            <v>0</v>
          </cell>
        </row>
        <row r="1268">
          <cell r="B1268">
            <v>122</v>
          </cell>
          <cell r="C1268" t="str">
            <v>시그널컨버터 철거</v>
          </cell>
          <cell r="D1268" t="str">
            <v>RS-232/485</v>
          </cell>
          <cell r="E1268">
            <v>1</v>
          </cell>
          <cell r="F1268" t="str">
            <v>SET</v>
          </cell>
          <cell r="G1268">
            <v>687</v>
          </cell>
          <cell r="H1268">
            <v>687</v>
          </cell>
          <cell r="I1268">
            <v>22902</v>
          </cell>
          <cell r="J1268">
            <v>22902</v>
          </cell>
          <cell r="K1268">
            <v>0</v>
          </cell>
          <cell r="L1268">
            <v>0</v>
          </cell>
        </row>
        <row r="1269">
          <cell r="B1269">
            <v>316</v>
          </cell>
          <cell r="C1269" t="str">
            <v>전원케이블 포설</v>
          </cell>
          <cell r="D1269" t="str">
            <v>VCT 1.5sq x 2C x 5열</v>
          </cell>
          <cell r="E1269">
            <v>9</v>
          </cell>
          <cell r="F1269" t="str">
            <v>m</v>
          </cell>
          <cell r="G1269">
            <v>3701</v>
          </cell>
          <cell r="H1269">
            <v>33309</v>
          </cell>
          <cell r="I1269">
            <v>13670</v>
          </cell>
          <cell r="J1269">
            <v>123030</v>
          </cell>
          <cell r="K1269">
            <v>0</v>
          </cell>
          <cell r="L1269">
            <v>0</v>
          </cell>
        </row>
        <row r="1270">
          <cell r="B1270">
            <v>317</v>
          </cell>
          <cell r="C1270" t="str">
            <v>스피커케이블</v>
          </cell>
          <cell r="D1270" t="str">
            <v>SW 2300</v>
          </cell>
          <cell r="E1270">
            <v>2.5</v>
          </cell>
          <cell r="F1270" t="str">
            <v>m</v>
          </cell>
          <cell r="G1270">
            <v>1285</v>
          </cell>
          <cell r="H1270">
            <v>3212</v>
          </cell>
          <cell r="I1270">
            <v>2621</v>
          </cell>
          <cell r="J1270">
            <v>6552</v>
          </cell>
          <cell r="K1270">
            <v>0</v>
          </cell>
          <cell r="L1270">
            <v>0</v>
          </cell>
        </row>
        <row r="1271">
          <cell r="B1271">
            <v>318</v>
          </cell>
          <cell r="C1271" t="str">
            <v>LAN 케이블 포설</v>
          </cell>
          <cell r="D1271" t="str">
            <v>UTP Cat 6 4P x 1열</v>
          </cell>
          <cell r="E1271">
            <v>10.5</v>
          </cell>
          <cell r="F1271" t="str">
            <v>m</v>
          </cell>
          <cell r="G1271">
            <v>557</v>
          </cell>
          <cell r="H1271">
            <v>5848</v>
          </cell>
          <cell r="I1271">
            <v>4068</v>
          </cell>
          <cell r="J1271">
            <v>42714</v>
          </cell>
          <cell r="K1271">
            <v>0</v>
          </cell>
          <cell r="L1271">
            <v>0</v>
          </cell>
        </row>
        <row r="1272">
          <cell r="B1272">
            <v>322</v>
          </cell>
          <cell r="C1272" t="str">
            <v>LAN 케이블 포설</v>
          </cell>
          <cell r="D1272" t="str">
            <v>UTP Cat 6 4P x 5열</v>
          </cell>
          <cell r="E1272">
            <v>9</v>
          </cell>
          <cell r="F1272" t="str">
            <v>m</v>
          </cell>
          <cell r="G1272">
            <v>2690</v>
          </cell>
          <cell r="H1272">
            <v>24210</v>
          </cell>
          <cell r="I1272">
            <v>17088</v>
          </cell>
          <cell r="J1272">
            <v>153792</v>
          </cell>
          <cell r="K1272">
            <v>0</v>
          </cell>
          <cell r="L1272">
            <v>0</v>
          </cell>
        </row>
        <row r="1273">
          <cell r="B1273" t="str">
            <v>멀티콘센트접지2구</v>
          </cell>
          <cell r="C1273" t="str">
            <v>멀티콘센트</v>
          </cell>
          <cell r="D1273" t="str">
            <v>접지2구</v>
          </cell>
          <cell r="E1273">
            <v>1</v>
          </cell>
          <cell r="F1273" t="str">
            <v>EA</v>
          </cell>
          <cell r="G1273">
            <v>6300</v>
          </cell>
          <cell r="H1273">
            <v>6300</v>
          </cell>
          <cell r="J1273">
            <v>0</v>
          </cell>
          <cell r="L1273">
            <v>0</v>
          </cell>
        </row>
        <row r="1274">
          <cell r="B1274" t="str">
            <v>멀티콘센트접지6구</v>
          </cell>
          <cell r="C1274" t="str">
            <v>멀티콘센트</v>
          </cell>
          <cell r="D1274" t="str">
            <v>접지6구</v>
          </cell>
          <cell r="E1274">
            <v>2</v>
          </cell>
          <cell r="F1274" t="str">
            <v>EA</v>
          </cell>
          <cell r="G1274">
            <v>12400</v>
          </cell>
          <cell r="H1274">
            <v>24800</v>
          </cell>
          <cell r="J1274">
            <v>0</v>
          </cell>
          <cell r="L1274">
            <v>0</v>
          </cell>
        </row>
        <row r="1279">
          <cell r="B1279">
            <v>3111</v>
          </cell>
          <cell r="D1279" t="str">
            <v>계</v>
          </cell>
          <cell r="H1279">
            <v>351499</v>
          </cell>
          <cell r="J1279">
            <v>586929</v>
          </cell>
          <cell r="L1279">
            <v>0</v>
          </cell>
        </row>
        <row r="1280">
          <cell r="B1280">
            <v>2112</v>
          </cell>
          <cell r="C1280" t="str">
            <v>2.52 수지구 죽전동 1246-8 (대일초교 앞 빌라)</v>
          </cell>
        </row>
        <row r="1281">
          <cell r="B1281">
            <v>101</v>
          </cell>
          <cell r="C1281" t="str">
            <v>SPEED DOME CAMERA 철거</v>
          </cell>
          <cell r="D1281" t="str">
            <v>41만화소</v>
          </cell>
          <cell r="E1281">
            <v>1</v>
          </cell>
          <cell r="F1281" t="str">
            <v>EA</v>
          </cell>
          <cell r="G1281">
            <v>1064</v>
          </cell>
          <cell r="H1281">
            <v>1064</v>
          </cell>
          <cell r="I1281">
            <v>35490</v>
          </cell>
          <cell r="J1281">
            <v>35490</v>
          </cell>
          <cell r="K1281">
            <v>0</v>
          </cell>
          <cell r="L1281">
            <v>0</v>
          </cell>
        </row>
        <row r="1282">
          <cell r="B1282">
            <v>103</v>
          </cell>
          <cell r="C1282" t="str">
            <v>돔카메라 고정용 브래킷 설치</v>
          </cell>
          <cell r="D1282" t="str">
            <v>제작사양</v>
          </cell>
          <cell r="E1282">
            <v>1</v>
          </cell>
          <cell r="F1282" t="str">
            <v>EA</v>
          </cell>
          <cell r="G1282">
            <v>51035</v>
          </cell>
          <cell r="H1282">
            <v>51035</v>
          </cell>
          <cell r="I1282">
            <v>34514</v>
          </cell>
          <cell r="J1282">
            <v>34514</v>
          </cell>
          <cell r="K1282">
            <v>0</v>
          </cell>
          <cell r="L1282">
            <v>0</v>
          </cell>
        </row>
        <row r="1283">
          <cell r="B1283">
            <v>104</v>
          </cell>
          <cell r="C1283" t="str">
            <v>돔카메라 고정용 브래킷 철거</v>
          </cell>
          <cell r="D1283" t="str">
            <v>제작사양</v>
          </cell>
          <cell r="E1283">
            <v>1</v>
          </cell>
          <cell r="F1283" t="str">
            <v>EA</v>
          </cell>
          <cell r="G1283">
            <v>310</v>
          </cell>
          <cell r="H1283">
            <v>310</v>
          </cell>
          <cell r="I1283">
            <v>10353</v>
          </cell>
          <cell r="J1283">
            <v>10353</v>
          </cell>
          <cell r="K1283">
            <v>0</v>
          </cell>
          <cell r="L1283">
            <v>0</v>
          </cell>
        </row>
        <row r="1284">
          <cell r="B1284">
            <v>105</v>
          </cell>
          <cell r="C1284" t="str">
            <v>고정형 CAMERA 브래킷 설치</v>
          </cell>
          <cell r="D1284" t="str">
            <v>제작사양</v>
          </cell>
          <cell r="E1284">
            <v>1</v>
          </cell>
          <cell r="F1284" t="str">
            <v>EA</v>
          </cell>
          <cell r="G1284">
            <v>81035</v>
          </cell>
          <cell r="H1284">
            <v>81035</v>
          </cell>
          <cell r="I1284">
            <v>34514</v>
          </cell>
          <cell r="J1284">
            <v>34514</v>
          </cell>
          <cell r="K1284">
            <v>0</v>
          </cell>
          <cell r="L1284">
            <v>0</v>
          </cell>
        </row>
        <row r="1285">
          <cell r="B1285">
            <v>106</v>
          </cell>
          <cell r="C1285" t="str">
            <v>스피커 설치</v>
          </cell>
          <cell r="D1285" t="str">
            <v>20W, 8Ω</v>
          </cell>
          <cell r="E1285">
            <v>1</v>
          </cell>
          <cell r="F1285" t="str">
            <v>개</v>
          </cell>
          <cell r="G1285">
            <v>67035</v>
          </cell>
          <cell r="H1285">
            <v>67035</v>
          </cell>
          <cell r="I1285">
            <v>34514</v>
          </cell>
          <cell r="J1285">
            <v>34514</v>
          </cell>
          <cell r="K1285">
            <v>0</v>
          </cell>
          <cell r="L1285">
            <v>0</v>
          </cell>
        </row>
        <row r="1286">
          <cell r="B1286">
            <v>107</v>
          </cell>
          <cell r="C1286" t="str">
            <v>스피커 철거</v>
          </cell>
          <cell r="D1286">
            <v>0</v>
          </cell>
          <cell r="E1286">
            <v>1</v>
          </cell>
          <cell r="F1286" t="str">
            <v>개</v>
          </cell>
          <cell r="G1286">
            <v>310</v>
          </cell>
          <cell r="H1286">
            <v>310</v>
          </cell>
          <cell r="I1286">
            <v>10353</v>
          </cell>
          <cell r="J1286">
            <v>10353</v>
          </cell>
          <cell r="K1286">
            <v>0</v>
          </cell>
          <cell r="L1286">
            <v>0</v>
          </cell>
        </row>
        <row r="1287">
          <cell r="B1287">
            <v>108</v>
          </cell>
          <cell r="C1287" t="str">
            <v>경광등 설치</v>
          </cell>
          <cell r="D1287" t="str">
            <v>크세논램프 5W, ABS</v>
          </cell>
          <cell r="E1287">
            <v>1</v>
          </cell>
          <cell r="F1287" t="str">
            <v>개</v>
          </cell>
          <cell r="G1287">
            <v>50262</v>
          </cell>
          <cell r="H1287">
            <v>50262</v>
          </cell>
          <cell r="I1287">
            <v>8737</v>
          </cell>
          <cell r="J1287">
            <v>8737</v>
          </cell>
          <cell r="K1287">
            <v>0</v>
          </cell>
          <cell r="L1287">
            <v>0</v>
          </cell>
        </row>
        <row r="1288">
          <cell r="B1288">
            <v>109</v>
          </cell>
          <cell r="C1288" t="str">
            <v>경광등 철거</v>
          </cell>
          <cell r="D1288" t="str">
            <v>크세논램프 5W, ABS</v>
          </cell>
          <cell r="E1288">
            <v>1</v>
          </cell>
          <cell r="F1288" t="str">
            <v>개</v>
          </cell>
          <cell r="G1288">
            <v>131</v>
          </cell>
          <cell r="H1288">
            <v>131</v>
          </cell>
          <cell r="I1288">
            <v>4368</v>
          </cell>
          <cell r="J1288">
            <v>4368</v>
          </cell>
          <cell r="K1288">
            <v>0</v>
          </cell>
          <cell r="L1288">
            <v>0</v>
          </cell>
        </row>
        <row r="1289">
          <cell r="B1289">
            <v>112</v>
          </cell>
          <cell r="C1289" t="str">
            <v>비상벨 철거</v>
          </cell>
          <cell r="D1289">
            <v>0</v>
          </cell>
          <cell r="E1289">
            <v>1</v>
          </cell>
          <cell r="F1289" t="str">
            <v>개</v>
          </cell>
          <cell r="G1289">
            <v>157</v>
          </cell>
          <cell r="H1289">
            <v>157</v>
          </cell>
          <cell r="I1289">
            <v>5242</v>
          </cell>
          <cell r="J1289">
            <v>5242</v>
          </cell>
          <cell r="K1289">
            <v>0</v>
          </cell>
          <cell r="L1289">
            <v>0</v>
          </cell>
        </row>
        <row r="1290">
          <cell r="B1290">
            <v>119</v>
          </cell>
          <cell r="C1290" t="str">
            <v>써지보호기(영상) 철거</v>
          </cell>
          <cell r="D1290">
            <v>0</v>
          </cell>
          <cell r="E1290">
            <v>1</v>
          </cell>
          <cell r="F1290" t="str">
            <v>EA</v>
          </cell>
          <cell r="G1290">
            <v>226</v>
          </cell>
          <cell r="H1290">
            <v>226</v>
          </cell>
          <cell r="I1290">
            <v>7553</v>
          </cell>
          <cell r="J1290">
            <v>7553</v>
          </cell>
          <cell r="K1290">
            <v>0</v>
          </cell>
          <cell r="L1290">
            <v>0</v>
          </cell>
        </row>
        <row r="1291">
          <cell r="B1291">
            <v>120</v>
          </cell>
          <cell r="C1291" t="str">
            <v>CODEC 철거</v>
          </cell>
          <cell r="D1291" t="str">
            <v>MPEF-1/2/4, DUAL ENCODERING</v>
          </cell>
          <cell r="E1291">
            <v>1</v>
          </cell>
          <cell r="F1291" t="str">
            <v>대</v>
          </cell>
          <cell r="G1291">
            <v>517</v>
          </cell>
          <cell r="H1291">
            <v>517</v>
          </cell>
          <cell r="I1291">
            <v>17256</v>
          </cell>
          <cell r="J1291">
            <v>17256</v>
          </cell>
          <cell r="K1291">
            <v>0</v>
          </cell>
          <cell r="L1291">
            <v>0</v>
          </cell>
        </row>
        <row r="1292">
          <cell r="B1292">
            <v>121</v>
          </cell>
          <cell r="C1292" t="str">
            <v>동보방송장치 철거</v>
          </cell>
          <cell r="D1292" t="str">
            <v>AMP 내장(60W)</v>
          </cell>
          <cell r="E1292">
            <v>1</v>
          </cell>
          <cell r="F1292" t="str">
            <v>SET</v>
          </cell>
          <cell r="G1292">
            <v>1051</v>
          </cell>
          <cell r="H1292">
            <v>1051</v>
          </cell>
          <cell r="I1292">
            <v>35045</v>
          </cell>
          <cell r="J1292">
            <v>35045</v>
          </cell>
          <cell r="K1292">
            <v>0</v>
          </cell>
          <cell r="L1292">
            <v>0</v>
          </cell>
        </row>
        <row r="1293">
          <cell r="B1293">
            <v>122</v>
          </cell>
          <cell r="C1293" t="str">
            <v>시그널컨버터 철거</v>
          </cell>
          <cell r="D1293" t="str">
            <v>RS-232/485</v>
          </cell>
          <cell r="E1293">
            <v>1</v>
          </cell>
          <cell r="F1293" t="str">
            <v>SET</v>
          </cell>
          <cell r="G1293">
            <v>687</v>
          </cell>
          <cell r="H1293">
            <v>687</v>
          </cell>
          <cell r="I1293">
            <v>22902</v>
          </cell>
          <cell r="J1293">
            <v>22902</v>
          </cell>
          <cell r="K1293">
            <v>0</v>
          </cell>
          <cell r="L1293">
            <v>0</v>
          </cell>
        </row>
        <row r="1294">
          <cell r="B1294">
            <v>315</v>
          </cell>
          <cell r="C1294" t="str">
            <v>전원케이블 포설</v>
          </cell>
          <cell r="D1294" t="str">
            <v>VCT 1.5sq x 2C x 4열</v>
          </cell>
          <cell r="E1294">
            <v>9</v>
          </cell>
          <cell r="F1294" t="str">
            <v>m</v>
          </cell>
          <cell r="G1294">
            <v>2964</v>
          </cell>
          <cell r="H1294">
            <v>26676</v>
          </cell>
          <cell r="I1294">
            <v>11066</v>
          </cell>
          <cell r="J1294">
            <v>99594</v>
          </cell>
          <cell r="K1294">
            <v>0</v>
          </cell>
          <cell r="L1294">
            <v>0</v>
          </cell>
        </row>
        <row r="1295">
          <cell r="B1295">
            <v>317</v>
          </cell>
          <cell r="C1295" t="str">
            <v>스피커케이블</v>
          </cell>
          <cell r="D1295" t="str">
            <v>SW 2300</v>
          </cell>
          <cell r="E1295">
            <v>2.5</v>
          </cell>
          <cell r="F1295" t="str">
            <v>m</v>
          </cell>
          <cell r="G1295">
            <v>1285</v>
          </cell>
          <cell r="H1295">
            <v>3212</v>
          </cell>
          <cell r="I1295">
            <v>2621</v>
          </cell>
          <cell r="J1295">
            <v>6552</v>
          </cell>
          <cell r="K1295">
            <v>0</v>
          </cell>
          <cell r="L1295">
            <v>0</v>
          </cell>
        </row>
        <row r="1296">
          <cell r="B1296">
            <v>318</v>
          </cell>
          <cell r="C1296" t="str">
            <v>LAN 케이블 포설</v>
          </cell>
          <cell r="D1296" t="str">
            <v>UTP Cat 6 4P x 1열</v>
          </cell>
          <cell r="E1296">
            <v>10.5</v>
          </cell>
          <cell r="F1296" t="str">
            <v>m</v>
          </cell>
          <cell r="G1296">
            <v>557</v>
          </cell>
          <cell r="H1296">
            <v>5848</v>
          </cell>
          <cell r="I1296">
            <v>4068</v>
          </cell>
          <cell r="J1296">
            <v>42714</v>
          </cell>
          <cell r="K1296">
            <v>0</v>
          </cell>
          <cell r="L1296">
            <v>0</v>
          </cell>
        </row>
        <row r="1297">
          <cell r="B1297">
            <v>321</v>
          </cell>
          <cell r="C1297" t="str">
            <v>LAN 케이블 포설</v>
          </cell>
          <cell r="D1297" t="str">
            <v>UTP Cat 6 4P x 4열</v>
          </cell>
          <cell r="E1297">
            <v>9</v>
          </cell>
          <cell r="F1297" t="str">
            <v>m</v>
          </cell>
          <cell r="G1297">
            <v>2156</v>
          </cell>
          <cell r="H1297">
            <v>19404</v>
          </cell>
          <cell r="I1297">
            <v>13833</v>
          </cell>
          <cell r="J1297">
            <v>124497</v>
          </cell>
          <cell r="K1297">
            <v>0</v>
          </cell>
          <cell r="L1297">
            <v>0</v>
          </cell>
        </row>
        <row r="1298">
          <cell r="B1298" t="str">
            <v>멀티콘센트접지2구</v>
          </cell>
          <cell r="C1298" t="str">
            <v>멀티콘센트</v>
          </cell>
          <cell r="D1298" t="str">
            <v>접지2구</v>
          </cell>
          <cell r="E1298">
            <v>1</v>
          </cell>
          <cell r="F1298" t="str">
            <v>EA</v>
          </cell>
          <cell r="G1298">
            <v>6300</v>
          </cell>
          <cell r="H1298">
            <v>6300</v>
          </cell>
          <cell r="J1298">
            <v>0</v>
          </cell>
          <cell r="L1298">
            <v>0</v>
          </cell>
        </row>
        <row r="1299">
          <cell r="B1299" t="str">
            <v>멀티콘센트접지6구</v>
          </cell>
          <cell r="C1299" t="str">
            <v>멀티콘센트</v>
          </cell>
          <cell r="D1299" t="str">
            <v>접지6구</v>
          </cell>
          <cell r="E1299">
            <v>2</v>
          </cell>
          <cell r="F1299" t="str">
            <v>EA</v>
          </cell>
          <cell r="G1299">
            <v>12400</v>
          </cell>
          <cell r="H1299">
            <v>24800</v>
          </cell>
          <cell r="J1299">
            <v>0</v>
          </cell>
          <cell r="L1299">
            <v>0</v>
          </cell>
        </row>
        <row r="1304">
          <cell r="B1304">
            <v>3112</v>
          </cell>
          <cell r="D1304" t="str">
            <v>계</v>
          </cell>
          <cell r="H1304">
            <v>340060</v>
          </cell>
          <cell r="J1304">
            <v>534198</v>
          </cell>
          <cell r="L1304">
            <v>0</v>
          </cell>
        </row>
        <row r="1305">
          <cell r="B1305">
            <v>2113</v>
          </cell>
          <cell r="C1305" t="str">
            <v>2.53 수지구 죽전동 1070-9 (죽전1동 죽전체육공원입구)</v>
          </cell>
        </row>
        <row r="1306">
          <cell r="B1306">
            <v>101</v>
          </cell>
          <cell r="C1306" t="str">
            <v>SPEED DOME CAMERA 철거</v>
          </cell>
          <cell r="D1306" t="str">
            <v>41만화소</v>
          </cell>
          <cell r="E1306">
            <v>1</v>
          </cell>
          <cell r="F1306" t="str">
            <v>EA</v>
          </cell>
          <cell r="G1306">
            <v>1064</v>
          </cell>
          <cell r="H1306">
            <v>1064</v>
          </cell>
          <cell r="I1306">
            <v>35490</v>
          </cell>
          <cell r="J1306">
            <v>35490</v>
          </cell>
          <cell r="K1306">
            <v>0</v>
          </cell>
          <cell r="L1306">
            <v>0</v>
          </cell>
        </row>
        <row r="1307">
          <cell r="B1307">
            <v>103</v>
          </cell>
          <cell r="C1307" t="str">
            <v>돔카메라 고정용 브래킷 설치</v>
          </cell>
          <cell r="D1307" t="str">
            <v>제작사양</v>
          </cell>
          <cell r="E1307">
            <v>1</v>
          </cell>
          <cell r="F1307" t="str">
            <v>EA</v>
          </cell>
          <cell r="G1307">
            <v>51035</v>
          </cell>
          <cell r="H1307">
            <v>51035</v>
          </cell>
          <cell r="I1307">
            <v>34514</v>
          </cell>
          <cell r="J1307">
            <v>34514</v>
          </cell>
          <cell r="K1307">
            <v>0</v>
          </cell>
          <cell r="L1307">
            <v>0</v>
          </cell>
        </row>
        <row r="1308">
          <cell r="B1308">
            <v>104</v>
          </cell>
          <cell r="C1308" t="str">
            <v>돔카메라 고정용 브래킷 철거</v>
          </cell>
          <cell r="D1308" t="str">
            <v>제작사양</v>
          </cell>
          <cell r="E1308">
            <v>1</v>
          </cell>
          <cell r="F1308" t="str">
            <v>EA</v>
          </cell>
          <cell r="G1308">
            <v>310</v>
          </cell>
          <cell r="H1308">
            <v>310</v>
          </cell>
          <cell r="I1308">
            <v>10353</v>
          </cell>
          <cell r="J1308">
            <v>10353</v>
          </cell>
          <cell r="K1308">
            <v>0</v>
          </cell>
          <cell r="L1308">
            <v>0</v>
          </cell>
        </row>
        <row r="1309">
          <cell r="B1309">
            <v>105</v>
          </cell>
          <cell r="C1309" t="str">
            <v>고정형 CAMERA 브래킷 설치</v>
          </cell>
          <cell r="D1309" t="str">
            <v>제작사양</v>
          </cell>
          <cell r="E1309">
            <v>1</v>
          </cell>
          <cell r="F1309" t="str">
            <v>EA</v>
          </cell>
          <cell r="G1309">
            <v>81035</v>
          </cell>
          <cell r="H1309">
            <v>81035</v>
          </cell>
          <cell r="I1309">
            <v>34514</v>
          </cell>
          <cell r="J1309">
            <v>34514</v>
          </cell>
          <cell r="K1309">
            <v>0</v>
          </cell>
          <cell r="L1309">
            <v>0</v>
          </cell>
        </row>
        <row r="1310">
          <cell r="B1310">
            <v>106</v>
          </cell>
          <cell r="C1310" t="str">
            <v>스피커 설치</v>
          </cell>
          <cell r="D1310" t="str">
            <v>20W, 8Ω</v>
          </cell>
          <cell r="E1310">
            <v>1</v>
          </cell>
          <cell r="F1310" t="str">
            <v>개</v>
          </cell>
          <cell r="G1310">
            <v>67035</v>
          </cell>
          <cell r="H1310">
            <v>67035</v>
          </cell>
          <cell r="I1310">
            <v>34514</v>
          </cell>
          <cell r="J1310">
            <v>34514</v>
          </cell>
          <cell r="K1310">
            <v>0</v>
          </cell>
          <cell r="L1310">
            <v>0</v>
          </cell>
        </row>
        <row r="1311">
          <cell r="B1311">
            <v>107</v>
          </cell>
          <cell r="C1311" t="str">
            <v>스피커 철거</v>
          </cell>
          <cell r="D1311">
            <v>0</v>
          </cell>
          <cell r="E1311">
            <v>1</v>
          </cell>
          <cell r="F1311" t="str">
            <v>개</v>
          </cell>
          <cell r="G1311">
            <v>310</v>
          </cell>
          <cell r="H1311">
            <v>310</v>
          </cell>
          <cell r="I1311">
            <v>10353</v>
          </cell>
          <cell r="J1311">
            <v>10353</v>
          </cell>
          <cell r="K1311">
            <v>0</v>
          </cell>
          <cell r="L1311">
            <v>0</v>
          </cell>
        </row>
        <row r="1312">
          <cell r="B1312">
            <v>108</v>
          </cell>
          <cell r="C1312" t="str">
            <v>경광등 설치</v>
          </cell>
          <cell r="D1312" t="str">
            <v>크세논램프 5W, ABS</v>
          </cell>
          <cell r="E1312">
            <v>1</v>
          </cell>
          <cell r="F1312" t="str">
            <v>개</v>
          </cell>
          <cell r="G1312">
            <v>50262</v>
          </cell>
          <cell r="H1312">
            <v>50262</v>
          </cell>
          <cell r="I1312">
            <v>8737</v>
          </cell>
          <cell r="J1312">
            <v>8737</v>
          </cell>
          <cell r="K1312">
            <v>0</v>
          </cell>
          <cell r="L1312">
            <v>0</v>
          </cell>
        </row>
        <row r="1313">
          <cell r="B1313">
            <v>109</v>
          </cell>
          <cell r="C1313" t="str">
            <v>경광등 철거</v>
          </cell>
          <cell r="D1313" t="str">
            <v>크세논램프 5W, ABS</v>
          </cell>
          <cell r="E1313">
            <v>1</v>
          </cell>
          <cell r="F1313" t="str">
            <v>개</v>
          </cell>
          <cell r="G1313">
            <v>131</v>
          </cell>
          <cell r="H1313">
            <v>131</v>
          </cell>
          <cell r="I1313">
            <v>4368</v>
          </cell>
          <cell r="J1313">
            <v>4368</v>
          </cell>
          <cell r="K1313">
            <v>0</v>
          </cell>
          <cell r="L1313">
            <v>0</v>
          </cell>
        </row>
        <row r="1314">
          <cell r="B1314">
            <v>112</v>
          </cell>
          <cell r="C1314" t="str">
            <v>비상벨 철거</v>
          </cell>
          <cell r="D1314">
            <v>0</v>
          </cell>
          <cell r="E1314">
            <v>1</v>
          </cell>
          <cell r="F1314" t="str">
            <v>개</v>
          </cell>
          <cell r="G1314">
            <v>157</v>
          </cell>
          <cell r="H1314">
            <v>157</v>
          </cell>
          <cell r="I1314">
            <v>5242</v>
          </cell>
          <cell r="J1314">
            <v>5242</v>
          </cell>
          <cell r="K1314">
            <v>0</v>
          </cell>
          <cell r="L1314">
            <v>0</v>
          </cell>
        </row>
        <row r="1315">
          <cell r="B1315">
            <v>119</v>
          </cell>
          <cell r="C1315" t="str">
            <v>써지보호기(영상) 철거</v>
          </cell>
          <cell r="D1315">
            <v>0</v>
          </cell>
          <cell r="E1315">
            <v>1</v>
          </cell>
          <cell r="F1315" t="str">
            <v>EA</v>
          </cell>
          <cell r="G1315">
            <v>226</v>
          </cell>
          <cell r="H1315">
            <v>226</v>
          </cell>
          <cell r="I1315">
            <v>7553</v>
          </cell>
          <cell r="J1315">
            <v>7553</v>
          </cell>
          <cell r="K1315">
            <v>0</v>
          </cell>
          <cell r="L1315">
            <v>0</v>
          </cell>
        </row>
        <row r="1316">
          <cell r="B1316">
            <v>120</v>
          </cell>
          <cell r="C1316" t="str">
            <v>CODEC 철거</v>
          </cell>
          <cell r="D1316" t="str">
            <v>MPEF-1/2/4, DUAL ENCODERING</v>
          </cell>
          <cell r="E1316">
            <v>1</v>
          </cell>
          <cell r="F1316" t="str">
            <v>대</v>
          </cell>
          <cell r="G1316">
            <v>517</v>
          </cell>
          <cell r="H1316">
            <v>517</v>
          </cell>
          <cell r="I1316">
            <v>17256</v>
          </cell>
          <cell r="J1316">
            <v>17256</v>
          </cell>
          <cell r="K1316">
            <v>0</v>
          </cell>
          <cell r="L1316">
            <v>0</v>
          </cell>
        </row>
        <row r="1317">
          <cell r="B1317">
            <v>121</v>
          </cell>
          <cell r="C1317" t="str">
            <v>동보방송장치 철거</v>
          </cell>
          <cell r="D1317" t="str">
            <v>AMP 내장(60W)</v>
          </cell>
          <cell r="E1317">
            <v>1</v>
          </cell>
          <cell r="F1317" t="str">
            <v>SET</v>
          </cell>
          <cell r="G1317">
            <v>1051</v>
          </cell>
          <cell r="H1317">
            <v>1051</v>
          </cell>
          <cell r="I1317">
            <v>35045</v>
          </cell>
          <cell r="J1317">
            <v>35045</v>
          </cell>
          <cell r="K1317">
            <v>0</v>
          </cell>
          <cell r="L1317">
            <v>0</v>
          </cell>
        </row>
        <row r="1318">
          <cell r="B1318">
            <v>122</v>
          </cell>
          <cell r="C1318" t="str">
            <v>시그널컨버터 철거</v>
          </cell>
          <cell r="D1318" t="str">
            <v>RS-232/485</v>
          </cell>
          <cell r="E1318">
            <v>1</v>
          </cell>
          <cell r="F1318" t="str">
            <v>SET</v>
          </cell>
          <cell r="G1318">
            <v>687</v>
          </cell>
          <cell r="H1318">
            <v>687</v>
          </cell>
          <cell r="I1318">
            <v>22902</v>
          </cell>
          <cell r="J1318">
            <v>22902</v>
          </cell>
          <cell r="K1318">
            <v>0</v>
          </cell>
          <cell r="L1318">
            <v>0</v>
          </cell>
        </row>
        <row r="1319">
          <cell r="B1319">
            <v>316</v>
          </cell>
          <cell r="C1319" t="str">
            <v>전원케이블 포설</v>
          </cell>
          <cell r="D1319" t="str">
            <v>VCT 1.5sq x 2C x 5열</v>
          </cell>
          <cell r="E1319">
            <v>7</v>
          </cell>
          <cell r="F1319" t="str">
            <v>m</v>
          </cell>
          <cell r="G1319">
            <v>3701</v>
          </cell>
          <cell r="H1319">
            <v>25907</v>
          </cell>
          <cell r="I1319">
            <v>13670</v>
          </cell>
          <cell r="J1319">
            <v>95690</v>
          </cell>
          <cell r="K1319">
            <v>0</v>
          </cell>
          <cell r="L1319">
            <v>0</v>
          </cell>
        </row>
        <row r="1320">
          <cell r="B1320">
            <v>317</v>
          </cell>
          <cell r="C1320" t="str">
            <v>스피커케이블</v>
          </cell>
          <cell r="D1320" t="str">
            <v>SW 2300</v>
          </cell>
          <cell r="E1320">
            <v>2.5</v>
          </cell>
          <cell r="F1320" t="str">
            <v>m</v>
          </cell>
          <cell r="G1320">
            <v>1285</v>
          </cell>
          <cell r="H1320">
            <v>3212</v>
          </cell>
          <cell r="I1320">
            <v>2621</v>
          </cell>
          <cell r="J1320">
            <v>6552</v>
          </cell>
          <cell r="K1320">
            <v>0</v>
          </cell>
          <cell r="L1320">
            <v>0</v>
          </cell>
        </row>
        <row r="1321">
          <cell r="B1321">
            <v>318</v>
          </cell>
          <cell r="C1321" t="str">
            <v>LAN 케이블 포설</v>
          </cell>
          <cell r="D1321" t="str">
            <v>UTP Cat 6 4P x 1열</v>
          </cell>
          <cell r="E1321">
            <v>8.5</v>
          </cell>
          <cell r="F1321" t="str">
            <v>m</v>
          </cell>
          <cell r="G1321">
            <v>557</v>
          </cell>
          <cell r="H1321">
            <v>4734</v>
          </cell>
          <cell r="I1321">
            <v>4068</v>
          </cell>
          <cell r="J1321">
            <v>34578</v>
          </cell>
          <cell r="K1321">
            <v>0</v>
          </cell>
          <cell r="L1321">
            <v>0</v>
          </cell>
        </row>
        <row r="1322">
          <cell r="B1322">
            <v>322</v>
          </cell>
          <cell r="C1322" t="str">
            <v>LAN 케이블 포설</v>
          </cell>
          <cell r="D1322" t="str">
            <v>UTP Cat 6 4P x 5열</v>
          </cell>
          <cell r="E1322">
            <v>7</v>
          </cell>
          <cell r="F1322" t="str">
            <v>m</v>
          </cell>
          <cell r="G1322">
            <v>2690</v>
          </cell>
          <cell r="H1322">
            <v>18830</v>
          </cell>
          <cell r="I1322">
            <v>17088</v>
          </cell>
          <cell r="J1322">
            <v>119616</v>
          </cell>
          <cell r="K1322">
            <v>0</v>
          </cell>
          <cell r="L1322">
            <v>0</v>
          </cell>
        </row>
        <row r="1323">
          <cell r="B1323" t="str">
            <v>멀티콘센트접지2구</v>
          </cell>
          <cell r="C1323" t="str">
            <v>멀티콘센트</v>
          </cell>
          <cell r="D1323" t="str">
            <v>접지2구</v>
          </cell>
          <cell r="E1323">
            <v>1</v>
          </cell>
          <cell r="F1323" t="str">
            <v>EA</v>
          </cell>
          <cell r="G1323">
            <v>6300</v>
          </cell>
          <cell r="H1323">
            <v>6300</v>
          </cell>
          <cell r="J1323">
            <v>0</v>
          </cell>
          <cell r="L1323">
            <v>0</v>
          </cell>
        </row>
        <row r="1324">
          <cell r="B1324" t="str">
            <v>멀티콘센트접지6구</v>
          </cell>
          <cell r="C1324" t="str">
            <v>멀티콘센트</v>
          </cell>
          <cell r="D1324" t="str">
            <v>접지6구</v>
          </cell>
          <cell r="E1324">
            <v>2</v>
          </cell>
          <cell r="F1324" t="str">
            <v>EA</v>
          </cell>
          <cell r="G1324">
            <v>12400</v>
          </cell>
          <cell r="H1324">
            <v>24800</v>
          </cell>
          <cell r="J1324">
            <v>0</v>
          </cell>
          <cell r="L1324">
            <v>0</v>
          </cell>
        </row>
        <row r="1329">
          <cell r="B1329">
            <v>3113</v>
          </cell>
          <cell r="D1329" t="str">
            <v>계</v>
          </cell>
          <cell r="H1329">
            <v>337603</v>
          </cell>
          <cell r="J1329">
            <v>517277</v>
          </cell>
          <cell r="L1329">
            <v>0</v>
          </cell>
        </row>
        <row r="1330">
          <cell r="B1330">
            <v>2114</v>
          </cell>
          <cell r="C1330" t="str">
            <v>2.54 수지구 죽전동 856 (충성교회 앞)</v>
          </cell>
        </row>
        <row r="1331">
          <cell r="B1331">
            <v>101</v>
          </cell>
          <cell r="C1331" t="str">
            <v>SPEED DOME CAMERA 철거</v>
          </cell>
          <cell r="D1331" t="str">
            <v>41만화소</v>
          </cell>
          <cell r="E1331">
            <v>1</v>
          </cell>
          <cell r="F1331" t="str">
            <v>EA</v>
          </cell>
          <cell r="G1331">
            <v>1064</v>
          </cell>
          <cell r="H1331">
            <v>1064</v>
          </cell>
          <cell r="I1331">
            <v>35490</v>
          </cell>
          <cell r="J1331">
            <v>35490</v>
          </cell>
          <cell r="K1331">
            <v>0</v>
          </cell>
          <cell r="L1331">
            <v>0</v>
          </cell>
        </row>
        <row r="1332">
          <cell r="B1332">
            <v>103</v>
          </cell>
          <cell r="C1332" t="str">
            <v>돔카메라 고정용 브래킷 설치</v>
          </cell>
          <cell r="D1332" t="str">
            <v>제작사양</v>
          </cell>
          <cell r="E1332">
            <v>1</v>
          </cell>
          <cell r="F1332" t="str">
            <v>EA</v>
          </cell>
          <cell r="G1332">
            <v>51035</v>
          </cell>
          <cell r="H1332">
            <v>51035</v>
          </cell>
          <cell r="I1332">
            <v>34514</v>
          </cell>
          <cell r="J1332">
            <v>34514</v>
          </cell>
          <cell r="K1332">
            <v>0</v>
          </cell>
          <cell r="L1332">
            <v>0</v>
          </cell>
        </row>
        <row r="1333">
          <cell r="B1333">
            <v>104</v>
          </cell>
          <cell r="C1333" t="str">
            <v>돔카메라 고정용 브래킷 철거</v>
          </cell>
          <cell r="D1333" t="str">
            <v>제작사양</v>
          </cell>
          <cell r="E1333">
            <v>1</v>
          </cell>
          <cell r="F1333" t="str">
            <v>EA</v>
          </cell>
          <cell r="G1333">
            <v>310</v>
          </cell>
          <cell r="H1333">
            <v>310</v>
          </cell>
          <cell r="I1333">
            <v>10353</v>
          </cell>
          <cell r="J1333">
            <v>10353</v>
          </cell>
          <cell r="K1333">
            <v>0</v>
          </cell>
          <cell r="L1333">
            <v>0</v>
          </cell>
        </row>
        <row r="1334">
          <cell r="B1334">
            <v>105</v>
          </cell>
          <cell r="C1334" t="str">
            <v>고정형 CAMERA 브래킷 설치</v>
          </cell>
          <cell r="D1334" t="str">
            <v>제작사양</v>
          </cell>
          <cell r="E1334">
            <v>1</v>
          </cell>
          <cell r="F1334" t="str">
            <v>EA</v>
          </cell>
          <cell r="G1334">
            <v>81035</v>
          </cell>
          <cell r="H1334">
            <v>81035</v>
          </cell>
          <cell r="I1334">
            <v>34514</v>
          </cell>
          <cell r="J1334">
            <v>34514</v>
          </cell>
          <cell r="K1334">
            <v>0</v>
          </cell>
          <cell r="L1334">
            <v>0</v>
          </cell>
        </row>
        <row r="1335">
          <cell r="B1335">
            <v>106</v>
          </cell>
          <cell r="C1335" t="str">
            <v>스피커 설치</v>
          </cell>
          <cell r="D1335" t="str">
            <v>20W, 8Ω</v>
          </cell>
          <cell r="E1335">
            <v>1</v>
          </cell>
          <cell r="F1335" t="str">
            <v>개</v>
          </cell>
          <cell r="G1335">
            <v>67035</v>
          </cell>
          <cell r="H1335">
            <v>67035</v>
          </cell>
          <cell r="I1335">
            <v>34514</v>
          </cell>
          <cell r="J1335">
            <v>34514</v>
          </cell>
          <cell r="K1335">
            <v>0</v>
          </cell>
          <cell r="L1335">
            <v>0</v>
          </cell>
        </row>
        <row r="1336">
          <cell r="B1336">
            <v>107</v>
          </cell>
          <cell r="C1336" t="str">
            <v>스피커 철거</v>
          </cell>
          <cell r="D1336">
            <v>0</v>
          </cell>
          <cell r="E1336">
            <v>1</v>
          </cell>
          <cell r="F1336" t="str">
            <v>개</v>
          </cell>
          <cell r="G1336">
            <v>310</v>
          </cell>
          <cell r="H1336">
            <v>310</v>
          </cell>
          <cell r="I1336">
            <v>10353</v>
          </cell>
          <cell r="J1336">
            <v>10353</v>
          </cell>
          <cell r="K1336">
            <v>0</v>
          </cell>
          <cell r="L1336">
            <v>0</v>
          </cell>
        </row>
        <row r="1337">
          <cell r="B1337">
            <v>108</v>
          </cell>
          <cell r="C1337" t="str">
            <v>경광등 설치</v>
          </cell>
          <cell r="D1337" t="str">
            <v>크세논램프 5W, ABS</v>
          </cell>
          <cell r="E1337">
            <v>1</v>
          </cell>
          <cell r="F1337" t="str">
            <v>개</v>
          </cell>
          <cell r="G1337">
            <v>50262</v>
          </cell>
          <cell r="H1337">
            <v>50262</v>
          </cell>
          <cell r="I1337">
            <v>8737</v>
          </cell>
          <cell r="J1337">
            <v>8737</v>
          </cell>
          <cell r="K1337">
            <v>0</v>
          </cell>
          <cell r="L1337">
            <v>0</v>
          </cell>
        </row>
        <row r="1338">
          <cell r="B1338">
            <v>109</v>
          </cell>
          <cell r="C1338" t="str">
            <v>경광등 철거</v>
          </cell>
          <cell r="D1338" t="str">
            <v>크세논램프 5W, ABS</v>
          </cell>
          <cell r="E1338">
            <v>1</v>
          </cell>
          <cell r="F1338" t="str">
            <v>개</v>
          </cell>
          <cell r="G1338">
            <v>131</v>
          </cell>
          <cell r="H1338">
            <v>131</v>
          </cell>
          <cell r="I1338">
            <v>4368</v>
          </cell>
          <cell r="J1338">
            <v>4368</v>
          </cell>
          <cell r="K1338">
            <v>0</v>
          </cell>
          <cell r="L1338">
            <v>0</v>
          </cell>
        </row>
        <row r="1339">
          <cell r="B1339">
            <v>112</v>
          </cell>
          <cell r="C1339" t="str">
            <v>비상벨 철거</v>
          </cell>
          <cell r="D1339">
            <v>0</v>
          </cell>
          <cell r="E1339">
            <v>1</v>
          </cell>
          <cell r="F1339" t="str">
            <v>개</v>
          </cell>
          <cell r="G1339">
            <v>157</v>
          </cell>
          <cell r="H1339">
            <v>157</v>
          </cell>
          <cell r="I1339">
            <v>5242</v>
          </cell>
          <cell r="J1339">
            <v>5242</v>
          </cell>
          <cell r="K1339">
            <v>0</v>
          </cell>
          <cell r="L1339">
            <v>0</v>
          </cell>
        </row>
        <row r="1340">
          <cell r="B1340">
            <v>119</v>
          </cell>
          <cell r="C1340" t="str">
            <v>써지보호기(영상) 철거</v>
          </cell>
          <cell r="D1340">
            <v>0</v>
          </cell>
          <cell r="E1340">
            <v>1</v>
          </cell>
          <cell r="F1340" t="str">
            <v>EA</v>
          </cell>
          <cell r="G1340">
            <v>226</v>
          </cell>
          <cell r="H1340">
            <v>226</v>
          </cell>
          <cell r="I1340">
            <v>7553</v>
          </cell>
          <cell r="J1340">
            <v>7553</v>
          </cell>
          <cell r="K1340">
            <v>0</v>
          </cell>
          <cell r="L1340">
            <v>0</v>
          </cell>
        </row>
        <row r="1341">
          <cell r="B1341">
            <v>120</v>
          </cell>
          <cell r="C1341" t="str">
            <v>CODEC 철거</v>
          </cell>
          <cell r="D1341" t="str">
            <v>MPEF-1/2/4, DUAL ENCODERING</v>
          </cell>
          <cell r="E1341">
            <v>1</v>
          </cell>
          <cell r="F1341" t="str">
            <v>대</v>
          </cell>
          <cell r="G1341">
            <v>517</v>
          </cell>
          <cell r="H1341">
            <v>517</v>
          </cell>
          <cell r="I1341">
            <v>17256</v>
          </cell>
          <cell r="J1341">
            <v>17256</v>
          </cell>
          <cell r="K1341">
            <v>0</v>
          </cell>
          <cell r="L1341">
            <v>0</v>
          </cell>
        </row>
        <row r="1342">
          <cell r="B1342">
            <v>121</v>
          </cell>
          <cell r="C1342" t="str">
            <v>동보방송장치 철거</v>
          </cell>
          <cell r="D1342" t="str">
            <v>AMP 내장(60W)</v>
          </cell>
          <cell r="E1342">
            <v>1</v>
          </cell>
          <cell r="F1342" t="str">
            <v>SET</v>
          </cell>
          <cell r="G1342">
            <v>1051</v>
          </cell>
          <cell r="H1342">
            <v>1051</v>
          </cell>
          <cell r="I1342">
            <v>35045</v>
          </cell>
          <cell r="J1342">
            <v>35045</v>
          </cell>
          <cell r="K1342">
            <v>0</v>
          </cell>
          <cell r="L1342">
            <v>0</v>
          </cell>
        </row>
        <row r="1343">
          <cell r="B1343">
            <v>122</v>
          </cell>
          <cell r="C1343" t="str">
            <v>시그널컨버터 철거</v>
          </cell>
          <cell r="D1343" t="str">
            <v>RS-232/485</v>
          </cell>
          <cell r="E1343">
            <v>1</v>
          </cell>
          <cell r="F1343" t="str">
            <v>SET</v>
          </cell>
          <cell r="G1343">
            <v>687</v>
          </cell>
          <cell r="H1343">
            <v>687</v>
          </cell>
          <cell r="I1343">
            <v>22902</v>
          </cell>
          <cell r="J1343">
            <v>22902</v>
          </cell>
          <cell r="K1343">
            <v>0</v>
          </cell>
          <cell r="L1343">
            <v>0</v>
          </cell>
        </row>
        <row r="1344">
          <cell r="B1344">
            <v>315</v>
          </cell>
          <cell r="C1344" t="str">
            <v>전원케이블 포설</v>
          </cell>
          <cell r="D1344" t="str">
            <v>VCT 1.5sq x 2C x 4열</v>
          </cell>
          <cell r="E1344">
            <v>9</v>
          </cell>
          <cell r="F1344" t="str">
            <v>m</v>
          </cell>
          <cell r="G1344">
            <v>2964</v>
          </cell>
          <cell r="H1344">
            <v>26676</v>
          </cell>
          <cell r="I1344">
            <v>11066</v>
          </cell>
          <cell r="J1344">
            <v>99594</v>
          </cell>
          <cell r="K1344">
            <v>0</v>
          </cell>
          <cell r="L1344">
            <v>0</v>
          </cell>
        </row>
        <row r="1345">
          <cell r="B1345">
            <v>317</v>
          </cell>
          <cell r="C1345" t="str">
            <v>스피커케이블</v>
          </cell>
          <cell r="D1345" t="str">
            <v>SW 2300</v>
          </cell>
          <cell r="E1345">
            <v>2.5</v>
          </cell>
          <cell r="F1345" t="str">
            <v>m</v>
          </cell>
          <cell r="G1345">
            <v>1285</v>
          </cell>
          <cell r="H1345">
            <v>3212</v>
          </cell>
          <cell r="I1345">
            <v>2621</v>
          </cell>
          <cell r="J1345">
            <v>6552</v>
          </cell>
          <cell r="K1345">
            <v>0</v>
          </cell>
          <cell r="L1345">
            <v>0</v>
          </cell>
        </row>
        <row r="1346">
          <cell r="B1346">
            <v>318</v>
          </cell>
          <cell r="C1346" t="str">
            <v>LAN 케이블 포설</v>
          </cell>
          <cell r="D1346" t="str">
            <v>UTP Cat 6 4P x 1열</v>
          </cell>
          <cell r="E1346">
            <v>10.5</v>
          </cell>
          <cell r="F1346" t="str">
            <v>m</v>
          </cell>
          <cell r="G1346">
            <v>557</v>
          </cell>
          <cell r="H1346">
            <v>5848</v>
          </cell>
          <cell r="I1346">
            <v>4068</v>
          </cell>
          <cell r="J1346">
            <v>42714</v>
          </cell>
          <cell r="K1346">
            <v>0</v>
          </cell>
          <cell r="L1346">
            <v>0</v>
          </cell>
        </row>
        <row r="1347">
          <cell r="B1347">
            <v>321</v>
          </cell>
          <cell r="C1347" t="str">
            <v>LAN 케이블 포설</v>
          </cell>
          <cell r="D1347" t="str">
            <v>UTP Cat 6 4P x 4열</v>
          </cell>
          <cell r="E1347">
            <v>9</v>
          </cell>
          <cell r="F1347" t="str">
            <v>m</v>
          </cell>
          <cell r="G1347">
            <v>2156</v>
          </cell>
          <cell r="H1347">
            <v>19404</v>
          </cell>
          <cell r="I1347">
            <v>13833</v>
          </cell>
          <cell r="J1347">
            <v>124497</v>
          </cell>
          <cell r="K1347">
            <v>0</v>
          </cell>
          <cell r="L1347">
            <v>0</v>
          </cell>
        </row>
        <row r="1348">
          <cell r="B1348" t="str">
            <v>멀티콘센트접지2구</v>
          </cell>
          <cell r="C1348" t="str">
            <v>멀티콘센트</v>
          </cell>
          <cell r="D1348" t="str">
            <v>접지2구</v>
          </cell>
          <cell r="E1348">
            <v>1</v>
          </cell>
          <cell r="F1348" t="str">
            <v>EA</v>
          </cell>
          <cell r="G1348">
            <v>6300</v>
          </cell>
          <cell r="H1348">
            <v>6300</v>
          </cell>
          <cell r="J1348">
            <v>0</v>
          </cell>
          <cell r="L1348">
            <v>0</v>
          </cell>
        </row>
        <row r="1349">
          <cell r="B1349" t="str">
            <v>멀티콘센트접지6구</v>
          </cell>
          <cell r="C1349" t="str">
            <v>멀티콘센트</v>
          </cell>
          <cell r="D1349" t="str">
            <v>접지6구</v>
          </cell>
          <cell r="E1349">
            <v>2</v>
          </cell>
          <cell r="F1349" t="str">
            <v>EA</v>
          </cell>
          <cell r="G1349">
            <v>12400</v>
          </cell>
          <cell r="H1349">
            <v>24800</v>
          </cell>
          <cell r="J1349">
            <v>0</v>
          </cell>
          <cell r="L1349">
            <v>0</v>
          </cell>
        </row>
        <row r="1354">
          <cell r="B1354">
            <v>3114</v>
          </cell>
          <cell r="D1354" t="str">
            <v>계</v>
          </cell>
          <cell r="H1354">
            <v>340060</v>
          </cell>
          <cell r="J1354">
            <v>534198</v>
          </cell>
          <cell r="L1354">
            <v>0</v>
          </cell>
        </row>
        <row r="1355">
          <cell r="B1355">
            <v>2115</v>
          </cell>
          <cell r="C1355" t="str">
            <v>2.55 수지구 풍덕천동 551-5 거북상가 앞, 수지초 방향</v>
          </cell>
        </row>
        <row r="1356">
          <cell r="B1356">
            <v>101</v>
          </cell>
          <cell r="C1356" t="str">
            <v>SPEED DOME CAMERA 철거</v>
          </cell>
          <cell r="D1356" t="str">
            <v>41만화소</v>
          </cell>
          <cell r="E1356">
            <v>1</v>
          </cell>
          <cell r="F1356" t="str">
            <v>EA</v>
          </cell>
          <cell r="G1356">
            <v>1064</v>
          </cell>
          <cell r="H1356">
            <v>1064</v>
          </cell>
          <cell r="I1356">
            <v>35490</v>
          </cell>
          <cell r="J1356">
            <v>35490</v>
          </cell>
          <cell r="K1356">
            <v>0</v>
          </cell>
          <cell r="L1356">
            <v>0</v>
          </cell>
        </row>
        <row r="1357">
          <cell r="B1357">
            <v>103</v>
          </cell>
          <cell r="C1357" t="str">
            <v>돔카메라 고정용 브래킷 설치</v>
          </cell>
          <cell r="D1357" t="str">
            <v>제작사양</v>
          </cell>
          <cell r="E1357">
            <v>1</v>
          </cell>
          <cell r="F1357" t="str">
            <v>EA</v>
          </cell>
          <cell r="G1357">
            <v>51035</v>
          </cell>
          <cell r="H1357">
            <v>51035</v>
          </cell>
          <cell r="I1357">
            <v>34514</v>
          </cell>
          <cell r="J1357">
            <v>34514</v>
          </cell>
          <cell r="K1357">
            <v>0</v>
          </cell>
          <cell r="L1357">
            <v>0</v>
          </cell>
        </row>
        <row r="1358">
          <cell r="B1358">
            <v>104</v>
          </cell>
          <cell r="C1358" t="str">
            <v>돔카메라 고정용 브래킷 철거</v>
          </cell>
          <cell r="D1358" t="str">
            <v>제작사양</v>
          </cell>
          <cell r="E1358">
            <v>1</v>
          </cell>
          <cell r="F1358" t="str">
            <v>EA</v>
          </cell>
          <cell r="G1358">
            <v>310</v>
          </cell>
          <cell r="H1358">
            <v>310</v>
          </cell>
          <cell r="I1358">
            <v>10353</v>
          </cell>
          <cell r="J1358">
            <v>10353</v>
          </cell>
          <cell r="K1358">
            <v>0</v>
          </cell>
          <cell r="L1358">
            <v>0</v>
          </cell>
        </row>
        <row r="1359">
          <cell r="B1359">
            <v>105</v>
          </cell>
          <cell r="C1359" t="str">
            <v>고정형 CAMERA 브래킷 설치</v>
          </cell>
          <cell r="D1359" t="str">
            <v>제작사양</v>
          </cell>
          <cell r="E1359">
            <v>1</v>
          </cell>
          <cell r="F1359" t="str">
            <v>EA</v>
          </cell>
          <cell r="G1359">
            <v>81035</v>
          </cell>
          <cell r="H1359">
            <v>81035</v>
          </cell>
          <cell r="I1359">
            <v>34514</v>
          </cell>
          <cell r="J1359">
            <v>34514</v>
          </cell>
          <cell r="K1359">
            <v>0</v>
          </cell>
          <cell r="L1359">
            <v>0</v>
          </cell>
        </row>
        <row r="1360">
          <cell r="B1360">
            <v>106</v>
          </cell>
          <cell r="C1360" t="str">
            <v>스피커 설치</v>
          </cell>
          <cell r="D1360" t="str">
            <v>20W, 8Ω</v>
          </cell>
          <cell r="E1360">
            <v>1</v>
          </cell>
          <cell r="F1360" t="str">
            <v>개</v>
          </cell>
          <cell r="G1360">
            <v>67035</v>
          </cell>
          <cell r="H1360">
            <v>67035</v>
          </cell>
          <cell r="I1360">
            <v>34514</v>
          </cell>
          <cell r="J1360">
            <v>34514</v>
          </cell>
          <cell r="K1360">
            <v>0</v>
          </cell>
          <cell r="L1360">
            <v>0</v>
          </cell>
        </row>
        <row r="1361">
          <cell r="B1361">
            <v>107</v>
          </cell>
          <cell r="C1361" t="str">
            <v>스피커 철거</v>
          </cell>
          <cell r="D1361">
            <v>0</v>
          </cell>
          <cell r="E1361">
            <v>1</v>
          </cell>
          <cell r="F1361" t="str">
            <v>개</v>
          </cell>
          <cell r="G1361">
            <v>310</v>
          </cell>
          <cell r="H1361">
            <v>310</v>
          </cell>
          <cell r="I1361">
            <v>10353</v>
          </cell>
          <cell r="J1361">
            <v>10353</v>
          </cell>
          <cell r="K1361">
            <v>0</v>
          </cell>
          <cell r="L1361">
            <v>0</v>
          </cell>
        </row>
        <row r="1362">
          <cell r="B1362">
            <v>108</v>
          </cell>
          <cell r="C1362" t="str">
            <v>경광등 설치</v>
          </cell>
          <cell r="D1362" t="str">
            <v>크세논램프 5W, ABS</v>
          </cell>
          <cell r="E1362">
            <v>1</v>
          </cell>
          <cell r="F1362" t="str">
            <v>개</v>
          </cell>
          <cell r="G1362">
            <v>50262</v>
          </cell>
          <cell r="H1362">
            <v>50262</v>
          </cell>
          <cell r="I1362">
            <v>8737</v>
          </cell>
          <cell r="J1362">
            <v>8737</v>
          </cell>
          <cell r="K1362">
            <v>0</v>
          </cell>
          <cell r="L1362">
            <v>0</v>
          </cell>
        </row>
        <row r="1363">
          <cell r="B1363">
            <v>109</v>
          </cell>
          <cell r="C1363" t="str">
            <v>경광등 철거</v>
          </cell>
          <cell r="D1363" t="str">
            <v>크세논램프 5W, ABS</v>
          </cell>
          <cell r="E1363">
            <v>1</v>
          </cell>
          <cell r="F1363" t="str">
            <v>개</v>
          </cell>
          <cell r="G1363">
            <v>131</v>
          </cell>
          <cell r="H1363">
            <v>131</v>
          </cell>
          <cell r="I1363">
            <v>4368</v>
          </cell>
          <cell r="J1363">
            <v>4368</v>
          </cell>
          <cell r="K1363">
            <v>0</v>
          </cell>
          <cell r="L1363">
            <v>0</v>
          </cell>
        </row>
        <row r="1364">
          <cell r="B1364">
            <v>112</v>
          </cell>
          <cell r="C1364" t="str">
            <v>비상벨 철거</v>
          </cell>
          <cell r="D1364">
            <v>0</v>
          </cell>
          <cell r="E1364">
            <v>1</v>
          </cell>
          <cell r="F1364" t="str">
            <v>개</v>
          </cell>
          <cell r="G1364">
            <v>157</v>
          </cell>
          <cell r="H1364">
            <v>157</v>
          </cell>
          <cell r="I1364">
            <v>5242</v>
          </cell>
          <cell r="J1364">
            <v>5242</v>
          </cell>
          <cell r="K1364">
            <v>0</v>
          </cell>
          <cell r="L1364">
            <v>0</v>
          </cell>
        </row>
        <row r="1365">
          <cell r="B1365">
            <v>119</v>
          </cell>
          <cell r="C1365" t="str">
            <v>써지보호기(영상) 철거</v>
          </cell>
          <cell r="D1365">
            <v>0</v>
          </cell>
          <cell r="E1365">
            <v>1</v>
          </cell>
          <cell r="F1365" t="str">
            <v>EA</v>
          </cell>
          <cell r="G1365">
            <v>226</v>
          </cell>
          <cell r="H1365">
            <v>226</v>
          </cell>
          <cell r="I1365">
            <v>7553</v>
          </cell>
          <cell r="J1365">
            <v>7553</v>
          </cell>
          <cell r="K1365">
            <v>0</v>
          </cell>
          <cell r="L1365">
            <v>0</v>
          </cell>
        </row>
        <row r="1366">
          <cell r="B1366">
            <v>120</v>
          </cell>
          <cell r="C1366" t="str">
            <v>CODEC 철거</v>
          </cell>
          <cell r="D1366" t="str">
            <v>MPEF-1/2/4, DUAL ENCODERING</v>
          </cell>
          <cell r="E1366">
            <v>1</v>
          </cell>
          <cell r="F1366" t="str">
            <v>대</v>
          </cell>
          <cell r="G1366">
            <v>517</v>
          </cell>
          <cell r="H1366">
            <v>517</v>
          </cell>
          <cell r="I1366">
            <v>17256</v>
          </cell>
          <cell r="J1366">
            <v>17256</v>
          </cell>
          <cell r="K1366">
            <v>0</v>
          </cell>
          <cell r="L1366">
            <v>0</v>
          </cell>
        </row>
        <row r="1367">
          <cell r="B1367">
            <v>121</v>
          </cell>
          <cell r="C1367" t="str">
            <v>동보방송장치 철거</v>
          </cell>
          <cell r="D1367" t="str">
            <v>AMP 내장(60W)</v>
          </cell>
          <cell r="E1367">
            <v>1</v>
          </cell>
          <cell r="F1367" t="str">
            <v>SET</v>
          </cell>
          <cell r="G1367">
            <v>1051</v>
          </cell>
          <cell r="H1367">
            <v>1051</v>
          </cell>
          <cell r="I1367">
            <v>35045</v>
          </cell>
          <cell r="J1367">
            <v>35045</v>
          </cell>
          <cell r="K1367">
            <v>0</v>
          </cell>
          <cell r="L1367">
            <v>0</v>
          </cell>
        </row>
        <row r="1368">
          <cell r="B1368">
            <v>122</v>
          </cell>
          <cell r="C1368" t="str">
            <v>시그널컨버터 철거</v>
          </cell>
          <cell r="D1368" t="str">
            <v>RS-232/485</v>
          </cell>
          <cell r="E1368">
            <v>1</v>
          </cell>
          <cell r="F1368" t="str">
            <v>SET</v>
          </cell>
          <cell r="G1368">
            <v>687</v>
          </cell>
          <cell r="H1368">
            <v>687</v>
          </cell>
          <cell r="I1368">
            <v>22902</v>
          </cell>
          <cell r="J1368">
            <v>22902</v>
          </cell>
          <cell r="K1368">
            <v>0</v>
          </cell>
          <cell r="L1368">
            <v>0</v>
          </cell>
        </row>
        <row r="1369">
          <cell r="B1369">
            <v>316</v>
          </cell>
          <cell r="C1369" t="str">
            <v>전원케이블 포설</v>
          </cell>
          <cell r="D1369" t="str">
            <v>VCT 1.5sq x 2C x 5열</v>
          </cell>
          <cell r="E1369">
            <v>9</v>
          </cell>
          <cell r="F1369" t="str">
            <v>m</v>
          </cell>
          <cell r="G1369">
            <v>3701</v>
          </cell>
          <cell r="H1369">
            <v>33309</v>
          </cell>
          <cell r="I1369">
            <v>13670</v>
          </cell>
          <cell r="J1369">
            <v>123030</v>
          </cell>
          <cell r="K1369">
            <v>0</v>
          </cell>
          <cell r="L1369">
            <v>0</v>
          </cell>
        </row>
        <row r="1370">
          <cell r="B1370">
            <v>317</v>
          </cell>
          <cell r="C1370" t="str">
            <v>스피커케이블</v>
          </cell>
          <cell r="D1370" t="str">
            <v>SW 2300</v>
          </cell>
          <cell r="E1370">
            <v>2.5</v>
          </cell>
          <cell r="F1370" t="str">
            <v>m</v>
          </cell>
          <cell r="G1370">
            <v>1285</v>
          </cell>
          <cell r="H1370">
            <v>3212</v>
          </cell>
          <cell r="I1370">
            <v>2621</v>
          </cell>
          <cell r="J1370">
            <v>6552</v>
          </cell>
          <cell r="K1370">
            <v>0</v>
          </cell>
          <cell r="L1370">
            <v>0</v>
          </cell>
        </row>
        <row r="1371">
          <cell r="B1371">
            <v>318</v>
          </cell>
          <cell r="C1371" t="str">
            <v>LAN 케이블 포설</v>
          </cell>
          <cell r="D1371" t="str">
            <v>UTP Cat 6 4P x 1열</v>
          </cell>
          <cell r="E1371">
            <v>10.5</v>
          </cell>
          <cell r="F1371" t="str">
            <v>m</v>
          </cell>
          <cell r="G1371">
            <v>557</v>
          </cell>
          <cell r="H1371">
            <v>5848</v>
          </cell>
          <cell r="I1371">
            <v>4068</v>
          </cell>
          <cell r="J1371">
            <v>42714</v>
          </cell>
          <cell r="K1371">
            <v>0</v>
          </cell>
          <cell r="L1371">
            <v>0</v>
          </cell>
        </row>
        <row r="1372">
          <cell r="B1372">
            <v>322</v>
          </cell>
          <cell r="C1372" t="str">
            <v>LAN 케이블 포설</v>
          </cell>
          <cell r="D1372" t="str">
            <v>UTP Cat 6 4P x 5열</v>
          </cell>
          <cell r="E1372">
            <v>9</v>
          </cell>
          <cell r="F1372" t="str">
            <v>m</v>
          </cell>
          <cell r="G1372">
            <v>2690</v>
          </cell>
          <cell r="H1372">
            <v>24210</v>
          </cell>
          <cell r="I1372">
            <v>17088</v>
          </cell>
          <cell r="J1372">
            <v>153792</v>
          </cell>
          <cell r="K1372">
            <v>0</v>
          </cell>
          <cell r="L1372">
            <v>0</v>
          </cell>
        </row>
        <row r="1373">
          <cell r="B1373" t="str">
            <v>멀티콘센트접지2구</v>
          </cell>
          <cell r="C1373" t="str">
            <v>멀티콘센트</v>
          </cell>
          <cell r="D1373" t="str">
            <v>접지2구</v>
          </cell>
          <cell r="E1373">
            <v>1</v>
          </cell>
          <cell r="F1373" t="str">
            <v>EA</v>
          </cell>
          <cell r="G1373">
            <v>6300</v>
          </cell>
          <cell r="H1373">
            <v>6300</v>
          </cell>
          <cell r="J1373">
            <v>0</v>
          </cell>
          <cell r="L1373">
            <v>0</v>
          </cell>
        </row>
        <row r="1374">
          <cell r="B1374" t="str">
            <v>멀티콘센트접지6구</v>
          </cell>
          <cell r="C1374" t="str">
            <v>멀티콘센트</v>
          </cell>
          <cell r="D1374" t="str">
            <v>접지6구</v>
          </cell>
          <cell r="E1374">
            <v>2</v>
          </cell>
          <cell r="F1374" t="str">
            <v>EA</v>
          </cell>
          <cell r="G1374">
            <v>12400</v>
          </cell>
          <cell r="H1374">
            <v>24800</v>
          </cell>
          <cell r="J1374">
            <v>0</v>
          </cell>
          <cell r="L1374">
            <v>0</v>
          </cell>
        </row>
        <row r="1379">
          <cell r="B1379">
            <v>3115</v>
          </cell>
          <cell r="D1379" t="str">
            <v>계</v>
          </cell>
          <cell r="H1379">
            <v>351499</v>
          </cell>
          <cell r="J1379">
            <v>586929</v>
          </cell>
          <cell r="L1379">
            <v>0</v>
          </cell>
        </row>
        <row r="1380">
          <cell r="B1380">
            <v>2116</v>
          </cell>
          <cell r="C1380" t="str">
            <v>2.56 수지구 풍덕천동 663-1 삼풍동공원 (삼성4차 105동 뒤 어린이 놀이터)</v>
          </cell>
        </row>
        <row r="1381">
          <cell r="B1381">
            <v>101</v>
          </cell>
          <cell r="C1381" t="str">
            <v>SPEED DOME CAMERA 철거</v>
          </cell>
          <cell r="D1381" t="str">
            <v>41만화소</v>
          </cell>
          <cell r="E1381">
            <v>1</v>
          </cell>
          <cell r="F1381" t="str">
            <v>EA</v>
          </cell>
          <cell r="G1381">
            <v>1064</v>
          </cell>
          <cell r="H1381">
            <v>1064</v>
          </cell>
          <cell r="I1381">
            <v>35490</v>
          </cell>
          <cell r="J1381">
            <v>35490</v>
          </cell>
          <cell r="K1381">
            <v>0</v>
          </cell>
          <cell r="L1381">
            <v>0</v>
          </cell>
        </row>
        <row r="1382">
          <cell r="B1382">
            <v>103</v>
          </cell>
          <cell r="C1382" t="str">
            <v>돔카메라 고정용 브래킷 설치</v>
          </cell>
          <cell r="D1382" t="str">
            <v>제작사양</v>
          </cell>
          <cell r="E1382">
            <v>1</v>
          </cell>
          <cell r="F1382" t="str">
            <v>EA</v>
          </cell>
          <cell r="G1382">
            <v>51035</v>
          </cell>
          <cell r="H1382">
            <v>51035</v>
          </cell>
          <cell r="I1382">
            <v>34514</v>
          </cell>
          <cell r="J1382">
            <v>34514</v>
          </cell>
          <cell r="K1382">
            <v>0</v>
          </cell>
          <cell r="L1382">
            <v>0</v>
          </cell>
        </row>
        <row r="1383">
          <cell r="B1383">
            <v>104</v>
          </cell>
          <cell r="C1383" t="str">
            <v>돔카메라 고정용 브래킷 철거</v>
          </cell>
          <cell r="D1383" t="str">
            <v>제작사양</v>
          </cell>
          <cell r="E1383">
            <v>1</v>
          </cell>
          <cell r="F1383" t="str">
            <v>EA</v>
          </cell>
          <cell r="G1383">
            <v>310</v>
          </cell>
          <cell r="H1383">
            <v>310</v>
          </cell>
          <cell r="I1383">
            <v>10353</v>
          </cell>
          <cell r="J1383">
            <v>10353</v>
          </cell>
          <cell r="K1383">
            <v>0</v>
          </cell>
          <cell r="L1383">
            <v>0</v>
          </cell>
        </row>
        <row r="1384">
          <cell r="B1384">
            <v>105</v>
          </cell>
          <cell r="C1384" t="str">
            <v>고정형 CAMERA 브래킷 설치</v>
          </cell>
          <cell r="D1384" t="str">
            <v>제작사양</v>
          </cell>
          <cell r="E1384">
            <v>1</v>
          </cell>
          <cell r="F1384" t="str">
            <v>EA</v>
          </cell>
          <cell r="G1384">
            <v>81035</v>
          </cell>
          <cell r="H1384">
            <v>81035</v>
          </cell>
          <cell r="I1384">
            <v>34514</v>
          </cell>
          <cell r="J1384">
            <v>34514</v>
          </cell>
          <cell r="K1384">
            <v>0</v>
          </cell>
          <cell r="L1384">
            <v>0</v>
          </cell>
        </row>
        <row r="1385">
          <cell r="B1385">
            <v>106</v>
          </cell>
          <cell r="C1385" t="str">
            <v>스피커 설치</v>
          </cell>
          <cell r="D1385" t="str">
            <v>20W, 8Ω</v>
          </cell>
          <cell r="E1385">
            <v>1</v>
          </cell>
          <cell r="F1385" t="str">
            <v>개</v>
          </cell>
          <cell r="G1385">
            <v>67035</v>
          </cell>
          <cell r="H1385">
            <v>67035</v>
          </cell>
          <cell r="I1385">
            <v>34514</v>
          </cell>
          <cell r="J1385">
            <v>34514</v>
          </cell>
          <cell r="K1385">
            <v>0</v>
          </cell>
          <cell r="L1385">
            <v>0</v>
          </cell>
        </row>
        <row r="1386">
          <cell r="B1386">
            <v>107</v>
          </cell>
          <cell r="C1386" t="str">
            <v>스피커 철거</v>
          </cell>
          <cell r="D1386">
            <v>0</v>
          </cell>
          <cell r="E1386">
            <v>1</v>
          </cell>
          <cell r="F1386" t="str">
            <v>개</v>
          </cell>
          <cell r="G1386">
            <v>310</v>
          </cell>
          <cell r="H1386">
            <v>310</v>
          </cell>
          <cell r="I1386">
            <v>10353</v>
          </cell>
          <cell r="J1386">
            <v>10353</v>
          </cell>
          <cell r="K1386">
            <v>0</v>
          </cell>
          <cell r="L1386">
            <v>0</v>
          </cell>
        </row>
        <row r="1387">
          <cell r="B1387">
            <v>108</v>
          </cell>
          <cell r="C1387" t="str">
            <v>경광등 설치</v>
          </cell>
          <cell r="D1387" t="str">
            <v>크세논램프 5W, ABS</v>
          </cell>
          <cell r="E1387">
            <v>1</v>
          </cell>
          <cell r="F1387" t="str">
            <v>개</v>
          </cell>
          <cell r="G1387">
            <v>50262</v>
          </cell>
          <cell r="H1387">
            <v>50262</v>
          </cell>
          <cell r="I1387">
            <v>8737</v>
          </cell>
          <cell r="J1387">
            <v>8737</v>
          </cell>
          <cell r="K1387">
            <v>0</v>
          </cell>
          <cell r="L1387">
            <v>0</v>
          </cell>
        </row>
        <row r="1388">
          <cell r="B1388">
            <v>109</v>
          </cell>
          <cell r="C1388" t="str">
            <v>경광등 철거</v>
          </cell>
          <cell r="D1388" t="str">
            <v>크세논램프 5W, ABS</v>
          </cell>
          <cell r="E1388">
            <v>1</v>
          </cell>
          <cell r="F1388" t="str">
            <v>개</v>
          </cell>
          <cell r="G1388">
            <v>131</v>
          </cell>
          <cell r="H1388">
            <v>131</v>
          </cell>
          <cell r="I1388">
            <v>4368</v>
          </cell>
          <cell r="J1388">
            <v>4368</v>
          </cell>
          <cell r="K1388">
            <v>0</v>
          </cell>
          <cell r="L1388">
            <v>0</v>
          </cell>
        </row>
        <row r="1389">
          <cell r="B1389">
            <v>112</v>
          </cell>
          <cell r="C1389" t="str">
            <v>비상벨 철거</v>
          </cell>
          <cell r="D1389">
            <v>0</v>
          </cell>
          <cell r="E1389">
            <v>1</v>
          </cell>
          <cell r="F1389" t="str">
            <v>개</v>
          </cell>
          <cell r="G1389">
            <v>157</v>
          </cell>
          <cell r="H1389">
            <v>157</v>
          </cell>
          <cell r="I1389">
            <v>5242</v>
          </cell>
          <cell r="J1389">
            <v>5242</v>
          </cell>
          <cell r="K1389">
            <v>0</v>
          </cell>
          <cell r="L1389">
            <v>0</v>
          </cell>
        </row>
        <row r="1390">
          <cell r="B1390">
            <v>119</v>
          </cell>
          <cell r="C1390" t="str">
            <v>써지보호기(영상) 철거</v>
          </cell>
          <cell r="D1390">
            <v>0</v>
          </cell>
          <cell r="E1390">
            <v>1</v>
          </cell>
          <cell r="F1390" t="str">
            <v>EA</v>
          </cell>
          <cell r="G1390">
            <v>226</v>
          </cell>
          <cell r="H1390">
            <v>226</v>
          </cell>
          <cell r="I1390">
            <v>7553</v>
          </cell>
          <cell r="J1390">
            <v>7553</v>
          </cell>
          <cell r="K1390">
            <v>0</v>
          </cell>
          <cell r="L1390">
            <v>0</v>
          </cell>
        </row>
        <row r="1391">
          <cell r="B1391">
            <v>120</v>
          </cell>
          <cell r="C1391" t="str">
            <v>CODEC 철거</v>
          </cell>
          <cell r="D1391" t="str">
            <v>MPEF-1/2/4, DUAL ENCODERING</v>
          </cell>
          <cell r="E1391">
            <v>1</v>
          </cell>
          <cell r="F1391" t="str">
            <v>대</v>
          </cell>
          <cell r="G1391">
            <v>517</v>
          </cell>
          <cell r="H1391">
            <v>517</v>
          </cell>
          <cell r="I1391">
            <v>17256</v>
          </cell>
          <cell r="J1391">
            <v>17256</v>
          </cell>
          <cell r="K1391">
            <v>0</v>
          </cell>
          <cell r="L1391">
            <v>0</v>
          </cell>
        </row>
        <row r="1392">
          <cell r="B1392">
            <v>121</v>
          </cell>
          <cell r="C1392" t="str">
            <v>동보방송장치 철거</v>
          </cell>
          <cell r="D1392" t="str">
            <v>AMP 내장(60W)</v>
          </cell>
          <cell r="E1392">
            <v>1</v>
          </cell>
          <cell r="F1392" t="str">
            <v>SET</v>
          </cell>
          <cell r="G1392">
            <v>1051</v>
          </cell>
          <cell r="H1392">
            <v>1051</v>
          </cell>
          <cell r="I1392">
            <v>35045</v>
          </cell>
          <cell r="J1392">
            <v>35045</v>
          </cell>
          <cell r="K1392">
            <v>0</v>
          </cell>
          <cell r="L1392">
            <v>0</v>
          </cell>
        </row>
        <row r="1393">
          <cell r="B1393">
            <v>122</v>
          </cell>
          <cell r="C1393" t="str">
            <v>시그널컨버터 철거</v>
          </cell>
          <cell r="D1393" t="str">
            <v>RS-232/485</v>
          </cell>
          <cell r="E1393">
            <v>1</v>
          </cell>
          <cell r="F1393" t="str">
            <v>SET</v>
          </cell>
          <cell r="G1393">
            <v>687</v>
          </cell>
          <cell r="H1393">
            <v>687</v>
          </cell>
          <cell r="I1393">
            <v>22902</v>
          </cell>
          <cell r="J1393">
            <v>22902</v>
          </cell>
          <cell r="K1393">
            <v>0</v>
          </cell>
          <cell r="L1393">
            <v>0</v>
          </cell>
        </row>
        <row r="1394">
          <cell r="B1394">
            <v>316</v>
          </cell>
          <cell r="C1394" t="str">
            <v>전원케이블 포설</v>
          </cell>
          <cell r="D1394" t="str">
            <v>VCT 1.5sq x 2C x 5열</v>
          </cell>
          <cell r="E1394">
            <v>9</v>
          </cell>
          <cell r="F1394" t="str">
            <v>m</v>
          </cell>
          <cell r="G1394">
            <v>3701</v>
          </cell>
          <cell r="H1394">
            <v>33309</v>
          </cell>
          <cell r="I1394">
            <v>13670</v>
          </cell>
          <cell r="J1394">
            <v>123030</v>
          </cell>
          <cell r="K1394">
            <v>0</v>
          </cell>
          <cell r="L1394">
            <v>0</v>
          </cell>
        </row>
        <row r="1395">
          <cell r="B1395">
            <v>317</v>
          </cell>
          <cell r="C1395" t="str">
            <v>스피커케이블</v>
          </cell>
          <cell r="D1395" t="str">
            <v>SW 2300</v>
          </cell>
          <cell r="E1395">
            <v>2.5</v>
          </cell>
          <cell r="F1395" t="str">
            <v>m</v>
          </cell>
          <cell r="G1395">
            <v>1285</v>
          </cell>
          <cell r="H1395">
            <v>3212</v>
          </cell>
          <cell r="I1395">
            <v>2621</v>
          </cell>
          <cell r="J1395">
            <v>6552</v>
          </cell>
          <cell r="K1395">
            <v>0</v>
          </cell>
          <cell r="L1395">
            <v>0</v>
          </cell>
        </row>
        <row r="1396">
          <cell r="B1396">
            <v>318</v>
          </cell>
          <cell r="C1396" t="str">
            <v>LAN 케이블 포설</v>
          </cell>
          <cell r="D1396" t="str">
            <v>UTP Cat 6 4P x 1열</v>
          </cell>
          <cell r="E1396">
            <v>10.5</v>
          </cell>
          <cell r="F1396" t="str">
            <v>m</v>
          </cell>
          <cell r="G1396">
            <v>557</v>
          </cell>
          <cell r="H1396">
            <v>5848</v>
          </cell>
          <cell r="I1396">
            <v>4068</v>
          </cell>
          <cell r="J1396">
            <v>42714</v>
          </cell>
          <cell r="K1396">
            <v>0</v>
          </cell>
          <cell r="L1396">
            <v>0</v>
          </cell>
        </row>
        <row r="1397">
          <cell r="B1397">
            <v>322</v>
          </cell>
          <cell r="C1397" t="str">
            <v>LAN 케이블 포설</v>
          </cell>
          <cell r="D1397" t="str">
            <v>UTP Cat 6 4P x 5열</v>
          </cell>
          <cell r="E1397">
            <v>9</v>
          </cell>
          <cell r="F1397" t="str">
            <v>m</v>
          </cell>
          <cell r="G1397">
            <v>2690</v>
          </cell>
          <cell r="H1397">
            <v>24210</v>
          </cell>
          <cell r="I1397">
            <v>17088</v>
          </cell>
          <cell r="J1397">
            <v>153792</v>
          </cell>
          <cell r="K1397">
            <v>0</v>
          </cell>
          <cell r="L1397">
            <v>0</v>
          </cell>
        </row>
        <row r="1398">
          <cell r="B1398" t="str">
            <v>멀티콘센트접지2구</v>
          </cell>
          <cell r="C1398" t="str">
            <v>멀티콘센트</v>
          </cell>
          <cell r="D1398" t="str">
            <v>접지2구</v>
          </cell>
          <cell r="E1398">
            <v>1</v>
          </cell>
          <cell r="F1398" t="str">
            <v>EA</v>
          </cell>
          <cell r="G1398">
            <v>6300</v>
          </cell>
          <cell r="H1398">
            <v>6300</v>
          </cell>
          <cell r="J1398">
            <v>0</v>
          </cell>
          <cell r="L1398">
            <v>0</v>
          </cell>
        </row>
        <row r="1399">
          <cell r="B1399" t="str">
            <v>멀티콘센트접지6구</v>
          </cell>
          <cell r="C1399" t="str">
            <v>멀티콘센트</v>
          </cell>
          <cell r="D1399" t="str">
            <v>접지6구</v>
          </cell>
          <cell r="E1399">
            <v>2</v>
          </cell>
          <cell r="F1399" t="str">
            <v>EA</v>
          </cell>
          <cell r="G1399">
            <v>12400</v>
          </cell>
          <cell r="H1399">
            <v>24800</v>
          </cell>
          <cell r="J1399">
            <v>0</v>
          </cell>
          <cell r="L1399">
            <v>0</v>
          </cell>
        </row>
        <row r="1404">
          <cell r="B1404">
            <v>3116</v>
          </cell>
          <cell r="D1404" t="str">
            <v>계</v>
          </cell>
          <cell r="H1404">
            <v>351499</v>
          </cell>
          <cell r="J1404">
            <v>586929</v>
          </cell>
          <cell r="L1404">
            <v>0</v>
          </cell>
        </row>
        <row r="1405">
          <cell r="B1405">
            <v>2117</v>
          </cell>
          <cell r="C1405" t="str">
            <v>2.57 처인구 백암면 백봉리 213-1 (백봉홈타운빌라 인근)</v>
          </cell>
        </row>
        <row r="1406">
          <cell r="B1406">
            <v>101</v>
          </cell>
          <cell r="C1406" t="str">
            <v>SPEED DOME CAMERA 철거</v>
          </cell>
          <cell r="D1406" t="str">
            <v>41만화소</v>
          </cell>
          <cell r="E1406">
            <v>1</v>
          </cell>
          <cell r="F1406" t="str">
            <v>EA</v>
          </cell>
          <cell r="G1406">
            <v>1064</v>
          </cell>
          <cell r="H1406">
            <v>1064</v>
          </cell>
          <cell r="I1406">
            <v>35490</v>
          </cell>
          <cell r="J1406">
            <v>35490</v>
          </cell>
          <cell r="K1406">
            <v>0</v>
          </cell>
          <cell r="L1406">
            <v>0</v>
          </cell>
        </row>
        <row r="1407">
          <cell r="B1407">
            <v>103</v>
          </cell>
          <cell r="C1407" t="str">
            <v>돔카메라 고정용 브래킷 설치</v>
          </cell>
          <cell r="D1407" t="str">
            <v>제작사양</v>
          </cell>
          <cell r="E1407">
            <v>1</v>
          </cell>
          <cell r="F1407" t="str">
            <v>EA</v>
          </cell>
          <cell r="G1407">
            <v>51035</v>
          </cell>
          <cell r="H1407">
            <v>51035</v>
          </cell>
          <cell r="I1407">
            <v>34514</v>
          </cell>
          <cell r="J1407">
            <v>34514</v>
          </cell>
          <cell r="K1407">
            <v>0</v>
          </cell>
          <cell r="L1407">
            <v>0</v>
          </cell>
        </row>
        <row r="1408">
          <cell r="B1408">
            <v>104</v>
          </cell>
          <cell r="C1408" t="str">
            <v>돔카메라 고정용 브래킷 철거</v>
          </cell>
          <cell r="D1408" t="str">
            <v>제작사양</v>
          </cell>
          <cell r="E1408">
            <v>1</v>
          </cell>
          <cell r="F1408" t="str">
            <v>EA</v>
          </cell>
          <cell r="G1408">
            <v>310</v>
          </cell>
          <cell r="H1408">
            <v>310</v>
          </cell>
          <cell r="I1408">
            <v>10353</v>
          </cell>
          <cell r="J1408">
            <v>10353</v>
          </cell>
          <cell r="K1408">
            <v>0</v>
          </cell>
          <cell r="L1408">
            <v>0</v>
          </cell>
        </row>
        <row r="1409">
          <cell r="B1409">
            <v>105</v>
          </cell>
          <cell r="C1409" t="str">
            <v>고정형 CAMERA 브래킷 설치</v>
          </cell>
          <cell r="D1409" t="str">
            <v>제작사양</v>
          </cell>
          <cell r="E1409">
            <v>1</v>
          </cell>
          <cell r="F1409" t="str">
            <v>EA</v>
          </cell>
          <cell r="G1409">
            <v>81035</v>
          </cell>
          <cell r="H1409">
            <v>81035</v>
          </cell>
          <cell r="I1409">
            <v>34514</v>
          </cell>
          <cell r="J1409">
            <v>34514</v>
          </cell>
          <cell r="K1409">
            <v>0</v>
          </cell>
          <cell r="L1409">
            <v>0</v>
          </cell>
        </row>
        <row r="1410">
          <cell r="B1410">
            <v>106</v>
          </cell>
          <cell r="C1410" t="str">
            <v>스피커 설치</v>
          </cell>
          <cell r="D1410" t="str">
            <v>20W, 8Ω</v>
          </cell>
          <cell r="E1410">
            <v>1</v>
          </cell>
          <cell r="F1410" t="str">
            <v>개</v>
          </cell>
          <cell r="G1410">
            <v>67035</v>
          </cell>
          <cell r="H1410">
            <v>67035</v>
          </cell>
          <cell r="I1410">
            <v>34514</v>
          </cell>
          <cell r="J1410">
            <v>34514</v>
          </cell>
          <cell r="K1410">
            <v>0</v>
          </cell>
          <cell r="L1410">
            <v>0</v>
          </cell>
        </row>
        <row r="1411">
          <cell r="B1411">
            <v>107</v>
          </cell>
          <cell r="C1411" t="str">
            <v>스피커 철거</v>
          </cell>
          <cell r="D1411">
            <v>0</v>
          </cell>
          <cell r="E1411">
            <v>1</v>
          </cell>
          <cell r="F1411" t="str">
            <v>개</v>
          </cell>
          <cell r="G1411">
            <v>310</v>
          </cell>
          <cell r="H1411">
            <v>310</v>
          </cell>
          <cell r="I1411">
            <v>10353</v>
          </cell>
          <cell r="J1411">
            <v>10353</v>
          </cell>
          <cell r="K1411">
            <v>0</v>
          </cell>
          <cell r="L1411">
            <v>0</v>
          </cell>
        </row>
        <row r="1412">
          <cell r="B1412">
            <v>108</v>
          </cell>
          <cell r="C1412" t="str">
            <v>경광등 설치</v>
          </cell>
          <cell r="D1412" t="str">
            <v>크세논램프 5W, ABS</v>
          </cell>
          <cell r="E1412">
            <v>1</v>
          </cell>
          <cell r="F1412" t="str">
            <v>개</v>
          </cell>
          <cell r="G1412">
            <v>50262</v>
          </cell>
          <cell r="H1412">
            <v>50262</v>
          </cell>
          <cell r="I1412">
            <v>8737</v>
          </cell>
          <cell r="J1412">
            <v>8737</v>
          </cell>
          <cell r="K1412">
            <v>0</v>
          </cell>
          <cell r="L1412">
            <v>0</v>
          </cell>
        </row>
        <row r="1413">
          <cell r="B1413">
            <v>109</v>
          </cell>
          <cell r="C1413" t="str">
            <v>경광등 철거</v>
          </cell>
          <cell r="D1413" t="str">
            <v>크세논램프 5W, ABS</v>
          </cell>
          <cell r="E1413">
            <v>1</v>
          </cell>
          <cell r="F1413" t="str">
            <v>개</v>
          </cell>
          <cell r="G1413">
            <v>131</v>
          </cell>
          <cell r="H1413">
            <v>131</v>
          </cell>
          <cell r="I1413">
            <v>4368</v>
          </cell>
          <cell r="J1413">
            <v>4368</v>
          </cell>
          <cell r="K1413">
            <v>0</v>
          </cell>
          <cell r="L1413">
            <v>0</v>
          </cell>
        </row>
        <row r="1414">
          <cell r="B1414">
            <v>112</v>
          </cell>
          <cell r="C1414" t="str">
            <v>비상벨 철거</v>
          </cell>
          <cell r="D1414">
            <v>0</v>
          </cell>
          <cell r="E1414">
            <v>1</v>
          </cell>
          <cell r="F1414" t="str">
            <v>개</v>
          </cell>
          <cell r="G1414">
            <v>157</v>
          </cell>
          <cell r="H1414">
            <v>157</v>
          </cell>
          <cell r="I1414">
            <v>5242</v>
          </cell>
          <cell r="J1414">
            <v>5242</v>
          </cell>
          <cell r="K1414">
            <v>0</v>
          </cell>
          <cell r="L1414">
            <v>0</v>
          </cell>
        </row>
        <row r="1415">
          <cell r="B1415">
            <v>119</v>
          </cell>
          <cell r="C1415" t="str">
            <v>써지보호기(영상) 철거</v>
          </cell>
          <cell r="D1415">
            <v>0</v>
          </cell>
          <cell r="E1415">
            <v>1</v>
          </cell>
          <cell r="F1415" t="str">
            <v>EA</v>
          </cell>
          <cell r="G1415">
            <v>226</v>
          </cell>
          <cell r="H1415">
            <v>226</v>
          </cell>
          <cell r="I1415">
            <v>7553</v>
          </cell>
          <cell r="J1415">
            <v>7553</v>
          </cell>
          <cell r="K1415">
            <v>0</v>
          </cell>
          <cell r="L1415">
            <v>0</v>
          </cell>
        </row>
        <row r="1416">
          <cell r="B1416">
            <v>120</v>
          </cell>
          <cell r="C1416" t="str">
            <v>CODEC 철거</v>
          </cell>
          <cell r="D1416" t="str">
            <v>MPEF-1/2/4, DUAL ENCODERING</v>
          </cell>
          <cell r="E1416">
            <v>1</v>
          </cell>
          <cell r="F1416" t="str">
            <v>대</v>
          </cell>
          <cell r="G1416">
            <v>517</v>
          </cell>
          <cell r="H1416">
            <v>517</v>
          </cell>
          <cell r="I1416">
            <v>17256</v>
          </cell>
          <cell r="J1416">
            <v>17256</v>
          </cell>
          <cell r="K1416">
            <v>0</v>
          </cell>
          <cell r="L1416">
            <v>0</v>
          </cell>
        </row>
        <row r="1417">
          <cell r="B1417">
            <v>121</v>
          </cell>
          <cell r="C1417" t="str">
            <v>동보방송장치 철거</v>
          </cell>
          <cell r="D1417" t="str">
            <v>AMP 내장(60W)</v>
          </cell>
          <cell r="E1417">
            <v>1</v>
          </cell>
          <cell r="F1417" t="str">
            <v>SET</v>
          </cell>
          <cell r="G1417">
            <v>1051</v>
          </cell>
          <cell r="H1417">
            <v>1051</v>
          </cell>
          <cell r="I1417">
            <v>35045</v>
          </cell>
          <cell r="J1417">
            <v>35045</v>
          </cell>
          <cell r="K1417">
            <v>0</v>
          </cell>
          <cell r="L1417">
            <v>0</v>
          </cell>
        </row>
        <row r="1418">
          <cell r="B1418">
            <v>122</v>
          </cell>
          <cell r="C1418" t="str">
            <v>시그널컨버터 철거</v>
          </cell>
          <cell r="D1418" t="str">
            <v>RS-232/485</v>
          </cell>
          <cell r="E1418">
            <v>1</v>
          </cell>
          <cell r="F1418" t="str">
            <v>SET</v>
          </cell>
          <cell r="G1418">
            <v>687</v>
          </cell>
          <cell r="H1418">
            <v>687</v>
          </cell>
          <cell r="I1418">
            <v>22902</v>
          </cell>
          <cell r="J1418">
            <v>22902</v>
          </cell>
          <cell r="K1418">
            <v>0</v>
          </cell>
          <cell r="L1418">
            <v>0</v>
          </cell>
        </row>
        <row r="1419">
          <cell r="B1419">
            <v>315</v>
          </cell>
          <cell r="C1419" t="str">
            <v>전원케이블 포설</v>
          </cell>
          <cell r="D1419" t="str">
            <v>VCT 1.5sq x 2C x 4열</v>
          </cell>
          <cell r="E1419">
            <v>7</v>
          </cell>
          <cell r="F1419" t="str">
            <v>m</v>
          </cell>
          <cell r="G1419">
            <v>2964</v>
          </cell>
          <cell r="H1419">
            <v>20748</v>
          </cell>
          <cell r="I1419">
            <v>11066</v>
          </cell>
          <cell r="J1419">
            <v>77462</v>
          </cell>
          <cell r="K1419">
            <v>0</v>
          </cell>
          <cell r="L1419">
            <v>0</v>
          </cell>
        </row>
        <row r="1420">
          <cell r="B1420">
            <v>317</v>
          </cell>
          <cell r="C1420" t="str">
            <v>스피커케이블</v>
          </cell>
          <cell r="D1420" t="str">
            <v>SW 2300</v>
          </cell>
          <cell r="E1420">
            <v>2.5</v>
          </cell>
          <cell r="F1420" t="str">
            <v>m</v>
          </cell>
          <cell r="G1420">
            <v>1285</v>
          </cell>
          <cell r="H1420">
            <v>3212</v>
          </cell>
          <cell r="I1420">
            <v>2621</v>
          </cell>
          <cell r="J1420">
            <v>6552</v>
          </cell>
          <cell r="K1420">
            <v>0</v>
          </cell>
          <cell r="L1420">
            <v>0</v>
          </cell>
        </row>
        <row r="1421">
          <cell r="B1421">
            <v>318</v>
          </cell>
          <cell r="C1421" t="str">
            <v>LAN 케이블 포설</v>
          </cell>
          <cell r="D1421" t="str">
            <v>UTP Cat 6 4P x 1열</v>
          </cell>
          <cell r="E1421">
            <v>8.5</v>
          </cell>
          <cell r="F1421" t="str">
            <v>m</v>
          </cell>
          <cell r="G1421">
            <v>557</v>
          </cell>
          <cell r="H1421">
            <v>4734</v>
          </cell>
          <cell r="I1421">
            <v>4068</v>
          </cell>
          <cell r="J1421">
            <v>34578</v>
          </cell>
          <cell r="K1421">
            <v>0</v>
          </cell>
          <cell r="L1421">
            <v>0</v>
          </cell>
        </row>
        <row r="1422">
          <cell r="B1422">
            <v>321</v>
          </cell>
          <cell r="C1422" t="str">
            <v>LAN 케이블 포설</v>
          </cell>
          <cell r="D1422" t="str">
            <v>UTP Cat 6 4P x 4열</v>
          </cell>
          <cell r="E1422">
            <v>7</v>
          </cell>
          <cell r="F1422" t="str">
            <v>m</v>
          </cell>
          <cell r="G1422">
            <v>2156</v>
          </cell>
          <cell r="H1422">
            <v>15092</v>
          </cell>
          <cell r="I1422">
            <v>13833</v>
          </cell>
          <cell r="J1422">
            <v>96831</v>
          </cell>
          <cell r="K1422">
            <v>0</v>
          </cell>
          <cell r="L1422">
            <v>0</v>
          </cell>
        </row>
        <row r="1423">
          <cell r="B1423" t="str">
            <v>멀티콘센트접지2구</v>
          </cell>
          <cell r="C1423" t="str">
            <v>멀티콘센트</v>
          </cell>
          <cell r="D1423" t="str">
            <v>접지2구</v>
          </cell>
          <cell r="E1423">
            <v>1</v>
          </cell>
          <cell r="F1423" t="str">
            <v>EA</v>
          </cell>
          <cell r="G1423">
            <v>6300</v>
          </cell>
          <cell r="H1423">
            <v>6300</v>
          </cell>
          <cell r="J1423">
            <v>0</v>
          </cell>
          <cell r="L1423">
            <v>0</v>
          </cell>
        </row>
        <row r="1424">
          <cell r="B1424" t="str">
            <v>멀티콘센트접지6구</v>
          </cell>
          <cell r="C1424" t="str">
            <v>멀티콘센트</v>
          </cell>
          <cell r="D1424" t="str">
            <v>접지6구</v>
          </cell>
          <cell r="E1424">
            <v>2</v>
          </cell>
          <cell r="F1424" t="str">
            <v>EA</v>
          </cell>
          <cell r="G1424">
            <v>12400</v>
          </cell>
          <cell r="H1424">
            <v>24800</v>
          </cell>
          <cell r="J1424">
            <v>0</v>
          </cell>
          <cell r="L1424">
            <v>0</v>
          </cell>
        </row>
        <row r="1429">
          <cell r="B1429">
            <v>3117</v>
          </cell>
          <cell r="D1429" t="str">
            <v>계</v>
          </cell>
          <cell r="H1429">
            <v>328706</v>
          </cell>
          <cell r="J1429">
            <v>476264</v>
          </cell>
          <cell r="L1429">
            <v>0</v>
          </cell>
        </row>
        <row r="1430">
          <cell r="B1430">
            <v>2118</v>
          </cell>
          <cell r="C1430" t="str">
            <v>2.58 처인구 포곡읍 전대리 354-8 (포곡어린이집 앞)</v>
          </cell>
        </row>
        <row r="1431">
          <cell r="B1431">
            <v>101</v>
          </cell>
          <cell r="C1431" t="str">
            <v>SPEED DOME CAMERA 철거</v>
          </cell>
          <cell r="D1431" t="str">
            <v>41만화소</v>
          </cell>
          <cell r="E1431">
            <v>1</v>
          </cell>
          <cell r="F1431" t="str">
            <v>EA</v>
          </cell>
          <cell r="G1431">
            <v>1064</v>
          </cell>
          <cell r="H1431">
            <v>1064</v>
          </cell>
          <cell r="I1431">
            <v>35490</v>
          </cell>
          <cell r="J1431">
            <v>35490</v>
          </cell>
          <cell r="K1431">
            <v>0</v>
          </cell>
          <cell r="L1431">
            <v>0</v>
          </cell>
        </row>
        <row r="1432">
          <cell r="B1432">
            <v>103</v>
          </cell>
          <cell r="C1432" t="str">
            <v>돔카메라 고정용 브래킷 설치</v>
          </cell>
          <cell r="D1432" t="str">
            <v>제작사양</v>
          </cell>
          <cell r="E1432">
            <v>1</v>
          </cell>
          <cell r="F1432" t="str">
            <v>EA</v>
          </cell>
          <cell r="G1432">
            <v>51035</v>
          </cell>
          <cell r="H1432">
            <v>51035</v>
          </cell>
          <cell r="I1432">
            <v>34514</v>
          </cell>
          <cell r="J1432">
            <v>34514</v>
          </cell>
          <cell r="K1432">
            <v>0</v>
          </cell>
          <cell r="L1432">
            <v>0</v>
          </cell>
        </row>
        <row r="1433">
          <cell r="B1433">
            <v>104</v>
          </cell>
          <cell r="C1433" t="str">
            <v>돔카메라 고정용 브래킷 철거</v>
          </cell>
          <cell r="D1433" t="str">
            <v>제작사양</v>
          </cell>
          <cell r="E1433">
            <v>1</v>
          </cell>
          <cell r="F1433" t="str">
            <v>EA</v>
          </cell>
          <cell r="G1433">
            <v>310</v>
          </cell>
          <cell r="H1433">
            <v>310</v>
          </cell>
          <cell r="I1433">
            <v>10353</v>
          </cell>
          <cell r="J1433">
            <v>10353</v>
          </cell>
          <cell r="K1433">
            <v>0</v>
          </cell>
          <cell r="L1433">
            <v>0</v>
          </cell>
        </row>
        <row r="1434">
          <cell r="B1434">
            <v>105</v>
          </cell>
          <cell r="C1434" t="str">
            <v>고정형 CAMERA 브래킷 설치</v>
          </cell>
          <cell r="D1434" t="str">
            <v>제작사양</v>
          </cell>
          <cell r="E1434">
            <v>1</v>
          </cell>
          <cell r="F1434" t="str">
            <v>EA</v>
          </cell>
          <cell r="G1434">
            <v>81035</v>
          </cell>
          <cell r="H1434">
            <v>81035</v>
          </cell>
          <cell r="I1434">
            <v>34514</v>
          </cell>
          <cell r="J1434">
            <v>34514</v>
          </cell>
          <cell r="K1434">
            <v>0</v>
          </cell>
          <cell r="L1434">
            <v>0</v>
          </cell>
        </row>
        <row r="1435">
          <cell r="B1435">
            <v>106</v>
          </cell>
          <cell r="C1435" t="str">
            <v>스피커 설치</v>
          </cell>
          <cell r="D1435" t="str">
            <v>20W, 8Ω</v>
          </cell>
          <cell r="E1435">
            <v>1</v>
          </cell>
          <cell r="F1435" t="str">
            <v>개</v>
          </cell>
          <cell r="G1435">
            <v>67035</v>
          </cell>
          <cell r="H1435">
            <v>67035</v>
          </cell>
          <cell r="I1435">
            <v>34514</v>
          </cell>
          <cell r="J1435">
            <v>34514</v>
          </cell>
          <cell r="K1435">
            <v>0</v>
          </cell>
          <cell r="L1435">
            <v>0</v>
          </cell>
        </row>
        <row r="1436">
          <cell r="B1436">
            <v>107</v>
          </cell>
          <cell r="C1436" t="str">
            <v>스피커 철거</v>
          </cell>
          <cell r="D1436">
            <v>0</v>
          </cell>
          <cell r="E1436">
            <v>1</v>
          </cell>
          <cell r="F1436" t="str">
            <v>개</v>
          </cell>
          <cell r="G1436">
            <v>310</v>
          </cell>
          <cell r="H1436">
            <v>310</v>
          </cell>
          <cell r="I1436">
            <v>10353</v>
          </cell>
          <cell r="J1436">
            <v>10353</v>
          </cell>
          <cell r="K1436">
            <v>0</v>
          </cell>
          <cell r="L1436">
            <v>0</v>
          </cell>
        </row>
        <row r="1437">
          <cell r="B1437">
            <v>108</v>
          </cell>
          <cell r="C1437" t="str">
            <v>경광등 설치</v>
          </cell>
          <cell r="D1437" t="str">
            <v>크세논램프 5W, ABS</v>
          </cell>
          <cell r="E1437">
            <v>1</v>
          </cell>
          <cell r="F1437" t="str">
            <v>개</v>
          </cell>
          <cell r="G1437">
            <v>50262</v>
          </cell>
          <cell r="H1437">
            <v>50262</v>
          </cell>
          <cell r="I1437">
            <v>8737</v>
          </cell>
          <cell r="J1437">
            <v>8737</v>
          </cell>
          <cell r="K1437">
            <v>0</v>
          </cell>
          <cell r="L1437">
            <v>0</v>
          </cell>
        </row>
        <row r="1438">
          <cell r="B1438">
            <v>109</v>
          </cell>
          <cell r="C1438" t="str">
            <v>경광등 철거</v>
          </cell>
          <cell r="D1438" t="str">
            <v>크세논램프 5W, ABS</v>
          </cell>
          <cell r="E1438">
            <v>1</v>
          </cell>
          <cell r="F1438" t="str">
            <v>개</v>
          </cell>
          <cell r="G1438">
            <v>131</v>
          </cell>
          <cell r="H1438">
            <v>131</v>
          </cell>
          <cell r="I1438">
            <v>4368</v>
          </cell>
          <cell r="J1438">
            <v>4368</v>
          </cell>
          <cell r="K1438">
            <v>0</v>
          </cell>
          <cell r="L1438">
            <v>0</v>
          </cell>
        </row>
        <row r="1439">
          <cell r="B1439">
            <v>112</v>
          </cell>
          <cell r="C1439" t="str">
            <v>비상벨 철거</v>
          </cell>
          <cell r="D1439">
            <v>0</v>
          </cell>
          <cell r="E1439">
            <v>1</v>
          </cell>
          <cell r="F1439" t="str">
            <v>개</v>
          </cell>
          <cell r="G1439">
            <v>157</v>
          </cell>
          <cell r="H1439">
            <v>157</v>
          </cell>
          <cell r="I1439">
            <v>5242</v>
          </cell>
          <cell r="J1439">
            <v>5242</v>
          </cell>
          <cell r="K1439">
            <v>0</v>
          </cell>
          <cell r="L1439">
            <v>0</v>
          </cell>
        </row>
        <row r="1440">
          <cell r="B1440">
            <v>119</v>
          </cell>
          <cell r="C1440" t="str">
            <v>써지보호기(영상) 철거</v>
          </cell>
          <cell r="D1440">
            <v>0</v>
          </cell>
          <cell r="E1440">
            <v>1</v>
          </cell>
          <cell r="F1440" t="str">
            <v>EA</v>
          </cell>
          <cell r="G1440">
            <v>226</v>
          </cell>
          <cell r="H1440">
            <v>226</v>
          </cell>
          <cell r="I1440">
            <v>7553</v>
          </cell>
          <cell r="J1440">
            <v>7553</v>
          </cell>
          <cell r="K1440">
            <v>0</v>
          </cell>
          <cell r="L1440">
            <v>0</v>
          </cell>
        </row>
        <row r="1441">
          <cell r="B1441">
            <v>120</v>
          </cell>
          <cell r="C1441" t="str">
            <v>CODEC 철거</v>
          </cell>
          <cell r="D1441" t="str">
            <v>MPEF-1/2/4, DUAL ENCODERING</v>
          </cell>
          <cell r="E1441">
            <v>1</v>
          </cell>
          <cell r="F1441" t="str">
            <v>대</v>
          </cell>
          <cell r="G1441">
            <v>517</v>
          </cell>
          <cell r="H1441">
            <v>517</v>
          </cell>
          <cell r="I1441">
            <v>17256</v>
          </cell>
          <cell r="J1441">
            <v>17256</v>
          </cell>
          <cell r="K1441">
            <v>0</v>
          </cell>
          <cell r="L1441">
            <v>0</v>
          </cell>
        </row>
        <row r="1442">
          <cell r="B1442">
            <v>121</v>
          </cell>
          <cell r="C1442" t="str">
            <v>동보방송장치 철거</v>
          </cell>
          <cell r="D1442" t="str">
            <v>AMP 내장(60W)</v>
          </cell>
          <cell r="E1442">
            <v>1</v>
          </cell>
          <cell r="F1442" t="str">
            <v>SET</v>
          </cell>
          <cell r="G1442">
            <v>1051</v>
          </cell>
          <cell r="H1442">
            <v>1051</v>
          </cell>
          <cell r="I1442">
            <v>35045</v>
          </cell>
          <cell r="J1442">
            <v>35045</v>
          </cell>
          <cell r="K1442">
            <v>0</v>
          </cell>
          <cell r="L1442">
            <v>0</v>
          </cell>
        </row>
        <row r="1443">
          <cell r="B1443">
            <v>122</v>
          </cell>
          <cell r="C1443" t="str">
            <v>시그널컨버터 철거</v>
          </cell>
          <cell r="D1443" t="str">
            <v>RS-232/485</v>
          </cell>
          <cell r="E1443">
            <v>1</v>
          </cell>
          <cell r="F1443" t="str">
            <v>SET</v>
          </cell>
          <cell r="G1443">
            <v>687</v>
          </cell>
          <cell r="H1443">
            <v>687</v>
          </cell>
          <cell r="I1443">
            <v>22902</v>
          </cell>
          <cell r="J1443">
            <v>22902</v>
          </cell>
          <cell r="K1443">
            <v>0</v>
          </cell>
          <cell r="L1443">
            <v>0</v>
          </cell>
        </row>
        <row r="1444">
          <cell r="B1444">
            <v>316</v>
          </cell>
          <cell r="C1444" t="str">
            <v>전원케이블 포설</v>
          </cell>
          <cell r="D1444" t="str">
            <v>VCT 1.5sq x 2C x 5열</v>
          </cell>
          <cell r="E1444">
            <v>7</v>
          </cell>
          <cell r="F1444" t="str">
            <v>m</v>
          </cell>
          <cell r="G1444">
            <v>3701</v>
          </cell>
          <cell r="H1444">
            <v>25907</v>
          </cell>
          <cell r="I1444">
            <v>13670</v>
          </cell>
          <cell r="J1444">
            <v>95690</v>
          </cell>
          <cell r="K1444">
            <v>0</v>
          </cell>
          <cell r="L1444">
            <v>0</v>
          </cell>
        </row>
        <row r="1445">
          <cell r="B1445">
            <v>317</v>
          </cell>
          <cell r="C1445" t="str">
            <v>스피커케이블</v>
          </cell>
          <cell r="D1445" t="str">
            <v>SW 2300</v>
          </cell>
          <cell r="E1445">
            <v>2.5</v>
          </cell>
          <cell r="F1445" t="str">
            <v>m</v>
          </cell>
          <cell r="G1445">
            <v>1285</v>
          </cell>
          <cell r="H1445">
            <v>3212</v>
          </cell>
          <cell r="I1445">
            <v>2621</v>
          </cell>
          <cell r="J1445">
            <v>6552</v>
          </cell>
          <cell r="K1445">
            <v>0</v>
          </cell>
          <cell r="L1445">
            <v>0</v>
          </cell>
        </row>
        <row r="1446">
          <cell r="B1446">
            <v>318</v>
          </cell>
          <cell r="C1446" t="str">
            <v>LAN 케이블 포설</v>
          </cell>
          <cell r="D1446" t="str">
            <v>UTP Cat 6 4P x 1열</v>
          </cell>
          <cell r="E1446">
            <v>8.5</v>
          </cell>
          <cell r="F1446" t="str">
            <v>m</v>
          </cell>
          <cell r="G1446">
            <v>557</v>
          </cell>
          <cell r="H1446">
            <v>4734</v>
          </cell>
          <cell r="I1446">
            <v>4068</v>
          </cell>
          <cell r="J1446">
            <v>34578</v>
          </cell>
          <cell r="K1446">
            <v>0</v>
          </cell>
          <cell r="L1446">
            <v>0</v>
          </cell>
        </row>
        <row r="1447">
          <cell r="B1447">
            <v>322</v>
          </cell>
          <cell r="C1447" t="str">
            <v>LAN 케이블 포설</v>
          </cell>
          <cell r="D1447" t="str">
            <v>UTP Cat 6 4P x 5열</v>
          </cell>
          <cell r="E1447">
            <v>7</v>
          </cell>
          <cell r="F1447" t="str">
            <v>m</v>
          </cell>
          <cell r="G1447">
            <v>2690</v>
          </cell>
          <cell r="H1447">
            <v>18830</v>
          </cell>
          <cell r="I1447">
            <v>17088</v>
          </cell>
          <cell r="J1447">
            <v>119616</v>
          </cell>
          <cell r="K1447">
            <v>0</v>
          </cell>
          <cell r="L1447">
            <v>0</v>
          </cell>
        </row>
        <row r="1448">
          <cell r="B1448" t="str">
            <v>멀티콘센트접지2구</v>
          </cell>
          <cell r="C1448" t="str">
            <v>멀티콘센트</v>
          </cell>
          <cell r="D1448" t="str">
            <v>접지2구</v>
          </cell>
          <cell r="E1448">
            <v>1</v>
          </cell>
          <cell r="F1448" t="str">
            <v>EA</v>
          </cell>
          <cell r="G1448">
            <v>6300</v>
          </cell>
          <cell r="H1448">
            <v>6300</v>
          </cell>
          <cell r="J1448">
            <v>0</v>
          </cell>
          <cell r="L1448">
            <v>0</v>
          </cell>
        </row>
        <row r="1449">
          <cell r="B1449" t="str">
            <v>멀티콘센트접지6구</v>
          </cell>
          <cell r="C1449" t="str">
            <v>멀티콘센트</v>
          </cell>
          <cell r="D1449" t="str">
            <v>접지6구</v>
          </cell>
          <cell r="E1449">
            <v>2</v>
          </cell>
          <cell r="F1449" t="str">
            <v>EA</v>
          </cell>
          <cell r="G1449">
            <v>12400</v>
          </cell>
          <cell r="H1449">
            <v>24800</v>
          </cell>
          <cell r="J1449">
            <v>0</v>
          </cell>
          <cell r="L1449">
            <v>0</v>
          </cell>
        </row>
        <row r="1454">
          <cell r="B1454">
            <v>3118</v>
          </cell>
          <cell r="D1454" t="str">
            <v>계</v>
          </cell>
          <cell r="H1454">
            <v>337603</v>
          </cell>
          <cell r="J1454">
            <v>517277</v>
          </cell>
          <cell r="L1454">
            <v>0</v>
          </cell>
        </row>
        <row r="1455">
          <cell r="B1455">
            <v>2119</v>
          </cell>
          <cell r="C1455" t="str">
            <v>2.59 기흥구 구갈동 38 세종그랑시아,롯데캐슬 뒷길</v>
          </cell>
        </row>
        <row r="1456">
          <cell r="B1456">
            <v>101</v>
          </cell>
          <cell r="C1456" t="str">
            <v>SPEED DOME CAMERA 철거</v>
          </cell>
          <cell r="D1456" t="str">
            <v>41만화소</v>
          </cell>
          <cell r="E1456">
            <v>1</v>
          </cell>
          <cell r="F1456" t="str">
            <v>EA</v>
          </cell>
          <cell r="G1456">
            <v>1064</v>
          </cell>
          <cell r="H1456">
            <v>1064</v>
          </cell>
          <cell r="I1456">
            <v>35490</v>
          </cell>
          <cell r="J1456">
            <v>35490</v>
          </cell>
          <cell r="K1456">
            <v>0</v>
          </cell>
          <cell r="L1456">
            <v>0</v>
          </cell>
        </row>
        <row r="1457">
          <cell r="B1457">
            <v>103</v>
          </cell>
          <cell r="C1457" t="str">
            <v>돔카메라 고정용 브래킷 설치</v>
          </cell>
          <cell r="D1457" t="str">
            <v>제작사양</v>
          </cell>
          <cell r="E1457">
            <v>1</v>
          </cell>
          <cell r="F1457" t="str">
            <v>EA</v>
          </cell>
          <cell r="G1457">
            <v>51035</v>
          </cell>
          <cell r="H1457">
            <v>51035</v>
          </cell>
          <cell r="I1457">
            <v>34514</v>
          </cell>
          <cell r="J1457">
            <v>34514</v>
          </cell>
          <cell r="K1457">
            <v>0</v>
          </cell>
          <cell r="L1457">
            <v>0</v>
          </cell>
        </row>
        <row r="1458">
          <cell r="B1458">
            <v>104</v>
          </cell>
          <cell r="C1458" t="str">
            <v>돔카메라 고정용 브래킷 철거</v>
          </cell>
          <cell r="D1458" t="str">
            <v>제작사양</v>
          </cell>
          <cell r="E1458">
            <v>1</v>
          </cell>
          <cell r="F1458" t="str">
            <v>EA</v>
          </cell>
          <cell r="G1458">
            <v>310</v>
          </cell>
          <cell r="H1458">
            <v>310</v>
          </cell>
          <cell r="I1458">
            <v>10353</v>
          </cell>
          <cell r="J1458">
            <v>10353</v>
          </cell>
          <cell r="K1458">
            <v>0</v>
          </cell>
          <cell r="L1458">
            <v>0</v>
          </cell>
        </row>
        <row r="1459">
          <cell r="B1459">
            <v>105</v>
          </cell>
          <cell r="C1459" t="str">
            <v>고정형 CAMERA 브래킷 설치</v>
          </cell>
          <cell r="D1459" t="str">
            <v>제작사양</v>
          </cell>
          <cell r="E1459">
            <v>1</v>
          </cell>
          <cell r="F1459" t="str">
            <v>EA</v>
          </cell>
          <cell r="G1459">
            <v>81035</v>
          </cell>
          <cell r="H1459">
            <v>81035</v>
          </cell>
          <cell r="I1459">
            <v>34514</v>
          </cell>
          <cell r="J1459">
            <v>34514</v>
          </cell>
          <cell r="K1459">
            <v>0</v>
          </cell>
          <cell r="L1459">
            <v>0</v>
          </cell>
        </row>
        <row r="1460">
          <cell r="B1460">
            <v>106</v>
          </cell>
          <cell r="C1460" t="str">
            <v>스피커 설치</v>
          </cell>
          <cell r="D1460" t="str">
            <v>20W, 8Ω</v>
          </cell>
          <cell r="E1460">
            <v>1</v>
          </cell>
          <cell r="F1460" t="str">
            <v>개</v>
          </cell>
          <cell r="G1460">
            <v>67035</v>
          </cell>
          <cell r="H1460">
            <v>67035</v>
          </cell>
          <cell r="I1460">
            <v>34514</v>
          </cell>
          <cell r="J1460">
            <v>34514</v>
          </cell>
          <cell r="K1460">
            <v>0</v>
          </cell>
          <cell r="L1460">
            <v>0</v>
          </cell>
        </row>
        <row r="1461">
          <cell r="B1461">
            <v>107</v>
          </cell>
          <cell r="C1461" t="str">
            <v>스피커 철거</v>
          </cell>
          <cell r="D1461">
            <v>0</v>
          </cell>
          <cell r="E1461">
            <v>1</v>
          </cell>
          <cell r="F1461" t="str">
            <v>개</v>
          </cell>
          <cell r="G1461">
            <v>310</v>
          </cell>
          <cell r="H1461">
            <v>310</v>
          </cell>
          <cell r="I1461">
            <v>10353</v>
          </cell>
          <cell r="J1461">
            <v>10353</v>
          </cell>
          <cell r="K1461">
            <v>0</v>
          </cell>
          <cell r="L1461">
            <v>0</v>
          </cell>
        </row>
        <row r="1462">
          <cell r="B1462">
            <v>108</v>
          </cell>
          <cell r="C1462" t="str">
            <v>경광등 설치</v>
          </cell>
          <cell r="D1462" t="str">
            <v>크세논램프 5W, ABS</v>
          </cell>
          <cell r="E1462">
            <v>1</v>
          </cell>
          <cell r="F1462" t="str">
            <v>개</v>
          </cell>
          <cell r="G1462">
            <v>50262</v>
          </cell>
          <cell r="H1462">
            <v>50262</v>
          </cell>
          <cell r="I1462">
            <v>8737</v>
          </cell>
          <cell r="J1462">
            <v>8737</v>
          </cell>
          <cell r="K1462">
            <v>0</v>
          </cell>
          <cell r="L1462">
            <v>0</v>
          </cell>
        </row>
        <row r="1463">
          <cell r="B1463">
            <v>109</v>
          </cell>
          <cell r="C1463" t="str">
            <v>경광등 철거</v>
          </cell>
          <cell r="D1463" t="str">
            <v>크세논램프 5W, ABS</v>
          </cell>
          <cell r="E1463">
            <v>1</v>
          </cell>
          <cell r="F1463" t="str">
            <v>개</v>
          </cell>
          <cell r="G1463">
            <v>131</v>
          </cell>
          <cell r="H1463">
            <v>131</v>
          </cell>
          <cell r="I1463">
            <v>4368</v>
          </cell>
          <cell r="J1463">
            <v>4368</v>
          </cell>
          <cell r="K1463">
            <v>0</v>
          </cell>
          <cell r="L1463">
            <v>0</v>
          </cell>
        </row>
        <row r="1464">
          <cell r="B1464">
            <v>112</v>
          </cell>
          <cell r="C1464" t="str">
            <v>비상벨 철거</v>
          </cell>
          <cell r="D1464">
            <v>0</v>
          </cell>
          <cell r="E1464">
            <v>1</v>
          </cell>
          <cell r="F1464" t="str">
            <v>개</v>
          </cell>
          <cell r="G1464">
            <v>157</v>
          </cell>
          <cell r="H1464">
            <v>157</v>
          </cell>
          <cell r="I1464">
            <v>5242</v>
          </cell>
          <cell r="J1464">
            <v>5242</v>
          </cell>
          <cell r="K1464">
            <v>0</v>
          </cell>
          <cell r="L1464">
            <v>0</v>
          </cell>
        </row>
        <row r="1465">
          <cell r="B1465">
            <v>119</v>
          </cell>
          <cell r="C1465" t="str">
            <v>써지보호기(영상) 철거</v>
          </cell>
          <cell r="D1465">
            <v>0</v>
          </cell>
          <cell r="E1465">
            <v>1</v>
          </cell>
          <cell r="F1465" t="str">
            <v>EA</v>
          </cell>
          <cell r="G1465">
            <v>226</v>
          </cell>
          <cell r="H1465">
            <v>226</v>
          </cell>
          <cell r="I1465">
            <v>7553</v>
          </cell>
          <cell r="J1465">
            <v>7553</v>
          </cell>
          <cell r="K1465">
            <v>0</v>
          </cell>
          <cell r="L1465">
            <v>0</v>
          </cell>
        </row>
        <row r="1466">
          <cell r="B1466">
            <v>120</v>
          </cell>
          <cell r="C1466" t="str">
            <v>CODEC 철거</v>
          </cell>
          <cell r="D1466" t="str">
            <v>MPEF-1/2/4, DUAL ENCODERING</v>
          </cell>
          <cell r="E1466">
            <v>1</v>
          </cell>
          <cell r="F1466" t="str">
            <v>대</v>
          </cell>
          <cell r="G1466">
            <v>517</v>
          </cell>
          <cell r="H1466">
            <v>517</v>
          </cell>
          <cell r="I1466">
            <v>17256</v>
          </cell>
          <cell r="J1466">
            <v>17256</v>
          </cell>
          <cell r="K1466">
            <v>0</v>
          </cell>
          <cell r="L1466">
            <v>0</v>
          </cell>
        </row>
        <row r="1467">
          <cell r="B1467">
            <v>121</v>
          </cell>
          <cell r="C1467" t="str">
            <v>동보방송장치 철거</v>
          </cell>
          <cell r="D1467" t="str">
            <v>AMP 내장(60W)</v>
          </cell>
          <cell r="E1467">
            <v>1</v>
          </cell>
          <cell r="F1467" t="str">
            <v>SET</v>
          </cell>
          <cell r="G1467">
            <v>1051</v>
          </cell>
          <cell r="H1467">
            <v>1051</v>
          </cell>
          <cell r="I1467">
            <v>35045</v>
          </cell>
          <cell r="J1467">
            <v>35045</v>
          </cell>
          <cell r="K1467">
            <v>0</v>
          </cell>
          <cell r="L1467">
            <v>0</v>
          </cell>
        </row>
        <row r="1468">
          <cell r="B1468">
            <v>122</v>
          </cell>
          <cell r="C1468" t="str">
            <v>시그널컨버터 철거</v>
          </cell>
          <cell r="D1468" t="str">
            <v>RS-232/485</v>
          </cell>
          <cell r="E1468">
            <v>1</v>
          </cell>
          <cell r="F1468" t="str">
            <v>SET</v>
          </cell>
          <cell r="G1468">
            <v>687</v>
          </cell>
          <cell r="H1468">
            <v>687</v>
          </cell>
          <cell r="I1468">
            <v>22902</v>
          </cell>
          <cell r="J1468">
            <v>22902</v>
          </cell>
          <cell r="K1468">
            <v>0</v>
          </cell>
          <cell r="L1468">
            <v>0</v>
          </cell>
        </row>
        <row r="1469">
          <cell r="B1469">
            <v>315</v>
          </cell>
          <cell r="C1469" t="str">
            <v>전원케이블 포설</v>
          </cell>
          <cell r="D1469" t="str">
            <v>VCT 1.5sq x 2C x 4열</v>
          </cell>
          <cell r="E1469">
            <v>8</v>
          </cell>
          <cell r="F1469" t="str">
            <v>m</v>
          </cell>
          <cell r="G1469">
            <v>2964</v>
          </cell>
          <cell r="H1469">
            <v>23712</v>
          </cell>
          <cell r="I1469">
            <v>11066</v>
          </cell>
          <cell r="J1469">
            <v>88528</v>
          </cell>
          <cell r="K1469">
            <v>0</v>
          </cell>
          <cell r="L1469">
            <v>0</v>
          </cell>
        </row>
        <row r="1470">
          <cell r="B1470">
            <v>317</v>
          </cell>
          <cell r="C1470" t="str">
            <v>스피커케이블</v>
          </cell>
          <cell r="D1470" t="str">
            <v>SW 2300</v>
          </cell>
          <cell r="E1470">
            <v>2.5</v>
          </cell>
          <cell r="F1470" t="str">
            <v>m</v>
          </cell>
          <cell r="G1470">
            <v>1285</v>
          </cell>
          <cell r="H1470">
            <v>3212</v>
          </cell>
          <cell r="I1470">
            <v>2621</v>
          </cell>
          <cell r="J1470">
            <v>6552</v>
          </cell>
          <cell r="K1470">
            <v>0</v>
          </cell>
          <cell r="L1470">
            <v>0</v>
          </cell>
        </row>
        <row r="1471">
          <cell r="B1471">
            <v>318</v>
          </cell>
          <cell r="C1471" t="str">
            <v>LAN 케이블 포설</v>
          </cell>
          <cell r="D1471" t="str">
            <v>UTP Cat 6 4P x 1열</v>
          </cell>
          <cell r="E1471">
            <v>9.5</v>
          </cell>
          <cell r="F1471" t="str">
            <v>m</v>
          </cell>
          <cell r="G1471">
            <v>557</v>
          </cell>
          <cell r="H1471">
            <v>5291</v>
          </cell>
          <cell r="I1471">
            <v>4068</v>
          </cell>
          <cell r="J1471">
            <v>38646</v>
          </cell>
          <cell r="K1471">
            <v>0</v>
          </cell>
          <cell r="L1471">
            <v>0</v>
          </cell>
        </row>
        <row r="1472">
          <cell r="B1472">
            <v>321</v>
          </cell>
          <cell r="C1472" t="str">
            <v>LAN 케이블 포설</v>
          </cell>
          <cell r="D1472" t="str">
            <v>UTP Cat 6 4P x 4열</v>
          </cell>
          <cell r="E1472">
            <v>8</v>
          </cell>
          <cell r="F1472" t="str">
            <v>m</v>
          </cell>
          <cell r="G1472">
            <v>2156</v>
          </cell>
          <cell r="H1472">
            <v>17248</v>
          </cell>
          <cell r="I1472">
            <v>13833</v>
          </cell>
          <cell r="J1472">
            <v>110664</v>
          </cell>
          <cell r="K1472">
            <v>0</v>
          </cell>
          <cell r="L1472">
            <v>0</v>
          </cell>
        </row>
        <row r="1473">
          <cell r="B1473" t="str">
            <v>멀티콘센트접지2구</v>
          </cell>
          <cell r="C1473" t="str">
            <v>멀티콘센트</v>
          </cell>
          <cell r="D1473" t="str">
            <v>접지2구</v>
          </cell>
          <cell r="E1473">
            <v>1</v>
          </cell>
          <cell r="F1473" t="str">
            <v>EA</v>
          </cell>
          <cell r="G1473">
            <v>6300</v>
          </cell>
          <cell r="H1473">
            <v>6300</v>
          </cell>
          <cell r="J1473">
            <v>0</v>
          </cell>
          <cell r="L1473">
            <v>0</v>
          </cell>
        </row>
        <row r="1474">
          <cell r="B1474" t="str">
            <v>멀티콘센트접지6구</v>
          </cell>
          <cell r="C1474" t="str">
            <v>멀티콘센트</v>
          </cell>
          <cell r="D1474" t="str">
            <v>접지6구</v>
          </cell>
          <cell r="E1474">
            <v>2</v>
          </cell>
          <cell r="F1474" t="str">
            <v>EA</v>
          </cell>
          <cell r="G1474">
            <v>12400</v>
          </cell>
          <cell r="H1474">
            <v>24800</v>
          </cell>
          <cell r="J1474">
            <v>0</v>
          </cell>
          <cell r="L1474">
            <v>0</v>
          </cell>
        </row>
        <row r="1479">
          <cell r="B1479">
            <v>3119</v>
          </cell>
          <cell r="D1479" t="str">
            <v>계</v>
          </cell>
          <cell r="H1479">
            <v>334383</v>
          </cell>
          <cell r="J1479">
            <v>505231</v>
          </cell>
          <cell r="L1479">
            <v>0</v>
          </cell>
        </row>
        <row r="1480">
          <cell r="B1480">
            <v>2120</v>
          </cell>
          <cell r="C1480" t="str">
            <v>2.60 수지구 풍덕천동 666-6 (스타노래방 사거리)</v>
          </cell>
        </row>
        <row r="1481">
          <cell r="B1481">
            <v>101</v>
          </cell>
          <cell r="C1481" t="str">
            <v>SPEED DOME CAMERA 철거</v>
          </cell>
          <cell r="D1481" t="str">
            <v>41만화소</v>
          </cell>
          <cell r="E1481">
            <v>1</v>
          </cell>
          <cell r="F1481" t="str">
            <v>EA</v>
          </cell>
          <cell r="G1481">
            <v>1064</v>
          </cell>
          <cell r="H1481">
            <v>1064</v>
          </cell>
          <cell r="I1481">
            <v>35490</v>
          </cell>
          <cell r="J1481">
            <v>35490</v>
          </cell>
          <cell r="K1481">
            <v>0</v>
          </cell>
          <cell r="L1481">
            <v>0</v>
          </cell>
        </row>
        <row r="1482">
          <cell r="B1482">
            <v>103</v>
          </cell>
          <cell r="C1482" t="str">
            <v>돔카메라 고정용 브래킷 설치</v>
          </cell>
          <cell r="D1482" t="str">
            <v>제작사양</v>
          </cell>
          <cell r="E1482">
            <v>1</v>
          </cell>
          <cell r="F1482" t="str">
            <v>EA</v>
          </cell>
          <cell r="G1482">
            <v>51035</v>
          </cell>
          <cell r="H1482">
            <v>51035</v>
          </cell>
          <cell r="I1482">
            <v>34514</v>
          </cell>
          <cell r="J1482">
            <v>34514</v>
          </cell>
          <cell r="K1482">
            <v>0</v>
          </cell>
          <cell r="L1482">
            <v>0</v>
          </cell>
        </row>
        <row r="1483">
          <cell r="B1483">
            <v>104</v>
          </cell>
          <cell r="C1483" t="str">
            <v>돔카메라 고정용 브래킷 철거</v>
          </cell>
          <cell r="D1483" t="str">
            <v>제작사양</v>
          </cell>
          <cell r="E1483">
            <v>1</v>
          </cell>
          <cell r="F1483" t="str">
            <v>EA</v>
          </cell>
          <cell r="G1483">
            <v>310</v>
          </cell>
          <cell r="H1483">
            <v>310</v>
          </cell>
          <cell r="I1483">
            <v>10353</v>
          </cell>
          <cell r="J1483">
            <v>10353</v>
          </cell>
          <cell r="K1483">
            <v>0</v>
          </cell>
          <cell r="L1483">
            <v>0</v>
          </cell>
        </row>
        <row r="1484">
          <cell r="B1484">
            <v>105</v>
          </cell>
          <cell r="C1484" t="str">
            <v>고정형 CAMERA 브래킷 설치</v>
          </cell>
          <cell r="D1484" t="str">
            <v>제작사양</v>
          </cell>
          <cell r="E1484">
            <v>1</v>
          </cell>
          <cell r="F1484" t="str">
            <v>EA</v>
          </cell>
          <cell r="G1484">
            <v>81035</v>
          </cell>
          <cell r="H1484">
            <v>81035</v>
          </cell>
          <cell r="I1484">
            <v>34514</v>
          </cell>
          <cell r="J1484">
            <v>34514</v>
          </cell>
          <cell r="K1484">
            <v>0</v>
          </cell>
          <cell r="L1484">
            <v>0</v>
          </cell>
        </row>
        <row r="1485">
          <cell r="B1485">
            <v>106</v>
          </cell>
          <cell r="C1485" t="str">
            <v>스피커 설치</v>
          </cell>
          <cell r="D1485" t="str">
            <v>20W, 8Ω</v>
          </cell>
          <cell r="E1485">
            <v>1</v>
          </cell>
          <cell r="F1485" t="str">
            <v>개</v>
          </cell>
          <cell r="G1485">
            <v>67035</v>
          </cell>
          <cell r="H1485">
            <v>67035</v>
          </cell>
          <cell r="I1485">
            <v>34514</v>
          </cell>
          <cell r="J1485">
            <v>34514</v>
          </cell>
          <cell r="K1485">
            <v>0</v>
          </cell>
          <cell r="L1485">
            <v>0</v>
          </cell>
        </row>
        <row r="1486">
          <cell r="B1486">
            <v>107</v>
          </cell>
          <cell r="C1486" t="str">
            <v>스피커 철거</v>
          </cell>
          <cell r="D1486">
            <v>0</v>
          </cell>
          <cell r="E1486">
            <v>1</v>
          </cell>
          <cell r="F1486" t="str">
            <v>개</v>
          </cell>
          <cell r="G1486">
            <v>310</v>
          </cell>
          <cell r="H1486">
            <v>310</v>
          </cell>
          <cell r="I1486">
            <v>10353</v>
          </cell>
          <cell r="J1486">
            <v>10353</v>
          </cell>
          <cell r="K1486">
            <v>0</v>
          </cell>
          <cell r="L1486">
            <v>0</v>
          </cell>
        </row>
        <row r="1487">
          <cell r="B1487">
            <v>108</v>
          </cell>
          <cell r="C1487" t="str">
            <v>경광등 설치</v>
          </cell>
          <cell r="D1487" t="str">
            <v>크세논램프 5W, ABS</v>
          </cell>
          <cell r="E1487">
            <v>1</v>
          </cell>
          <cell r="F1487" t="str">
            <v>개</v>
          </cell>
          <cell r="G1487">
            <v>50262</v>
          </cell>
          <cell r="H1487">
            <v>50262</v>
          </cell>
          <cell r="I1487">
            <v>8737</v>
          </cell>
          <cell r="J1487">
            <v>8737</v>
          </cell>
          <cell r="K1487">
            <v>0</v>
          </cell>
          <cell r="L1487">
            <v>0</v>
          </cell>
        </row>
        <row r="1488">
          <cell r="B1488">
            <v>109</v>
          </cell>
          <cell r="C1488" t="str">
            <v>경광등 철거</v>
          </cell>
          <cell r="D1488" t="str">
            <v>크세논램프 5W, ABS</v>
          </cell>
          <cell r="E1488">
            <v>1</v>
          </cell>
          <cell r="F1488" t="str">
            <v>개</v>
          </cell>
          <cell r="G1488">
            <v>131</v>
          </cell>
          <cell r="H1488">
            <v>131</v>
          </cell>
          <cell r="I1488">
            <v>4368</v>
          </cell>
          <cell r="J1488">
            <v>4368</v>
          </cell>
          <cell r="K1488">
            <v>0</v>
          </cell>
          <cell r="L1488">
            <v>0</v>
          </cell>
        </row>
        <row r="1489">
          <cell r="B1489">
            <v>112</v>
          </cell>
          <cell r="C1489" t="str">
            <v>비상벨 철거</v>
          </cell>
          <cell r="D1489">
            <v>0</v>
          </cell>
          <cell r="E1489">
            <v>1</v>
          </cell>
          <cell r="F1489" t="str">
            <v>개</v>
          </cell>
          <cell r="G1489">
            <v>157</v>
          </cell>
          <cell r="H1489">
            <v>157</v>
          </cell>
          <cell r="I1489">
            <v>5242</v>
          </cell>
          <cell r="J1489">
            <v>5242</v>
          </cell>
          <cell r="K1489">
            <v>0</v>
          </cell>
          <cell r="L1489">
            <v>0</v>
          </cell>
        </row>
        <row r="1490">
          <cell r="B1490">
            <v>119</v>
          </cell>
          <cell r="C1490" t="str">
            <v>써지보호기(영상) 철거</v>
          </cell>
          <cell r="D1490">
            <v>0</v>
          </cell>
          <cell r="E1490">
            <v>1</v>
          </cell>
          <cell r="F1490" t="str">
            <v>EA</v>
          </cell>
          <cell r="G1490">
            <v>226</v>
          </cell>
          <cell r="H1490">
            <v>226</v>
          </cell>
          <cell r="I1490">
            <v>7553</v>
          </cell>
          <cell r="J1490">
            <v>7553</v>
          </cell>
          <cell r="K1490">
            <v>0</v>
          </cell>
          <cell r="L1490">
            <v>0</v>
          </cell>
        </row>
        <row r="1491">
          <cell r="B1491">
            <v>120</v>
          </cell>
          <cell r="C1491" t="str">
            <v>CODEC 철거</v>
          </cell>
          <cell r="D1491" t="str">
            <v>MPEF-1/2/4, DUAL ENCODERING</v>
          </cell>
          <cell r="E1491">
            <v>1</v>
          </cell>
          <cell r="F1491" t="str">
            <v>대</v>
          </cell>
          <cell r="G1491">
            <v>517</v>
          </cell>
          <cell r="H1491">
            <v>517</v>
          </cell>
          <cell r="I1491">
            <v>17256</v>
          </cell>
          <cell r="J1491">
            <v>17256</v>
          </cell>
          <cell r="K1491">
            <v>0</v>
          </cell>
          <cell r="L1491">
            <v>0</v>
          </cell>
        </row>
        <row r="1492">
          <cell r="B1492">
            <v>121</v>
          </cell>
          <cell r="C1492" t="str">
            <v>동보방송장치 철거</v>
          </cell>
          <cell r="D1492" t="str">
            <v>AMP 내장(60W)</v>
          </cell>
          <cell r="E1492">
            <v>1</v>
          </cell>
          <cell r="F1492" t="str">
            <v>SET</v>
          </cell>
          <cell r="G1492">
            <v>1051</v>
          </cell>
          <cell r="H1492">
            <v>1051</v>
          </cell>
          <cell r="I1492">
            <v>35045</v>
          </cell>
          <cell r="J1492">
            <v>35045</v>
          </cell>
          <cell r="K1492">
            <v>0</v>
          </cell>
          <cell r="L1492">
            <v>0</v>
          </cell>
        </row>
        <row r="1493">
          <cell r="B1493">
            <v>122</v>
          </cell>
          <cell r="C1493" t="str">
            <v>시그널컨버터 철거</v>
          </cell>
          <cell r="D1493" t="str">
            <v>RS-232/485</v>
          </cell>
          <cell r="E1493">
            <v>1</v>
          </cell>
          <cell r="F1493" t="str">
            <v>SET</v>
          </cell>
          <cell r="G1493">
            <v>687</v>
          </cell>
          <cell r="H1493">
            <v>687</v>
          </cell>
          <cell r="I1493">
            <v>22902</v>
          </cell>
          <cell r="J1493">
            <v>22902</v>
          </cell>
          <cell r="K1493">
            <v>0</v>
          </cell>
          <cell r="L1493">
            <v>0</v>
          </cell>
        </row>
        <row r="1494">
          <cell r="B1494">
            <v>316</v>
          </cell>
          <cell r="C1494" t="str">
            <v>전원케이블 포설</v>
          </cell>
          <cell r="D1494" t="str">
            <v>VCT 1.5sq x 2C x 5열</v>
          </cell>
          <cell r="E1494">
            <v>8</v>
          </cell>
          <cell r="F1494" t="str">
            <v>m</v>
          </cell>
          <cell r="G1494">
            <v>3701</v>
          </cell>
          <cell r="H1494">
            <v>29608</v>
          </cell>
          <cell r="I1494">
            <v>13670</v>
          </cell>
          <cell r="J1494">
            <v>109360</v>
          </cell>
          <cell r="K1494">
            <v>0</v>
          </cell>
          <cell r="L1494">
            <v>0</v>
          </cell>
        </row>
        <row r="1495">
          <cell r="B1495">
            <v>317</v>
          </cell>
          <cell r="C1495" t="str">
            <v>스피커케이블</v>
          </cell>
          <cell r="D1495" t="str">
            <v>SW 2300</v>
          </cell>
          <cell r="E1495">
            <v>2.5</v>
          </cell>
          <cell r="F1495" t="str">
            <v>m</v>
          </cell>
          <cell r="G1495">
            <v>1285</v>
          </cell>
          <cell r="H1495">
            <v>3212</v>
          </cell>
          <cell r="I1495">
            <v>2621</v>
          </cell>
          <cell r="J1495">
            <v>6552</v>
          </cell>
          <cell r="K1495">
            <v>0</v>
          </cell>
          <cell r="L1495">
            <v>0</v>
          </cell>
        </row>
        <row r="1496">
          <cell r="B1496">
            <v>318</v>
          </cell>
          <cell r="C1496" t="str">
            <v>LAN 케이블 포설</v>
          </cell>
          <cell r="D1496" t="str">
            <v>UTP Cat 6 4P x 1열</v>
          </cell>
          <cell r="E1496">
            <v>9.5</v>
          </cell>
          <cell r="F1496" t="str">
            <v>m</v>
          </cell>
          <cell r="G1496">
            <v>557</v>
          </cell>
          <cell r="H1496">
            <v>5291</v>
          </cell>
          <cell r="I1496">
            <v>4068</v>
          </cell>
          <cell r="J1496">
            <v>38646</v>
          </cell>
          <cell r="K1496">
            <v>0</v>
          </cell>
          <cell r="L1496">
            <v>0</v>
          </cell>
        </row>
        <row r="1497">
          <cell r="B1497">
            <v>322</v>
          </cell>
          <cell r="C1497" t="str">
            <v>LAN 케이블 포설</v>
          </cell>
          <cell r="D1497" t="str">
            <v>UTP Cat 6 4P x 5열</v>
          </cell>
          <cell r="E1497">
            <v>8</v>
          </cell>
          <cell r="F1497" t="str">
            <v>m</v>
          </cell>
          <cell r="G1497">
            <v>2690</v>
          </cell>
          <cell r="H1497">
            <v>21520</v>
          </cell>
          <cell r="I1497">
            <v>17088</v>
          </cell>
          <cell r="J1497">
            <v>136704</v>
          </cell>
          <cell r="K1497">
            <v>0</v>
          </cell>
          <cell r="L1497">
            <v>0</v>
          </cell>
        </row>
        <row r="1498">
          <cell r="B1498" t="str">
            <v>멀티콘센트접지2구</v>
          </cell>
          <cell r="C1498" t="str">
            <v>멀티콘센트</v>
          </cell>
          <cell r="D1498" t="str">
            <v>접지2구</v>
          </cell>
          <cell r="E1498">
            <v>1</v>
          </cell>
          <cell r="F1498" t="str">
            <v>EA</v>
          </cell>
          <cell r="G1498">
            <v>6300</v>
          </cell>
          <cell r="H1498">
            <v>6300</v>
          </cell>
          <cell r="J1498">
            <v>0</v>
          </cell>
          <cell r="L1498">
            <v>0</v>
          </cell>
        </row>
        <row r="1499">
          <cell r="B1499" t="str">
            <v>멀티콘센트접지6구</v>
          </cell>
          <cell r="C1499" t="str">
            <v>멀티콘센트</v>
          </cell>
          <cell r="D1499" t="str">
            <v>접지6구</v>
          </cell>
          <cell r="E1499">
            <v>2</v>
          </cell>
          <cell r="F1499" t="str">
            <v>EA</v>
          </cell>
          <cell r="G1499">
            <v>12400</v>
          </cell>
          <cell r="H1499">
            <v>24800</v>
          </cell>
          <cell r="J1499">
            <v>0</v>
          </cell>
          <cell r="L1499">
            <v>0</v>
          </cell>
        </row>
        <row r="1504">
          <cell r="B1504">
            <v>3120</v>
          </cell>
          <cell r="D1504" t="str">
            <v>계</v>
          </cell>
          <cell r="H1504">
            <v>344551</v>
          </cell>
          <cell r="J1504">
            <v>552103</v>
          </cell>
          <cell r="L1504">
            <v>0</v>
          </cell>
        </row>
      </sheetData>
      <sheetData sheetId="13"/>
      <sheetData sheetId="14">
        <row r="1">
          <cell r="C1" t="str">
            <v>관   급   자   재   비   내   역   서(신설)</v>
          </cell>
        </row>
      </sheetData>
      <sheetData sheetId="15"/>
      <sheetData sheetId="16">
        <row r="1">
          <cell r="C1" t="str">
            <v>관   급   자   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4. 관급자재 내역서(총액)</v>
          </cell>
        </row>
        <row r="6">
          <cell r="B6">
            <v>2061</v>
          </cell>
          <cell r="C6" t="str">
            <v>4.1 처인구 고림동 224-8 글렌하우스 앞 사거리</v>
          </cell>
        </row>
        <row r="7">
          <cell r="B7">
            <v>100</v>
          </cell>
          <cell r="C7" t="str">
            <v>SPEED DOME CAMERA 설치</v>
          </cell>
          <cell r="D7" t="str">
            <v>2.0 Megapixel</v>
          </cell>
          <cell r="E7">
            <v>1</v>
          </cell>
          <cell r="F7" t="str">
            <v>EA</v>
          </cell>
          <cell r="G7">
            <v>3000000</v>
          </cell>
          <cell r="H7">
            <v>3000000</v>
          </cell>
          <cell r="I7">
            <v>118305</v>
          </cell>
          <cell r="J7">
            <v>118305</v>
          </cell>
          <cell r="K7">
            <v>0</v>
          </cell>
          <cell r="L7">
            <v>0</v>
          </cell>
        </row>
        <row r="8">
          <cell r="B8">
            <v>102</v>
          </cell>
          <cell r="C8" t="str">
            <v>고정형 카메라 설치</v>
          </cell>
          <cell r="D8" t="str">
            <v>2.0 Megapixel, IR일체형</v>
          </cell>
          <cell r="E8">
            <v>4</v>
          </cell>
          <cell r="F8" t="str">
            <v>EA</v>
          </cell>
          <cell r="G8">
            <v>800000</v>
          </cell>
          <cell r="H8">
            <v>3200000</v>
          </cell>
          <cell r="I8">
            <v>100576</v>
          </cell>
          <cell r="J8">
            <v>402304</v>
          </cell>
          <cell r="K8">
            <v>0</v>
          </cell>
          <cell r="L8">
            <v>0</v>
          </cell>
        </row>
        <row r="9">
          <cell r="B9">
            <v>115</v>
          </cell>
          <cell r="C9" t="str">
            <v>광 스위치 설치</v>
          </cell>
          <cell r="D9" t="str">
            <v xml:space="preserve">싱글모드 1포트, TP Port : 7포트 </v>
          </cell>
          <cell r="E9">
            <v>1</v>
          </cell>
          <cell r="F9" t="str">
            <v>EA</v>
          </cell>
          <cell r="G9">
            <v>300000</v>
          </cell>
          <cell r="H9">
            <v>300000</v>
          </cell>
          <cell r="I9">
            <v>73483</v>
          </cell>
          <cell r="J9">
            <v>73483</v>
          </cell>
          <cell r="K9">
            <v>0</v>
          </cell>
          <cell r="L9">
            <v>0</v>
          </cell>
        </row>
        <row r="10">
          <cell r="B10" t="str">
            <v>비상벨경광등 및 스피커 연결, 볼륨조절, MIC, 방수버튼</v>
          </cell>
          <cell r="C10" t="str">
            <v>비상벨</v>
          </cell>
          <cell r="D10" t="str">
            <v>경광등 및 스피커 연결, 볼륨조절, MIC, 방수버튼</v>
          </cell>
          <cell r="E10">
            <v>1</v>
          </cell>
          <cell r="F10" t="str">
            <v>EA</v>
          </cell>
          <cell r="G10">
            <v>863637</v>
          </cell>
          <cell r="H10">
            <v>863637</v>
          </cell>
          <cell r="J10">
            <v>0</v>
          </cell>
          <cell r="L10">
            <v>0</v>
          </cell>
        </row>
        <row r="12">
          <cell r="B12">
            <v>3061</v>
          </cell>
          <cell r="D12" t="str">
            <v>계</v>
          </cell>
          <cell r="H12">
            <v>7363637</v>
          </cell>
          <cell r="J12">
            <v>594092</v>
          </cell>
          <cell r="K12">
            <v>0</v>
          </cell>
          <cell r="L12">
            <v>0</v>
          </cell>
        </row>
        <row r="14">
          <cell r="B14">
            <v>2062</v>
          </cell>
          <cell r="C14" t="str">
            <v>4.2 처인구 고림동 394-6(394-9) 영화공인중개소 앞</v>
          </cell>
        </row>
        <row r="15">
          <cell r="B15">
            <v>100</v>
          </cell>
          <cell r="C15" t="str">
            <v>SPEED DOME CAMERA 설치</v>
          </cell>
          <cell r="D15" t="str">
            <v>2.0 Megapixel</v>
          </cell>
          <cell r="E15">
            <v>1</v>
          </cell>
          <cell r="F15" t="str">
            <v>EA</v>
          </cell>
          <cell r="G15">
            <v>3000000</v>
          </cell>
          <cell r="H15">
            <v>3000000</v>
          </cell>
          <cell r="I15">
            <v>118305</v>
          </cell>
          <cell r="J15">
            <v>118305</v>
          </cell>
          <cell r="K15">
            <v>0</v>
          </cell>
          <cell r="L15">
            <v>0</v>
          </cell>
        </row>
        <row r="16">
          <cell r="B16">
            <v>102</v>
          </cell>
          <cell r="C16" t="str">
            <v>고정형 카메라 설치</v>
          </cell>
          <cell r="D16" t="str">
            <v>2.0 Megapixel, IR일체형</v>
          </cell>
          <cell r="E16">
            <v>3</v>
          </cell>
          <cell r="F16" t="str">
            <v>EA</v>
          </cell>
          <cell r="G16">
            <v>800000</v>
          </cell>
          <cell r="H16">
            <v>2400000</v>
          </cell>
          <cell r="I16">
            <v>100576</v>
          </cell>
          <cell r="J16">
            <v>301728</v>
          </cell>
          <cell r="K16">
            <v>0</v>
          </cell>
          <cell r="L16">
            <v>0</v>
          </cell>
        </row>
        <row r="17">
          <cell r="B17">
            <v>115</v>
          </cell>
          <cell r="C17" t="str">
            <v>광 스위치 설치</v>
          </cell>
          <cell r="D17" t="str">
            <v xml:space="preserve">싱글모드 1포트, TP Port : 7포트 </v>
          </cell>
          <cell r="E17">
            <v>1</v>
          </cell>
          <cell r="F17" t="str">
            <v>EA</v>
          </cell>
          <cell r="G17">
            <v>300000</v>
          </cell>
          <cell r="H17">
            <v>300000</v>
          </cell>
          <cell r="I17">
            <v>73483</v>
          </cell>
          <cell r="J17">
            <v>73483</v>
          </cell>
          <cell r="K17">
            <v>0</v>
          </cell>
          <cell r="L17">
            <v>0</v>
          </cell>
        </row>
        <row r="18">
          <cell r="B18" t="str">
            <v>비상벨경광등 및 스피커 연결, 볼륨조절, MIC, 방수버튼</v>
          </cell>
          <cell r="C18" t="str">
            <v>비상벨</v>
          </cell>
          <cell r="D18" t="str">
            <v>경광등 및 스피커 연결, 볼륨조절, MIC, 방수버튼</v>
          </cell>
          <cell r="E18">
            <v>1</v>
          </cell>
          <cell r="F18" t="str">
            <v>EA</v>
          </cell>
          <cell r="G18">
            <v>863637</v>
          </cell>
          <cell r="H18">
            <v>863637</v>
          </cell>
          <cell r="J18">
            <v>0</v>
          </cell>
          <cell r="L18">
            <v>0</v>
          </cell>
        </row>
        <row r="20">
          <cell r="B20">
            <v>3062</v>
          </cell>
          <cell r="D20" t="str">
            <v>계</v>
          </cell>
          <cell r="H20">
            <v>6563637</v>
          </cell>
          <cell r="J20">
            <v>493516</v>
          </cell>
          <cell r="K20">
            <v>0</v>
          </cell>
          <cell r="L20">
            <v>0</v>
          </cell>
        </row>
        <row r="21">
          <cell r="B21">
            <v>2063</v>
          </cell>
          <cell r="C21" t="str">
            <v>4.3 처인구 고림동 488-25 금평마을 영화2차 아파트 삼거리</v>
          </cell>
        </row>
        <row r="22">
          <cell r="B22">
            <v>100</v>
          </cell>
          <cell r="C22" t="str">
            <v>SPEED DOME CAMERA 설치</v>
          </cell>
          <cell r="D22" t="str">
            <v>2.0 Megapixel</v>
          </cell>
          <cell r="E22">
            <v>1</v>
          </cell>
          <cell r="F22" t="str">
            <v>EA</v>
          </cell>
          <cell r="G22">
            <v>3000000</v>
          </cell>
          <cell r="H22">
            <v>3000000</v>
          </cell>
          <cell r="I22">
            <v>118305</v>
          </cell>
          <cell r="J22">
            <v>118305</v>
          </cell>
          <cell r="K22">
            <v>0</v>
          </cell>
          <cell r="L22">
            <v>0</v>
          </cell>
        </row>
        <row r="23">
          <cell r="B23">
            <v>102</v>
          </cell>
          <cell r="C23" t="str">
            <v>고정형 카메라 설치</v>
          </cell>
          <cell r="D23" t="str">
            <v>2.0 Megapixel, IR일체형</v>
          </cell>
          <cell r="E23">
            <v>3</v>
          </cell>
          <cell r="F23" t="str">
            <v>EA</v>
          </cell>
          <cell r="G23">
            <v>800000</v>
          </cell>
          <cell r="H23">
            <v>2400000</v>
          </cell>
          <cell r="I23">
            <v>100576</v>
          </cell>
          <cell r="J23">
            <v>301728</v>
          </cell>
          <cell r="K23">
            <v>0</v>
          </cell>
          <cell r="L23">
            <v>0</v>
          </cell>
        </row>
        <row r="24">
          <cell r="B24">
            <v>115</v>
          </cell>
          <cell r="C24" t="str">
            <v>광 스위치 설치</v>
          </cell>
          <cell r="D24" t="str">
            <v xml:space="preserve">싱글모드 1포트, TP Port : 7포트 </v>
          </cell>
          <cell r="E24">
            <v>1</v>
          </cell>
          <cell r="F24" t="str">
            <v>EA</v>
          </cell>
          <cell r="G24">
            <v>300000</v>
          </cell>
          <cell r="H24">
            <v>300000</v>
          </cell>
          <cell r="I24">
            <v>73483</v>
          </cell>
          <cell r="J24">
            <v>73483</v>
          </cell>
          <cell r="K24">
            <v>0</v>
          </cell>
          <cell r="L24">
            <v>0</v>
          </cell>
        </row>
        <row r="25">
          <cell r="B25" t="str">
            <v>비상벨경광등 및 스피커 연결, 볼륨조절, MIC, 방수버튼</v>
          </cell>
          <cell r="C25" t="str">
            <v>비상벨</v>
          </cell>
          <cell r="D25" t="str">
            <v>경광등 및 스피커 연결, 볼륨조절, MIC, 방수버튼</v>
          </cell>
          <cell r="E25">
            <v>1</v>
          </cell>
          <cell r="F25" t="str">
            <v>EA</v>
          </cell>
          <cell r="G25">
            <v>863637</v>
          </cell>
          <cell r="H25">
            <v>863637</v>
          </cell>
          <cell r="J25">
            <v>0</v>
          </cell>
          <cell r="L25">
            <v>0</v>
          </cell>
        </row>
        <row r="27">
          <cell r="B27">
            <v>3063</v>
          </cell>
          <cell r="D27" t="str">
            <v>계</v>
          </cell>
          <cell r="H27">
            <v>6563637</v>
          </cell>
          <cell r="J27">
            <v>493516</v>
          </cell>
          <cell r="K27">
            <v>0</v>
          </cell>
          <cell r="L27">
            <v>0</v>
          </cell>
        </row>
        <row r="28">
          <cell r="B28">
            <v>2064</v>
          </cell>
          <cell r="C28" t="str">
            <v>4.4 처인구 고림동 796-29(796-19) 용성빌라 앞</v>
          </cell>
        </row>
        <row r="29">
          <cell r="B29">
            <v>100</v>
          </cell>
          <cell r="C29" t="str">
            <v>SPEED DOME CAMERA 설치</v>
          </cell>
          <cell r="D29" t="str">
            <v>2.0 Megapixel</v>
          </cell>
          <cell r="E29">
            <v>1</v>
          </cell>
          <cell r="F29" t="str">
            <v>EA</v>
          </cell>
          <cell r="G29">
            <v>3000000</v>
          </cell>
          <cell r="H29">
            <v>3000000</v>
          </cell>
          <cell r="I29">
            <v>118305</v>
          </cell>
          <cell r="J29">
            <v>118305</v>
          </cell>
          <cell r="K29">
            <v>0</v>
          </cell>
          <cell r="L29">
            <v>0</v>
          </cell>
        </row>
        <row r="30">
          <cell r="B30">
            <v>102</v>
          </cell>
          <cell r="C30" t="str">
            <v>고정형 카메라 설치</v>
          </cell>
          <cell r="D30" t="str">
            <v>2.0 Megapixel, IR일체형</v>
          </cell>
          <cell r="E30">
            <v>4</v>
          </cell>
          <cell r="F30" t="str">
            <v>EA</v>
          </cell>
          <cell r="G30">
            <v>800000</v>
          </cell>
          <cell r="H30">
            <v>3200000</v>
          </cell>
          <cell r="I30">
            <v>100576</v>
          </cell>
          <cell r="J30">
            <v>402304</v>
          </cell>
          <cell r="K30">
            <v>0</v>
          </cell>
          <cell r="L30">
            <v>0</v>
          </cell>
        </row>
        <row r="31">
          <cell r="B31">
            <v>115</v>
          </cell>
          <cell r="C31" t="str">
            <v>광 스위치 설치</v>
          </cell>
          <cell r="D31" t="str">
            <v xml:space="preserve">싱글모드 1포트, TP Port : 7포트 </v>
          </cell>
          <cell r="E31">
            <v>1</v>
          </cell>
          <cell r="F31" t="str">
            <v>EA</v>
          </cell>
          <cell r="G31">
            <v>300000</v>
          </cell>
          <cell r="H31">
            <v>300000</v>
          </cell>
          <cell r="I31">
            <v>73483</v>
          </cell>
          <cell r="J31">
            <v>73483</v>
          </cell>
          <cell r="K31">
            <v>0</v>
          </cell>
          <cell r="L31">
            <v>0</v>
          </cell>
        </row>
        <row r="32">
          <cell r="B32" t="str">
            <v>비상벨경광등 및 스피커 연결, 볼륨조절, MIC, 방수버튼</v>
          </cell>
          <cell r="C32" t="str">
            <v>비상벨</v>
          </cell>
          <cell r="D32" t="str">
            <v>경광등 및 스피커 연결, 볼륨조절, MIC, 방수버튼</v>
          </cell>
          <cell r="E32">
            <v>1</v>
          </cell>
          <cell r="F32" t="str">
            <v>EA</v>
          </cell>
          <cell r="G32">
            <v>863637</v>
          </cell>
          <cell r="H32">
            <v>863637</v>
          </cell>
          <cell r="J32">
            <v>0</v>
          </cell>
          <cell r="L32">
            <v>0</v>
          </cell>
        </row>
        <row r="34">
          <cell r="B34">
            <v>3064</v>
          </cell>
          <cell r="D34" t="str">
            <v>계</v>
          </cell>
          <cell r="H34">
            <v>7363637</v>
          </cell>
          <cell r="J34">
            <v>594092</v>
          </cell>
          <cell r="K34">
            <v>0</v>
          </cell>
          <cell r="L34">
            <v>0</v>
          </cell>
        </row>
        <row r="36">
          <cell r="B36">
            <v>2065</v>
          </cell>
          <cell r="C36" t="str">
            <v>4.5 처인구 김량장동 186-19(186-12) 용인6주택재개발 지역(영일암 아래)</v>
          </cell>
        </row>
        <row r="37">
          <cell r="B37">
            <v>100</v>
          </cell>
          <cell r="C37" t="str">
            <v>SPEED DOME CAMERA 설치</v>
          </cell>
          <cell r="D37" t="str">
            <v>2.0 Megapixel</v>
          </cell>
          <cell r="E37">
            <v>1</v>
          </cell>
          <cell r="F37" t="str">
            <v>EA</v>
          </cell>
          <cell r="G37">
            <v>3000000</v>
          </cell>
          <cell r="H37">
            <v>3000000</v>
          </cell>
          <cell r="I37">
            <v>118305</v>
          </cell>
          <cell r="J37">
            <v>118305</v>
          </cell>
          <cell r="K37">
            <v>0</v>
          </cell>
          <cell r="L37">
            <v>0</v>
          </cell>
        </row>
        <row r="38">
          <cell r="B38">
            <v>102</v>
          </cell>
          <cell r="C38" t="str">
            <v>고정형 카메라 설치</v>
          </cell>
          <cell r="D38" t="str">
            <v>2.0 Megapixel, IR일체형</v>
          </cell>
          <cell r="E38">
            <v>4</v>
          </cell>
          <cell r="F38" t="str">
            <v>EA</v>
          </cell>
          <cell r="G38">
            <v>800000</v>
          </cell>
          <cell r="H38">
            <v>3200000</v>
          </cell>
          <cell r="I38">
            <v>100576</v>
          </cell>
          <cell r="J38">
            <v>402304</v>
          </cell>
          <cell r="K38">
            <v>0</v>
          </cell>
          <cell r="L38">
            <v>0</v>
          </cell>
        </row>
        <row r="39">
          <cell r="B39">
            <v>115</v>
          </cell>
          <cell r="C39" t="str">
            <v>광 스위치 설치</v>
          </cell>
          <cell r="D39" t="str">
            <v xml:space="preserve">싱글모드 1포트, TP Port : 7포트 </v>
          </cell>
          <cell r="E39">
            <v>1</v>
          </cell>
          <cell r="F39" t="str">
            <v>EA</v>
          </cell>
          <cell r="G39">
            <v>300000</v>
          </cell>
          <cell r="H39">
            <v>300000</v>
          </cell>
          <cell r="I39">
            <v>73483</v>
          </cell>
          <cell r="J39">
            <v>73483</v>
          </cell>
          <cell r="K39">
            <v>0</v>
          </cell>
          <cell r="L39">
            <v>0</v>
          </cell>
        </row>
        <row r="40">
          <cell r="B40" t="str">
            <v>비상벨경광등 및 스피커 연결, 볼륨조절, MIC, 방수버튼</v>
          </cell>
          <cell r="C40" t="str">
            <v>비상벨</v>
          </cell>
          <cell r="D40" t="str">
            <v>경광등 및 스피커 연결, 볼륨조절, MIC, 방수버튼</v>
          </cell>
          <cell r="E40">
            <v>1</v>
          </cell>
          <cell r="F40" t="str">
            <v>EA</v>
          </cell>
          <cell r="G40">
            <v>863637</v>
          </cell>
          <cell r="H40">
            <v>863637</v>
          </cell>
          <cell r="J40">
            <v>0</v>
          </cell>
          <cell r="L40">
            <v>0</v>
          </cell>
        </row>
        <row r="42">
          <cell r="B42">
            <v>3065</v>
          </cell>
          <cell r="D42" t="str">
            <v>계</v>
          </cell>
          <cell r="H42">
            <v>7363637</v>
          </cell>
          <cell r="J42">
            <v>594092</v>
          </cell>
          <cell r="K42">
            <v>0</v>
          </cell>
          <cell r="L42">
            <v>0</v>
          </cell>
        </row>
        <row r="44">
          <cell r="B44">
            <v>2066</v>
          </cell>
          <cell r="C44" t="str">
            <v>4.6 처인구 김량장동 200(201-8) 능말쉼터</v>
          </cell>
        </row>
        <row r="45">
          <cell r="B45">
            <v>100</v>
          </cell>
          <cell r="C45" t="str">
            <v>SPEED DOME CAMERA 설치</v>
          </cell>
          <cell r="D45" t="str">
            <v>2.0 Megapixel</v>
          </cell>
          <cell r="E45">
            <v>1</v>
          </cell>
          <cell r="F45" t="str">
            <v>EA</v>
          </cell>
          <cell r="G45">
            <v>3000000</v>
          </cell>
          <cell r="H45">
            <v>3000000</v>
          </cell>
          <cell r="I45">
            <v>118305</v>
          </cell>
          <cell r="J45">
            <v>118305</v>
          </cell>
          <cell r="K45">
            <v>0</v>
          </cell>
          <cell r="L45">
            <v>0</v>
          </cell>
        </row>
        <row r="46">
          <cell r="B46">
            <v>102</v>
          </cell>
          <cell r="C46" t="str">
            <v>고정형 카메라 설치</v>
          </cell>
          <cell r="D46" t="str">
            <v>2.0 Megapixel, IR일체형</v>
          </cell>
          <cell r="E46">
            <v>2</v>
          </cell>
          <cell r="F46" t="str">
            <v>EA</v>
          </cell>
          <cell r="G46">
            <v>800000</v>
          </cell>
          <cell r="H46">
            <v>1600000</v>
          </cell>
          <cell r="I46">
            <v>100576</v>
          </cell>
          <cell r="J46">
            <v>201152</v>
          </cell>
          <cell r="K46">
            <v>0</v>
          </cell>
          <cell r="L46">
            <v>0</v>
          </cell>
        </row>
        <row r="47">
          <cell r="B47">
            <v>115</v>
          </cell>
          <cell r="C47" t="str">
            <v>광 스위치 설치</v>
          </cell>
          <cell r="D47" t="str">
            <v xml:space="preserve">싱글모드 1포트, TP Port : 7포트 </v>
          </cell>
          <cell r="E47">
            <v>1</v>
          </cell>
          <cell r="F47" t="str">
            <v>EA</v>
          </cell>
          <cell r="G47">
            <v>300000</v>
          </cell>
          <cell r="H47">
            <v>300000</v>
          </cell>
          <cell r="I47">
            <v>73483</v>
          </cell>
          <cell r="J47">
            <v>73483</v>
          </cell>
          <cell r="K47">
            <v>0</v>
          </cell>
          <cell r="L47">
            <v>0</v>
          </cell>
        </row>
        <row r="48">
          <cell r="B48" t="str">
            <v>비상벨경광등 및 스피커 연결, 볼륨조절, MIC, 방수버튼</v>
          </cell>
          <cell r="C48" t="str">
            <v>비상벨</v>
          </cell>
          <cell r="D48" t="str">
            <v>경광등 및 스피커 연결, 볼륨조절, MIC, 방수버튼</v>
          </cell>
          <cell r="E48">
            <v>1</v>
          </cell>
          <cell r="F48" t="str">
            <v>EA</v>
          </cell>
          <cell r="G48">
            <v>863637</v>
          </cell>
          <cell r="H48">
            <v>863637</v>
          </cell>
          <cell r="J48">
            <v>0</v>
          </cell>
          <cell r="L48">
            <v>0</v>
          </cell>
        </row>
        <row r="50">
          <cell r="B50">
            <v>3066</v>
          </cell>
          <cell r="D50" t="str">
            <v>계</v>
          </cell>
          <cell r="H50">
            <v>5763637</v>
          </cell>
          <cell r="J50">
            <v>392940</v>
          </cell>
          <cell r="K50">
            <v>0</v>
          </cell>
          <cell r="L50">
            <v>0</v>
          </cell>
        </row>
        <row r="51">
          <cell r="B51">
            <v>2067</v>
          </cell>
          <cell r="C51" t="str">
            <v>4.7 처인구 김량장동 235-16 국제훼미리마트 앞 사거리, (위치 변경지역) 236-5</v>
          </cell>
        </row>
        <row r="52">
          <cell r="B52">
            <v>100</v>
          </cell>
          <cell r="C52" t="str">
            <v>SPEED DOME CAMERA 설치</v>
          </cell>
          <cell r="D52" t="str">
            <v>2.0 Megapixel</v>
          </cell>
          <cell r="E52">
            <v>1</v>
          </cell>
          <cell r="F52" t="str">
            <v>EA</v>
          </cell>
          <cell r="G52">
            <v>3000000</v>
          </cell>
          <cell r="H52">
            <v>3000000</v>
          </cell>
          <cell r="I52">
            <v>118305</v>
          </cell>
          <cell r="J52">
            <v>118305</v>
          </cell>
          <cell r="K52">
            <v>0</v>
          </cell>
          <cell r="L52">
            <v>0</v>
          </cell>
        </row>
        <row r="53">
          <cell r="B53">
            <v>102</v>
          </cell>
          <cell r="C53" t="str">
            <v>고정형 카메라 설치</v>
          </cell>
          <cell r="D53" t="str">
            <v>2.0 Megapixel, IR일체형</v>
          </cell>
          <cell r="E53">
            <v>4</v>
          </cell>
          <cell r="F53" t="str">
            <v>EA</v>
          </cell>
          <cell r="G53">
            <v>800000</v>
          </cell>
          <cell r="H53">
            <v>3200000</v>
          </cell>
          <cell r="I53">
            <v>100576</v>
          </cell>
          <cell r="J53">
            <v>402304</v>
          </cell>
          <cell r="K53">
            <v>0</v>
          </cell>
          <cell r="L53">
            <v>0</v>
          </cell>
        </row>
        <row r="54">
          <cell r="B54">
            <v>115</v>
          </cell>
          <cell r="C54" t="str">
            <v>광 스위치 설치</v>
          </cell>
          <cell r="D54" t="str">
            <v xml:space="preserve">싱글모드 1포트, TP Port : 7포트 </v>
          </cell>
          <cell r="E54">
            <v>1</v>
          </cell>
          <cell r="F54" t="str">
            <v>EA</v>
          </cell>
          <cell r="G54">
            <v>300000</v>
          </cell>
          <cell r="H54">
            <v>300000</v>
          </cell>
          <cell r="I54">
            <v>73483</v>
          </cell>
          <cell r="J54">
            <v>73483</v>
          </cell>
          <cell r="K54">
            <v>0</v>
          </cell>
          <cell r="L54">
            <v>0</v>
          </cell>
        </row>
        <row r="55">
          <cell r="B55" t="str">
            <v>비상벨경광등 및 스피커 연결, 볼륨조절, MIC, 방수버튼</v>
          </cell>
          <cell r="C55" t="str">
            <v>비상벨</v>
          </cell>
          <cell r="D55" t="str">
            <v>경광등 및 스피커 연결, 볼륨조절, MIC, 방수버튼</v>
          </cell>
          <cell r="E55">
            <v>1</v>
          </cell>
          <cell r="F55" t="str">
            <v>EA</v>
          </cell>
          <cell r="G55">
            <v>863637</v>
          </cell>
          <cell r="H55">
            <v>863637</v>
          </cell>
          <cell r="J55">
            <v>0</v>
          </cell>
          <cell r="L55">
            <v>0</v>
          </cell>
        </row>
        <row r="57">
          <cell r="B57">
            <v>3067</v>
          </cell>
          <cell r="D57" t="str">
            <v>계</v>
          </cell>
          <cell r="H57">
            <v>7363637</v>
          </cell>
          <cell r="J57">
            <v>594092</v>
          </cell>
          <cell r="K57">
            <v>0</v>
          </cell>
          <cell r="L57">
            <v>0</v>
          </cell>
        </row>
        <row r="59">
          <cell r="B59">
            <v>2068</v>
          </cell>
          <cell r="C59" t="str">
            <v>4.8 처인구 김량장동 344-9 서구복지회관</v>
          </cell>
        </row>
        <row r="60">
          <cell r="B60">
            <v>100</v>
          </cell>
          <cell r="C60" t="str">
            <v>SPEED DOME CAMERA 설치</v>
          </cell>
          <cell r="D60" t="str">
            <v>2.0 Megapixel</v>
          </cell>
          <cell r="E60">
            <v>1</v>
          </cell>
          <cell r="F60" t="str">
            <v>EA</v>
          </cell>
          <cell r="G60">
            <v>3000000</v>
          </cell>
          <cell r="H60">
            <v>3000000</v>
          </cell>
          <cell r="I60">
            <v>118305</v>
          </cell>
          <cell r="J60">
            <v>118305</v>
          </cell>
          <cell r="K60">
            <v>0</v>
          </cell>
          <cell r="L60">
            <v>0</v>
          </cell>
        </row>
        <row r="61">
          <cell r="B61">
            <v>102</v>
          </cell>
          <cell r="C61" t="str">
            <v>고정형 카메라 설치</v>
          </cell>
          <cell r="D61" t="str">
            <v>2.0 Megapixel, IR일체형</v>
          </cell>
          <cell r="E61">
            <v>4</v>
          </cell>
          <cell r="F61" t="str">
            <v>EA</v>
          </cell>
          <cell r="G61">
            <v>800000</v>
          </cell>
          <cell r="H61">
            <v>3200000</v>
          </cell>
          <cell r="I61">
            <v>100576</v>
          </cell>
          <cell r="J61">
            <v>402304</v>
          </cell>
          <cell r="K61">
            <v>0</v>
          </cell>
          <cell r="L61">
            <v>0</v>
          </cell>
        </row>
        <row r="62">
          <cell r="B62">
            <v>115</v>
          </cell>
          <cell r="C62" t="str">
            <v>광 스위치 설치</v>
          </cell>
          <cell r="D62" t="str">
            <v xml:space="preserve">싱글모드 1포트, TP Port : 7포트 </v>
          </cell>
          <cell r="E62">
            <v>1</v>
          </cell>
          <cell r="F62" t="str">
            <v>EA</v>
          </cell>
          <cell r="G62">
            <v>300000</v>
          </cell>
          <cell r="H62">
            <v>300000</v>
          </cell>
          <cell r="I62">
            <v>73483</v>
          </cell>
          <cell r="J62">
            <v>73483</v>
          </cell>
          <cell r="K62">
            <v>0</v>
          </cell>
          <cell r="L62">
            <v>0</v>
          </cell>
        </row>
        <row r="63">
          <cell r="B63" t="str">
            <v>비상벨경광등 및 스피커 연결, 볼륨조절, MIC, 방수버튼</v>
          </cell>
          <cell r="C63" t="str">
            <v>비상벨</v>
          </cell>
          <cell r="D63" t="str">
            <v>경광등 및 스피커 연결, 볼륨조절, MIC, 방수버튼</v>
          </cell>
          <cell r="E63">
            <v>1</v>
          </cell>
          <cell r="F63" t="str">
            <v>EA</v>
          </cell>
          <cell r="G63">
            <v>863637</v>
          </cell>
          <cell r="H63">
            <v>863637</v>
          </cell>
          <cell r="J63">
            <v>0</v>
          </cell>
          <cell r="L63">
            <v>0</v>
          </cell>
        </row>
        <row r="65">
          <cell r="B65">
            <v>3068</v>
          </cell>
          <cell r="D65" t="str">
            <v>계</v>
          </cell>
          <cell r="H65">
            <v>7363637</v>
          </cell>
          <cell r="J65">
            <v>594092</v>
          </cell>
          <cell r="K65">
            <v>0</v>
          </cell>
          <cell r="L65">
            <v>0</v>
          </cell>
        </row>
        <row r="67">
          <cell r="B67">
            <v>2069</v>
          </cell>
          <cell r="C67" t="str">
            <v>4.9 처인구 김량장동 352-21 제일빌라 앞(서학사 앞), (353-12)</v>
          </cell>
        </row>
        <row r="68">
          <cell r="B68">
            <v>100</v>
          </cell>
          <cell r="C68" t="str">
            <v>SPEED DOME CAMERA 설치</v>
          </cell>
          <cell r="D68" t="str">
            <v>2.0 Megapixel</v>
          </cell>
          <cell r="E68">
            <v>1</v>
          </cell>
          <cell r="F68" t="str">
            <v>EA</v>
          </cell>
          <cell r="G68">
            <v>3000000</v>
          </cell>
          <cell r="H68">
            <v>3000000</v>
          </cell>
          <cell r="I68">
            <v>118305</v>
          </cell>
          <cell r="J68">
            <v>118305</v>
          </cell>
          <cell r="K68">
            <v>0</v>
          </cell>
          <cell r="L68">
            <v>0</v>
          </cell>
        </row>
        <row r="69">
          <cell r="B69">
            <v>102</v>
          </cell>
          <cell r="C69" t="str">
            <v>고정형 카메라 설치</v>
          </cell>
          <cell r="D69" t="str">
            <v>2.0 Megapixel, IR일체형</v>
          </cell>
          <cell r="E69">
            <v>4</v>
          </cell>
          <cell r="F69" t="str">
            <v>EA</v>
          </cell>
          <cell r="G69">
            <v>800000</v>
          </cell>
          <cell r="H69">
            <v>3200000</v>
          </cell>
          <cell r="I69">
            <v>100576</v>
          </cell>
          <cell r="J69">
            <v>402304</v>
          </cell>
          <cell r="K69">
            <v>0</v>
          </cell>
          <cell r="L69">
            <v>0</v>
          </cell>
        </row>
        <row r="70">
          <cell r="B70">
            <v>115</v>
          </cell>
          <cell r="C70" t="str">
            <v>광 스위치 설치</v>
          </cell>
          <cell r="D70" t="str">
            <v xml:space="preserve">싱글모드 1포트, TP Port : 7포트 </v>
          </cell>
          <cell r="E70">
            <v>1</v>
          </cell>
          <cell r="F70" t="str">
            <v>EA</v>
          </cell>
          <cell r="G70">
            <v>300000</v>
          </cell>
          <cell r="H70">
            <v>300000</v>
          </cell>
          <cell r="I70">
            <v>73483</v>
          </cell>
          <cell r="J70">
            <v>73483</v>
          </cell>
          <cell r="K70">
            <v>0</v>
          </cell>
          <cell r="L70">
            <v>0</v>
          </cell>
        </row>
        <row r="71">
          <cell r="B71" t="str">
            <v>비상벨경광등 및 스피커 연결, 볼륨조절, MIC, 방수버튼</v>
          </cell>
          <cell r="C71" t="str">
            <v>비상벨</v>
          </cell>
          <cell r="D71" t="str">
            <v>경광등 및 스피커 연결, 볼륨조절, MIC, 방수버튼</v>
          </cell>
          <cell r="E71">
            <v>1</v>
          </cell>
          <cell r="F71" t="str">
            <v>EA</v>
          </cell>
          <cell r="G71">
            <v>863637</v>
          </cell>
          <cell r="H71">
            <v>863637</v>
          </cell>
          <cell r="J71">
            <v>0</v>
          </cell>
          <cell r="L71">
            <v>0</v>
          </cell>
        </row>
        <row r="73">
          <cell r="B73">
            <v>3069</v>
          </cell>
          <cell r="D73" t="str">
            <v>계</v>
          </cell>
          <cell r="H73">
            <v>7363637</v>
          </cell>
          <cell r="J73">
            <v>594092</v>
          </cell>
          <cell r="K73">
            <v>0</v>
          </cell>
          <cell r="L73">
            <v>0</v>
          </cell>
        </row>
        <row r="74">
          <cell r="B74">
            <v>2070</v>
          </cell>
          <cell r="C74" t="str">
            <v>4.10 처인구 남동 232 마을회관 (위치 변경지역)</v>
          </cell>
        </row>
        <row r="75">
          <cell r="B75">
            <v>100</v>
          </cell>
          <cell r="C75" t="str">
            <v>SPEED DOME CAMERA 설치</v>
          </cell>
          <cell r="D75" t="str">
            <v>2.0 Megapixel</v>
          </cell>
          <cell r="E75">
            <v>1</v>
          </cell>
          <cell r="F75" t="str">
            <v>EA</v>
          </cell>
          <cell r="G75">
            <v>3000000</v>
          </cell>
          <cell r="H75">
            <v>3000000</v>
          </cell>
          <cell r="I75">
            <v>118305</v>
          </cell>
          <cell r="J75">
            <v>118305</v>
          </cell>
          <cell r="K75">
            <v>0</v>
          </cell>
          <cell r="L75">
            <v>0</v>
          </cell>
        </row>
        <row r="76">
          <cell r="B76">
            <v>102</v>
          </cell>
          <cell r="C76" t="str">
            <v>고정형 카메라 설치</v>
          </cell>
          <cell r="D76" t="str">
            <v>2.0 Megapixel, IR일체형</v>
          </cell>
          <cell r="E76">
            <v>3</v>
          </cell>
          <cell r="F76" t="str">
            <v>EA</v>
          </cell>
          <cell r="G76">
            <v>800000</v>
          </cell>
          <cell r="H76">
            <v>2400000</v>
          </cell>
          <cell r="I76">
            <v>100576</v>
          </cell>
          <cell r="J76">
            <v>301728</v>
          </cell>
          <cell r="K76">
            <v>0</v>
          </cell>
          <cell r="L76">
            <v>0</v>
          </cell>
        </row>
        <row r="77">
          <cell r="B77">
            <v>115</v>
          </cell>
          <cell r="C77" t="str">
            <v>광 스위치 설치</v>
          </cell>
          <cell r="D77" t="str">
            <v xml:space="preserve">싱글모드 1포트, TP Port : 7포트 </v>
          </cell>
          <cell r="E77">
            <v>1</v>
          </cell>
          <cell r="F77" t="str">
            <v>EA</v>
          </cell>
          <cell r="G77">
            <v>300000</v>
          </cell>
          <cell r="H77">
            <v>300000</v>
          </cell>
          <cell r="I77">
            <v>73483</v>
          </cell>
          <cell r="J77">
            <v>73483</v>
          </cell>
          <cell r="K77">
            <v>0</v>
          </cell>
          <cell r="L77">
            <v>0</v>
          </cell>
        </row>
        <row r="78">
          <cell r="B78" t="str">
            <v>비상벨경광등 및 스피커 연결, 볼륨조절, MIC, 방수버튼</v>
          </cell>
          <cell r="C78" t="str">
            <v>비상벨</v>
          </cell>
          <cell r="D78" t="str">
            <v>경광등 및 스피커 연결, 볼륨조절, MIC, 방수버튼</v>
          </cell>
          <cell r="E78">
            <v>1</v>
          </cell>
          <cell r="F78" t="str">
            <v>EA</v>
          </cell>
          <cell r="G78">
            <v>863637</v>
          </cell>
          <cell r="H78">
            <v>863637</v>
          </cell>
          <cell r="J78">
            <v>0</v>
          </cell>
          <cell r="L78">
            <v>0</v>
          </cell>
        </row>
        <row r="80">
          <cell r="B80">
            <v>3070</v>
          </cell>
          <cell r="D80" t="str">
            <v>계</v>
          </cell>
          <cell r="H80">
            <v>6563637</v>
          </cell>
          <cell r="J80">
            <v>493516</v>
          </cell>
          <cell r="K80">
            <v>0</v>
          </cell>
          <cell r="L80">
            <v>0</v>
          </cell>
        </row>
        <row r="82">
          <cell r="B82">
            <v>2071</v>
          </cell>
          <cell r="C82" t="str">
            <v>4.11 처인구 남사면 방아리 1206-2 아리실 입구</v>
          </cell>
        </row>
        <row r="83">
          <cell r="B83">
            <v>100</v>
          </cell>
          <cell r="C83" t="str">
            <v>SPEED DOME CAMERA 설치</v>
          </cell>
          <cell r="D83" t="str">
            <v>2.0 Megapixel</v>
          </cell>
          <cell r="E83">
            <v>1</v>
          </cell>
          <cell r="F83" t="str">
            <v>EA</v>
          </cell>
          <cell r="G83">
            <v>3000000</v>
          </cell>
          <cell r="H83">
            <v>3000000</v>
          </cell>
          <cell r="I83">
            <v>118305</v>
          </cell>
          <cell r="J83">
            <v>118305</v>
          </cell>
          <cell r="K83">
            <v>0</v>
          </cell>
          <cell r="L83">
            <v>0</v>
          </cell>
        </row>
        <row r="84">
          <cell r="B84">
            <v>102</v>
          </cell>
          <cell r="C84" t="str">
            <v>고정형 카메라 설치</v>
          </cell>
          <cell r="D84" t="str">
            <v>2.0 Megapixel, IR일체형</v>
          </cell>
          <cell r="E84">
            <v>4</v>
          </cell>
          <cell r="F84" t="str">
            <v>EA</v>
          </cell>
          <cell r="G84">
            <v>800000</v>
          </cell>
          <cell r="H84">
            <v>3200000</v>
          </cell>
          <cell r="I84">
            <v>100576</v>
          </cell>
          <cell r="J84">
            <v>402304</v>
          </cell>
          <cell r="K84">
            <v>0</v>
          </cell>
          <cell r="L84">
            <v>0</v>
          </cell>
        </row>
        <row r="85">
          <cell r="B85">
            <v>115</v>
          </cell>
          <cell r="C85" t="str">
            <v>광 스위치 설치</v>
          </cell>
          <cell r="D85" t="str">
            <v xml:space="preserve">싱글모드 1포트, TP Port : 7포트 </v>
          </cell>
          <cell r="E85">
            <v>1</v>
          </cell>
          <cell r="F85" t="str">
            <v>EA</v>
          </cell>
          <cell r="G85">
            <v>300000</v>
          </cell>
          <cell r="H85">
            <v>300000</v>
          </cell>
          <cell r="I85">
            <v>73483</v>
          </cell>
          <cell r="J85">
            <v>73483</v>
          </cell>
          <cell r="K85">
            <v>0</v>
          </cell>
          <cell r="L85">
            <v>0</v>
          </cell>
        </row>
        <row r="86">
          <cell r="B86" t="str">
            <v>비상벨경광등 및 스피커 연결, 볼륨조절, MIC, 방수버튼</v>
          </cell>
          <cell r="C86" t="str">
            <v>비상벨</v>
          </cell>
          <cell r="D86" t="str">
            <v>경광등 및 스피커 연결, 볼륨조절, MIC, 방수버튼</v>
          </cell>
          <cell r="E86">
            <v>1</v>
          </cell>
          <cell r="F86" t="str">
            <v>EA</v>
          </cell>
          <cell r="G86">
            <v>863637</v>
          </cell>
          <cell r="H86">
            <v>863637</v>
          </cell>
          <cell r="J86">
            <v>0</v>
          </cell>
          <cell r="L86">
            <v>0</v>
          </cell>
        </row>
        <row r="88">
          <cell r="B88">
            <v>3071</v>
          </cell>
          <cell r="D88" t="str">
            <v>계</v>
          </cell>
          <cell r="H88">
            <v>7363637</v>
          </cell>
          <cell r="J88">
            <v>594092</v>
          </cell>
          <cell r="K88">
            <v>0</v>
          </cell>
          <cell r="L88">
            <v>0</v>
          </cell>
        </row>
        <row r="90">
          <cell r="B90">
            <v>2072</v>
          </cell>
          <cell r="C90" t="str">
            <v>4.12 처인구 마평동 246-18 세웅빌리지 앞, 용인하이츠빌라 앞(246-4)</v>
          </cell>
        </row>
        <row r="91">
          <cell r="B91">
            <v>100</v>
          </cell>
          <cell r="C91" t="str">
            <v>SPEED DOME CAMERA 설치</v>
          </cell>
          <cell r="D91" t="str">
            <v>2.0 Megapixel</v>
          </cell>
          <cell r="E91">
            <v>1</v>
          </cell>
          <cell r="F91" t="str">
            <v>EA</v>
          </cell>
          <cell r="G91">
            <v>3000000</v>
          </cell>
          <cell r="H91">
            <v>3000000</v>
          </cell>
          <cell r="I91">
            <v>118305</v>
          </cell>
          <cell r="J91">
            <v>118305</v>
          </cell>
          <cell r="K91">
            <v>0</v>
          </cell>
          <cell r="L91">
            <v>0</v>
          </cell>
        </row>
        <row r="92">
          <cell r="B92">
            <v>102</v>
          </cell>
          <cell r="C92" t="str">
            <v>고정형 카메라 설치</v>
          </cell>
          <cell r="D92" t="str">
            <v>2.0 Megapixel, IR일체형</v>
          </cell>
          <cell r="E92">
            <v>3</v>
          </cell>
          <cell r="F92" t="str">
            <v>EA</v>
          </cell>
          <cell r="G92">
            <v>800000</v>
          </cell>
          <cell r="H92">
            <v>2400000</v>
          </cell>
          <cell r="I92">
            <v>100576</v>
          </cell>
          <cell r="J92">
            <v>301728</v>
          </cell>
          <cell r="K92">
            <v>0</v>
          </cell>
          <cell r="L92">
            <v>0</v>
          </cell>
        </row>
        <row r="93">
          <cell r="B93">
            <v>115</v>
          </cell>
          <cell r="C93" t="str">
            <v>광 스위치 설치</v>
          </cell>
          <cell r="D93" t="str">
            <v xml:space="preserve">싱글모드 1포트, TP Port : 7포트 </v>
          </cell>
          <cell r="E93">
            <v>1</v>
          </cell>
          <cell r="F93" t="str">
            <v>EA</v>
          </cell>
          <cell r="G93">
            <v>300000</v>
          </cell>
          <cell r="H93">
            <v>300000</v>
          </cell>
          <cell r="I93">
            <v>73483</v>
          </cell>
          <cell r="J93">
            <v>73483</v>
          </cell>
          <cell r="K93">
            <v>0</v>
          </cell>
          <cell r="L93">
            <v>0</v>
          </cell>
        </row>
        <row r="94">
          <cell r="B94" t="str">
            <v>비상벨경광등 및 스피커 연결, 볼륨조절, MIC, 방수버튼</v>
          </cell>
          <cell r="C94" t="str">
            <v>비상벨</v>
          </cell>
          <cell r="D94" t="str">
            <v>경광등 및 스피커 연결, 볼륨조절, MIC, 방수버튼</v>
          </cell>
          <cell r="E94">
            <v>1</v>
          </cell>
          <cell r="F94" t="str">
            <v>EA</v>
          </cell>
          <cell r="G94">
            <v>863637</v>
          </cell>
          <cell r="H94">
            <v>863637</v>
          </cell>
          <cell r="J94">
            <v>0</v>
          </cell>
          <cell r="L94">
            <v>0</v>
          </cell>
        </row>
        <row r="96">
          <cell r="B96">
            <v>3072</v>
          </cell>
          <cell r="D96" t="str">
            <v>계</v>
          </cell>
          <cell r="H96">
            <v>6563637</v>
          </cell>
          <cell r="J96">
            <v>493516</v>
          </cell>
          <cell r="K96">
            <v>0</v>
          </cell>
          <cell r="L96">
            <v>0</v>
          </cell>
        </row>
        <row r="97">
          <cell r="B97">
            <v>2073</v>
          </cell>
          <cell r="C97" t="str">
            <v>4.13 처인구 마평동 929 월드드림빌 앞 사거리</v>
          </cell>
        </row>
        <row r="98">
          <cell r="B98">
            <v>100</v>
          </cell>
          <cell r="C98" t="str">
            <v>SPEED DOME CAMERA 설치</v>
          </cell>
          <cell r="D98" t="str">
            <v>2.0 Megapixel</v>
          </cell>
          <cell r="E98">
            <v>1</v>
          </cell>
          <cell r="F98" t="str">
            <v>EA</v>
          </cell>
          <cell r="G98">
            <v>3000000</v>
          </cell>
          <cell r="H98">
            <v>3000000</v>
          </cell>
          <cell r="I98">
            <v>118305</v>
          </cell>
          <cell r="J98">
            <v>118305</v>
          </cell>
          <cell r="K98">
            <v>0</v>
          </cell>
          <cell r="L98">
            <v>0</v>
          </cell>
        </row>
        <row r="99">
          <cell r="B99">
            <v>102</v>
          </cell>
          <cell r="C99" t="str">
            <v>고정형 카메라 설치</v>
          </cell>
          <cell r="D99" t="str">
            <v>2.0 Megapixel, IR일체형</v>
          </cell>
          <cell r="E99">
            <v>4</v>
          </cell>
          <cell r="F99" t="str">
            <v>EA</v>
          </cell>
          <cell r="G99">
            <v>800000</v>
          </cell>
          <cell r="H99">
            <v>3200000</v>
          </cell>
          <cell r="I99">
            <v>100576</v>
          </cell>
          <cell r="J99">
            <v>402304</v>
          </cell>
          <cell r="K99">
            <v>0</v>
          </cell>
          <cell r="L99">
            <v>0</v>
          </cell>
        </row>
        <row r="100">
          <cell r="B100">
            <v>115</v>
          </cell>
          <cell r="C100" t="str">
            <v>광 스위치 설치</v>
          </cell>
          <cell r="D100" t="str">
            <v xml:space="preserve">싱글모드 1포트, TP Port : 7포트 </v>
          </cell>
          <cell r="E100">
            <v>1</v>
          </cell>
          <cell r="F100" t="str">
            <v>EA</v>
          </cell>
          <cell r="G100">
            <v>300000</v>
          </cell>
          <cell r="H100">
            <v>300000</v>
          </cell>
          <cell r="I100">
            <v>73483</v>
          </cell>
          <cell r="J100">
            <v>73483</v>
          </cell>
          <cell r="K100">
            <v>0</v>
          </cell>
          <cell r="L100">
            <v>0</v>
          </cell>
        </row>
        <row r="101">
          <cell r="B101" t="str">
            <v>비상벨경광등 및 스피커 연결, 볼륨조절, MIC, 방수버튼</v>
          </cell>
          <cell r="C101" t="str">
            <v>비상벨</v>
          </cell>
          <cell r="D101" t="str">
            <v>경광등 및 스피커 연결, 볼륨조절, MIC, 방수버튼</v>
          </cell>
          <cell r="E101">
            <v>1</v>
          </cell>
          <cell r="F101" t="str">
            <v>EA</v>
          </cell>
          <cell r="G101">
            <v>863637</v>
          </cell>
          <cell r="H101">
            <v>863637</v>
          </cell>
          <cell r="J101">
            <v>0</v>
          </cell>
          <cell r="L101">
            <v>0</v>
          </cell>
        </row>
        <row r="103">
          <cell r="B103">
            <v>3073</v>
          </cell>
          <cell r="D103" t="str">
            <v>계</v>
          </cell>
          <cell r="H103">
            <v>7363637</v>
          </cell>
          <cell r="J103">
            <v>594092</v>
          </cell>
          <cell r="K103">
            <v>0</v>
          </cell>
          <cell r="L103">
            <v>0</v>
          </cell>
        </row>
        <row r="105">
          <cell r="B105">
            <v>2074</v>
          </cell>
          <cell r="C105" t="str">
            <v>4.14 처인구 마평동 671-30 실내체육관 앞 사거리</v>
          </cell>
        </row>
        <row r="106">
          <cell r="B106">
            <v>100</v>
          </cell>
          <cell r="C106" t="str">
            <v>SPEED DOME CAMERA 설치</v>
          </cell>
          <cell r="D106" t="str">
            <v>2.0 Megapixel</v>
          </cell>
          <cell r="E106">
            <v>1</v>
          </cell>
          <cell r="F106" t="str">
            <v>EA</v>
          </cell>
          <cell r="G106">
            <v>3000000</v>
          </cell>
          <cell r="H106">
            <v>3000000</v>
          </cell>
          <cell r="I106">
            <v>118305</v>
          </cell>
          <cell r="J106">
            <v>118305</v>
          </cell>
          <cell r="K106">
            <v>0</v>
          </cell>
          <cell r="L106">
            <v>0</v>
          </cell>
        </row>
        <row r="107">
          <cell r="B107">
            <v>102</v>
          </cell>
          <cell r="C107" t="str">
            <v>고정형 카메라 설치</v>
          </cell>
          <cell r="D107" t="str">
            <v>2.0 Megapixel, IR일체형</v>
          </cell>
          <cell r="E107">
            <v>4</v>
          </cell>
          <cell r="F107" t="str">
            <v>EA</v>
          </cell>
          <cell r="G107">
            <v>800000</v>
          </cell>
          <cell r="H107">
            <v>3200000</v>
          </cell>
          <cell r="I107">
            <v>100576</v>
          </cell>
          <cell r="J107">
            <v>402304</v>
          </cell>
          <cell r="K107">
            <v>0</v>
          </cell>
          <cell r="L107">
            <v>0</v>
          </cell>
        </row>
        <row r="108">
          <cell r="B108">
            <v>115</v>
          </cell>
          <cell r="C108" t="str">
            <v>광 스위치 설치</v>
          </cell>
          <cell r="D108" t="str">
            <v xml:space="preserve">싱글모드 1포트, TP Port : 7포트 </v>
          </cell>
          <cell r="E108">
            <v>1</v>
          </cell>
          <cell r="F108" t="str">
            <v>EA</v>
          </cell>
          <cell r="G108">
            <v>300000</v>
          </cell>
          <cell r="H108">
            <v>300000</v>
          </cell>
          <cell r="I108">
            <v>73483</v>
          </cell>
          <cell r="J108">
            <v>73483</v>
          </cell>
          <cell r="K108">
            <v>0</v>
          </cell>
          <cell r="L108">
            <v>0</v>
          </cell>
        </row>
        <row r="109">
          <cell r="B109" t="str">
            <v>비상벨경광등 및 스피커 연결, 볼륨조절, MIC, 방수버튼</v>
          </cell>
          <cell r="C109" t="str">
            <v>비상벨</v>
          </cell>
          <cell r="D109" t="str">
            <v>경광등 및 스피커 연결, 볼륨조절, MIC, 방수버튼</v>
          </cell>
          <cell r="E109">
            <v>1</v>
          </cell>
          <cell r="F109" t="str">
            <v>EA</v>
          </cell>
          <cell r="G109">
            <v>863637</v>
          </cell>
          <cell r="H109">
            <v>863637</v>
          </cell>
          <cell r="J109">
            <v>0</v>
          </cell>
          <cell r="L109">
            <v>0</v>
          </cell>
        </row>
        <row r="111">
          <cell r="B111">
            <v>3074</v>
          </cell>
          <cell r="D111" t="str">
            <v>계</v>
          </cell>
          <cell r="H111">
            <v>7363637</v>
          </cell>
          <cell r="J111">
            <v>594092</v>
          </cell>
          <cell r="K111">
            <v>0</v>
          </cell>
          <cell r="L111">
            <v>0</v>
          </cell>
        </row>
        <row r="113">
          <cell r="B113">
            <v>2075</v>
          </cell>
          <cell r="C113" t="str">
            <v>4.15 처인구 모현면 갈담리 394-5 (천일상사 앞)</v>
          </cell>
        </row>
        <row r="114">
          <cell r="B114">
            <v>100</v>
          </cell>
          <cell r="C114" t="str">
            <v>SPEED DOME CAMERA 설치</v>
          </cell>
          <cell r="D114" t="str">
            <v>2.0 Megapixel</v>
          </cell>
          <cell r="E114">
            <v>1</v>
          </cell>
          <cell r="F114" t="str">
            <v>EA</v>
          </cell>
          <cell r="G114">
            <v>3000000</v>
          </cell>
          <cell r="H114">
            <v>3000000</v>
          </cell>
          <cell r="I114">
            <v>118305</v>
          </cell>
          <cell r="J114">
            <v>118305</v>
          </cell>
          <cell r="K114">
            <v>0</v>
          </cell>
          <cell r="L114">
            <v>0</v>
          </cell>
        </row>
        <row r="115">
          <cell r="B115">
            <v>102</v>
          </cell>
          <cell r="C115" t="str">
            <v>고정형 카메라 설치</v>
          </cell>
          <cell r="D115" t="str">
            <v>2.0 Megapixel, IR일체형</v>
          </cell>
          <cell r="E115">
            <v>4</v>
          </cell>
          <cell r="F115" t="str">
            <v>EA</v>
          </cell>
          <cell r="G115">
            <v>800000</v>
          </cell>
          <cell r="H115">
            <v>3200000</v>
          </cell>
          <cell r="I115">
            <v>100576</v>
          </cell>
          <cell r="J115">
            <v>402304</v>
          </cell>
          <cell r="K115">
            <v>0</v>
          </cell>
          <cell r="L115">
            <v>0</v>
          </cell>
        </row>
        <row r="116">
          <cell r="B116">
            <v>115</v>
          </cell>
          <cell r="C116" t="str">
            <v>광 스위치 설치</v>
          </cell>
          <cell r="D116" t="str">
            <v xml:space="preserve">싱글모드 1포트, TP Port : 7포트 </v>
          </cell>
          <cell r="E116">
            <v>1</v>
          </cell>
          <cell r="F116" t="str">
            <v>EA</v>
          </cell>
          <cell r="G116">
            <v>300000</v>
          </cell>
          <cell r="H116">
            <v>300000</v>
          </cell>
          <cell r="I116">
            <v>73483</v>
          </cell>
          <cell r="J116">
            <v>73483</v>
          </cell>
          <cell r="K116">
            <v>0</v>
          </cell>
          <cell r="L116">
            <v>0</v>
          </cell>
        </row>
        <row r="117">
          <cell r="B117" t="str">
            <v>비상벨경광등 및 스피커 연결, 볼륨조절, MIC, 방수버튼</v>
          </cell>
          <cell r="C117" t="str">
            <v>비상벨</v>
          </cell>
          <cell r="D117" t="str">
            <v>경광등 및 스피커 연결, 볼륨조절, MIC, 방수버튼</v>
          </cell>
          <cell r="E117">
            <v>1</v>
          </cell>
          <cell r="F117" t="str">
            <v>EA</v>
          </cell>
          <cell r="G117">
            <v>863637</v>
          </cell>
          <cell r="H117">
            <v>863637</v>
          </cell>
          <cell r="J117">
            <v>0</v>
          </cell>
          <cell r="L117">
            <v>0</v>
          </cell>
        </row>
        <row r="119">
          <cell r="B119">
            <v>3075</v>
          </cell>
          <cell r="D119" t="str">
            <v>계</v>
          </cell>
          <cell r="H119">
            <v>7363637</v>
          </cell>
          <cell r="J119">
            <v>594092</v>
          </cell>
          <cell r="K119">
            <v>0</v>
          </cell>
          <cell r="L119">
            <v>0</v>
          </cell>
        </row>
        <row r="120">
          <cell r="B120">
            <v>2076</v>
          </cell>
          <cell r="C120" t="str">
            <v>4.16 처인구 모현면 능원리 24 포은교 입구</v>
          </cell>
        </row>
        <row r="121">
          <cell r="B121">
            <v>100</v>
          </cell>
          <cell r="C121" t="str">
            <v>SPEED DOME CAMERA 설치</v>
          </cell>
          <cell r="D121" t="str">
            <v>2.0 Megapixel</v>
          </cell>
          <cell r="E121">
            <v>1</v>
          </cell>
          <cell r="F121" t="str">
            <v>EA</v>
          </cell>
          <cell r="G121">
            <v>3000000</v>
          </cell>
          <cell r="H121">
            <v>3000000</v>
          </cell>
          <cell r="I121">
            <v>118305</v>
          </cell>
          <cell r="J121">
            <v>118305</v>
          </cell>
          <cell r="K121">
            <v>0</v>
          </cell>
          <cell r="L121">
            <v>0</v>
          </cell>
        </row>
        <row r="122">
          <cell r="B122">
            <v>102</v>
          </cell>
          <cell r="C122" t="str">
            <v>고정형 카메라 설치</v>
          </cell>
          <cell r="D122" t="str">
            <v>2.0 Megapixel, IR일체형</v>
          </cell>
          <cell r="E122">
            <v>4</v>
          </cell>
          <cell r="F122" t="str">
            <v>EA</v>
          </cell>
          <cell r="G122">
            <v>800000</v>
          </cell>
          <cell r="H122">
            <v>3200000</v>
          </cell>
          <cell r="I122">
            <v>100576</v>
          </cell>
          <cell r="J122">
            <v>402304</v>
          </cell>
          <cell r="K122">
            <v>0</v>
          </cell>
          <cell r="L122">
            <v>0</v>
          </cell>
        </row>
        <row r="123">
          <cell r="B123">
            <v>115</v>
          </cell>
          <cell r="C123" t="str">
            <v>광 스위치 설치</v>
          </cell>
          <cell r="D123" t="str">
            <v xml:space="preserve">싱글모드 1포트, TP Port : 7포트 </v>
          </cell>
          <cell r="E123">
            <v>1</v>
          </cell>
          <cell r="F123" t="str">
            <v>EA</v>
          </cell>
          <cell r="G123">
            <v>300000</v>
          </cell>
          <cell r="H123">
            <v>300000</v>
          </cell>
          <cell r="I123">
            <v>73483</v>
          </cell>
          <cell r="J123">
            <v>73483</v>
          </cell>
          <cell r="K123">
            <v>0</v>
          </cell>
          <cell r="L123">
            <v>0</v>
          </cell>
        </row>
        <row r="124">
          <cell r="B124" t="str">
            <v>비상벨경광등 및 스피커 연결, 볼륨조절, MIC, 방수버튼</v>
          </cell>
          <cell r="C124" t="str">
            <v>비상벨</v>
          </cell>
          <cell r="D124" t="str">
            <v>경광등 및 스피커 연결, 볼륨조절, MIC, 방수버튼</v>
          </cell>
          <cell r="E124">
            <v>1</v>
          </cell>
          <cell r="F124" t="str">
            <v>EA</v>
          </cell>
          <cell r="G124">
            <v>863637</v>
          </cell>
          <cell r="H124">
            <v>863637</v>
          </cell>
          <cell r="J124">
            <v>0</v>
          </cell>
          <cell r="L124">
            <v>0</v>
          </cell>
        </row>
        <row r="126">
          <cell r="B126">
            <v>3076</v>
          </cell>
          <cell r="D126" t="str">
            <v>계</v>
          </cell>
          <cell r="H126">
            <v>7363637</v>
          </cell>
          <cell r="J126">
            <v>594092</v>
          </cell>
          <cell r="K126">
            <v>0</v>
          </cell>
          <cell r="L126">
            <v>0</v>
          </cell>
        </row>
        <row r="128">
          <cell r="B128">
            <v>2077</v>
          </cell>
          <cell r="C128" t="str">
            <v>4.17 처인구 모현면 오산리 209 (천주교 공원묘지 입구)</v>
          </cell>
        </row>
        <row r="129">
          <cell r="B129">
            <v>100</v>
          </cell>
          <cell r="C129" t="str">
            <v>SPEED DOME CAMERA 설치</v>
          </cell>
          <cell r="D129" t="str">
            <v>2.0 Megapixel</v>
          </cell>
          <cell r="E129">
            <v>1</v>
          </cell>
          <cell r="F129" t="str">
            <v>EA</v>
          </cell>
          <cell r="G129">
            <v>3000000</v>
          </cell>
          <cell r="H129">
            <v>3000000</v>
          </cell>
          <cell r="I129">
            <v>118305</v>
          </cell>
          <cell r="J129">
            <v>118305</v>
          </cell>
          <cell r="K129">
            <v>0</v>
          </cell>
          <cell r="L129">
            <v>0</v>
          </cell>
        </row>
        <row r="130">
          <cell r="B130">
            <v>102</v>
          </cell>
          <cell r="C130" t="str">
            <v>고정형 카메라 설치</v>
          </cell>
          <cell r="D130" t="str">
            <v>2.0 Megapixel, IR일체형</v>
          </cell>
          <cell r="E130">
            <v>4</v>
          </cell>
          <cell r="F130" t="str">
            <v>EA</v>
          </cell>
          <cell r="G130">
            <v>800000</v>
          </cell>
          <cell r="H130">
            <v>3200000</v>
          </cell>
          <cell r="I130">
            <v>100576</v>
          </cell>
          <cell r="J130">
            <v>402304</v>
          </cell>
          <cell r="K130">
            <v>0</v>
          </cell>
          <cell r="L130">
            <v>0</v>
          </cell>
        </row>
        <row r="131">
          <cell r="B131">
            <v>115</v>
          </cell>
          <cell r="C131" t="str">
            <v>광 스위치 설치</v>
          </cell>
          <cell r="D131" t="str">
            <v xml:space="preserve">싱글모드 1포트, TP Port : 7포트 </v>
          </cell>
          <cell r="E131">
            <v>1</v>
          </cell>
          <cell r="F131" t="str">
            <v>EA</v>
          </cell>
          <cell r="G131">
            <v>300000</v>
          </cell>
          <cell r="H131">
            <v>300000</v>
          </cell>
          <cell r="I131">
            <v>73483</v>
          </cell>
          <cell r="J131">
            <v>73483</v>
          </cell>
          <cell r="K131">
            <v>0</v>
          </cell>
          <cell r="L131">
            <v>0</v>
          </cell>
        </row>
        <row r="132">
          <cell r="B132" t="str">
            <v>비상벨경광등 및 스피커 연결, 볼륨조절, MIC, 방수버튼</v>
          </cell>
          <cell r="C132" t="str">
            <v>비상벨</v>
          </cell>
          <cell r="D132" t="str">
            <v>경광등 및 스피커 연결, 볼륨조절, MIC, 방수버튼</v>
          </cell>
          <cell r="E132">
            <v>1</v>
          </cell>
          <cell r="F132" t="str">
            <v>EA</v>
          </cell>
          <cell r="G132">
            <v>863637</v>
          </cell>
          <cell r="H132">
            <v>863637</v>
          </cell>
          <cell r="J132">
            <v>0</v>
          </cell>
          <cell r="L132">
            <v>0</v>
          </cell>
        </row>
        <row r="134">
          <cell r="B134">
            <v>3077</v>
          </cell>
          <cell r="D134" t="str">
            <v>계</v>
          </cell>
          <cell r="H134">
            <v>7363637</v>
          </cell>
          <cell r="J134">
            <v>594092</v>
          </cell>
          <cell r="K134">
            <v>0</v>
          </cell>
          <cell r="L134">
            <v>0</v>
          </cell>
        </row>
        <row r="136">
          <cell r="B136">
            <v>2078</v>
          </cell>
          <cell r="C136" t="str">
            <v>4.18 처인구 모현면 왕산리 789-14 (경성빌라 앞)</v>
          </cell>
        </row>
        <row r="137">
          <cell r="B137">
            <v>100</v>
          </cell>
          <cell r="C137" t="str">
            <v>SPEED DOME CAMERA 설치</v>
          </cell>
          <cell r="D137" t="str">
            <v>2.0 Megapixel</v>
          </cell>
          <cell r="E137">
            <v>1</v>
          </cell>
          <cell r="F137" t="str">
            <v>EA</v>
          </cell>
          <cell r="G137">
            <v>3000000</v>
          </cell>
          <cell r="H137">
            <v>3000000</v>
          </cell>
          <cell r="I137">
            <v>118305</v>
          </cell>
          <cell r="J137">
            <v>118305</v>
          </cell>
          <cell r="K137">
            <v>0</v>
          </cell>
          <cell r="L137">
            <v>0</v>
          </cell>
        </row>
        <row r="138">
          <cell r="B138">
            <v>102</v>
          </cell>
          <cell r="C138" t="str">
            <v>고정형 카메라 설치</v>
          </cell>
          <cell r="D138" t="str">
            <v>2.0 Megapixel, IR일체형</v>
          </cell>
          <cell r="E138">
            <v>4</v>
          </cell>
          <cell r="F138" t="str">
            <v>EA</v>
          </cell>
          <cell r="G138">
            <v>800000</v>
          </cell>
          <cell r="H138">
            <v>3200000</v>
          </cell>
          <cell r="I138">
            <v>100576</v>
          </cell>
          <cell r="J138">
            <v>402304</v>
          </cell>
          <cell r="K138">
            <v>0</v>
          </cell>
          <cell r="L138">
            <v>0</v>
          </cell>
        </row>
        <row r="139">
          <cell r="B139">
            <v>115</v>
          </cell>
          <cell r="C139" t="str">
            <v>광 스위치 설치</v>
          </cell>
          <cell r="D139" t="str">
            <v xml:space="preserve">싱글모드 1포트, TP Port : 7포트 </v>
          </cell>
          <cell r="E139">
            <v>1</v>
          </cell>
          <cell r="F139" t="str">
            <v>EA</v>
          </cell>
          <cell r="G139">
            <v>300000</v>
          </cell>
          <cell r="H139">
            <v>300000</v>
          </cell>
          <cell r="I139">
            <v>73483</v>
          </cell>
          <cell r="J139">
            <v>73483</v>
          </cell>
          <cell r="K139">
            <v>0</v>
          </cell>
          <cell r="L139">
            <v>0</v>
          </cell>
        </row>
        <row r="140">
          <cell r="B140" t="str">
            <v>비상벨경광등 및 스피커 연결, 볼륨조절, MIC, 방수버튼</v>
          </cell>
          <cell r="C140" t="str">
            <v>비상벨</v>
          </cell>
          <cell r="D140" t="str">
            <v>경광등 및 스피커 연결, 볼륨조절, MIC, 방수버튼</v>
          </cell>
          <cell r="E140">
            <v>1</v>
          </cell>
          <cell r="F140" t="str">
            <v>EA</v>
          </cell>
          <cell r="G140">
            <v>863637</v>
          </cell>
          <cell r="H140">
            <v>863637</v>
          </cell>
          <cell r="J140">
            <v>0</v>
          </cell>
          <cell r="L140">
            <v>0</v>
          </cell>
        </row>
        <row r="142">
          <cell r="B142">
            <v>3078</v>
          </cell>
          <cell r="D142" t="str">
            <v>계</v>
          </cell>
          <cell r="H142">
            <v>7363637</v>
          </cell>
          <cell r="J142">
            <v>594092</v>
          </cell>
          <cell r="K142">
            <v>0</v>
          </cell>
          <cell r="L142">
            <v>0</v>
          </cell>
        </row>
        <row r="143">
          <cell r="B143">
            <v>2079</v>
          </cell>
          <cell r="C143" t="str">
            <v>4.19 처인구 모현면 왕산리 932-3 (우주맨션 입구) (432-2번지 이전)</v>
          </cell>
        </row>
        <row r="144">
          <cell r="B144">
            <v>100</v>
          </cell>
          <cell r="C144" t="str">
            <v>SPEED DOME CAMERA 설치</v>
          </cell>
          <cell r="D144" t="str">
            <v>2.0 Megapixel</v>
          </cell>
          <cell r="E144">
            <v>1</v>
          </cell>
          <cell r="F144" t="str">
            <v>EA</v>
          </cell>
          <cell r="G144">
            <v>3000000</v>
          </cell>
          <cell r="H144">
            <v>3000000</v>
          </cell>
          <cell r="I144">
            <v>118305</v>
          </cell>
          <cell r="J144">
            <v>118305</v>
          </cell>
          <cell r="K144">
            <v>0</v>
          </cell>
          <cell r="L144">
            <v>0</v>
          </cell>
        </row>
        <row r="145">
          <cell r="B145">
            <v>102</v>
          </cell>
          <cell r="C145" t="str">
            <v>고정형 카메라 설치</v>
          </cell>
          <cell r="D145" t="str">
            <v>2.0 Megapixel, IR일체형</v>
          </cell>
          <cell r="E145">
            <v>3</v>
          </cell>
          <cell r="F145" t="str">
            <v>EA</v>
          </cell>
          <cell r="G145">
            <v>800000</v>
          </cell>
          <cell r="H145">
            <v>2400000</v>
          </cell>
          <cell r="I145">
            <v>100576</v>
          </cell>
          <cell r="J145">
            <v>301728</v>
          </cell>
          <cell r="K145">
            <v>0</v>
          </cell>
          <cell r="L145">
            <v>0</v>
          </cell>
        </row>
        <row r="146">
          <cell r="B146">
            <v>115</v>
          </cell>
          <cell r="C146" t="str">
            <v>광 스위치 설치</v>
          </cell>
          <cell r="D146" t="str">
            <v xml:space="preserve">싱글모드 1포트, TP Port : 7포트 </v>
          </cell>
          <cell r="E146">
            <v>1</v>
          </cell>
          <cell r="F146" t="str">
            <v>EA</v>
          </cell>
          <cell r="G146">
            <v>300000</v>
          </cell>
          <cell r="H146">
            <v>300000</v>
          </cell>
          <cell r="I146">
            <v>73483</v>
          </cell>
          <cell r="J146">
            <v>73483</v>
          </cell>
          <cell r="K146">
            <v>0</v>
          </cell>
          <cell r="L146">
            <v>0</v>
          </cell>
        </row>
        <row r="147">
          <cell r="B147" t="str">
            <v>비상벨경광등 및 스피커 연결, 볼륨조절, MIC, 방수버튼</v>
          </cell>
          <cell r="C147" t="str">
            <v>비상벨</v>
          </cell>
          <cell r="D147" t="str">
            <v>경광등 및 스피커 연결, 볼륨조절, MIC, 방수버튼</v>
          </cell>
          <cell r="E147">
            <v>1</v>
          </cell>
          <cell r="F147" t="str">
            <v>EA</v>
          </cell>
          <cell r="G147">
            <v>863637</v>
          </cell>
          <cell r="H147">
            <v>863637</v>
          </cell>
          <cell r="J147">
            <v>0</v>
          </cell>
          <cell r="L147">
            <v>0</v>
          </cell>
        </row>
        <row r="148">
          <cell r="B148">
            <v>3079</v>
          </cell>
          <cell r="D148" t="str">
            <v>계</v>
          </cell>
          <cell r="H148">
            <v>6563637</v>
          </cell>
          <cell r="J148">
            <v>493516</v>
          </cell>
          <cell r="K148">
            <v>0</v>
          </cell>
          <cell r="L148">
            <v>0</v>
          </cell>
        </row>
        <row r="150">
          <cell r="B150">
            <v>2080</v>
          </cell>
          <cell r="C150" t="str">
            <v>4.20 처인구 백암면 백암리 368-3 (기안삼거리)</v>
          </cell>
        </row>
        <row r="151">
          <cell r="B151">
            <v>100</v>
          </cell>
          <cell r="C151" t="str">
            <v>SPEED DOME CAMERA 설치</v>
          </cell>
          <cell r="D151" t="str">
            <v>2.0 Megapixel</v>
          </cell>
          <cell r="E151">
            <v>1</v>
          </cell>
          <cell r="F151" t="str">
            <v>EA</v>
          </cell>
          <cell r="G151">
            <v>3000000</v>
          </cell>
          <cell r="H151">
            <v>3000000</v>
          </cell>
          <cell r="I151">
            <v>118305</v>
          </cell>
          <cell r="J151">
            <v>118305</v>
          </cell>
          <cell r="K151">
            <v>0</v>
          </cell>
          <cell r="L151">
            <v>0</v>
          </cell>
        </row>
        <row r="152">
          <cell r="B152">
            <v>102</v>
          </cell>
          <cell r="C152" t="str">
            <v>고정형 카메라 설치</v>
          </cell>
          <cell r="D152" t="str">
            <v>2.0 Megapixel, IR일체형</v>
          </cell>
          <cell r="E152">
            <v>3</v>
          </cell>
          <cell r="F152" t="str">
            <v>EA</v>
          </cell>
          <cell r="G152">
            <v>800000</v>
          </cell>
          <cell r="H152">
            <v>2400000</v>
          </cell>
          <cell r="I152">
            <v>100576</v>
          </cell>
          <cell r="J152">
            <v>301728</v>
          </cell>
          <cell r="K152">
            <v>0</v>
          </cell>
          <cell r="L152">
            <v>0</v>
          </cell>
        </row>
        <row r="153">
          <cell r="B153">
            <v>115</v>
          </cell>
          <cell r="C153" t="str">
            <v>광 스위치 설치</v>
          </cell>
          <cell r="D153" t="str">
            <v xml:space="preserve">싱글모드 1포트, TP Port : 7포트 </v>
          </cell>
          <cell r="E153">
            <v>1</v>
          </cell>
          <cell r="F153" t="str">
            <v>EA</v>
          </cell>
          <cell r="G153">
            <v>300000</v>
          </cell>
          <cell r="H153">
            <v>300000</v>
          </cell>
          <cell r="I153">
            <v>73483</v>
          </cell>
          <cell r="J153">
            <v>73483</v>
          </cell>
          <cell r="K153">
            <v>0</v>
          </cell>
          <cell r="L153">
            <v>0</v>
          </cell>
        </row>
        <row r="154">
          <cell r="B154" t="str">
            <v>비상벨경광등 및 스피커 연결, 볼륨조절, MIC, 방수버튼</v>
          </cell>
          <cell r="C154" t="str">
            <v>비상벨</v>
          </cell>
          <cell r="D154" t="str">
            <v>경광등 및 스피커 연결, 볼륨조절, MIC, 방수버튼</v>
          </cell>
          <cell r="E154">
            <v>1</v>
          </cell>
          <cell r="F154" t="str">
            <v>EA</v>
          </cell>
          <cell r="G154">
            <v>863637</v>
          </cell>
          <cell r="H154">
            <v>863637</v>
          </cell>
          <cell r="J154">
            <v>0</v>
          </cell>
          <cell r="L154">
            <v>0</v>
          </cell>
        </row>
        <row r="156">
          <cell r="B156">
            <v>3080</v>
          </cell>
          <cell r="D156" t="str">
            <v>계</v>
          </cell>
          <cell r="H156">
            <v>6563637</v>
          </cell>
          <cell r="J156">
            <v>493516</v>
          </cell>
          <cell r="K156">
            <v>0</v>
          </cell>
          <cell r="L156">
            <v>0</v>
          </cell>
        </row>
        <row r="158">
          <cell r="B158">
            <v>2081</v>
          </cell>
          <cell r="C158" t="str">
            <v>4.21 기흥구 고매동 819-28 TF냉장 앞, (고매1리 입구) 고매3리</v>
          </cell>
        </row>
        <row r="159">
          <cell r="B159">
            <v>100</v>
          </cell>
          <cell r="C159" t="str">
            <v>SPEED DOME CAMERA 설치</v>
          </cell>
          <cell r="D159" t="str">
            <v>2.0 Megapixel</v>
          </cell>
          <cell r="E159">
            <v>1</v>
          </cell>
          <cell r="F159" t="str">
            <v>EA</v>
          </cell>
          <cell r="G159">
            <v>3000000</v>
          </cell>
          <cell r="H159">
            <v>3000000</v>
          </cell>
          <cell r="I159">
            <v>118305</v>
          </cell>
          <cell r="J159">
            <v>118305</v>
          </cell>
          <cell r="K159">
            <v>0</v>
          </cell>
          <cell r="L159">
            <v>0</v>
          </cell>
        </row>
        <row r="160">
          <cell r="B160">
            <v>102</v>
          </cell>
          <cell r="C160" t="str">
            <v>고정형 카메라 설치</v>
          </cell>
          <cell r="D160" t="str">
            <v>2.0 Megapixel, IR일체형</v>
          </cell>
          <cell r="E160">
            <v>3</v>
          </cell>
          <cell r="F160" t="str">
            <v>EA</v>
          </cell>
          <cell r="G160">
            <v>800000</v>
          </cell>
          <cell r="H160">
            <v>2400000</v>
          </cell>
          <cell r="I160">
            <v>100576</v>
          </cell>
          <cell r="J160">
            <v>301728</v>
          </cell>
          <cell r="K160">
            <v>0</v>
          </cell>
          <cell r="L160">
            <v>0</v>
          </cell>
        </row>
        <row r="161">
          <cell r="B161">
            <v>115</v>
          </cell>
          <cell r="C161" t="str">
            <v>광 스위치 설치</v>
          </cell>
          <cell r="D161" t="str">
            <v xml:space="preserve">싱글모드 1포트, TP Port : 7포트 </v>
          </cell>
          <cell r="E161">
            <v>1</v>
          </cell>
          <cell r="F161" t="str">
            <v>EA</v>
          </cell>
          <cell r="G161">
            <v>300000</v>
          </cell>
          <cell r="H161">
            <v>300000</v>
          </cell>
          <cell r="I161">
            <v>73483</v>
          </cell>
          <cell r="J161">
            <v>73483</v>
          </cell>
          <cell r="K161">
            <v>0</v>
          </cell>
          <cell r="L161">
            <v>0</v>
          </cell>
        </row>
        <row r="162">
          <cell r="B162" t="str">
            <v>비상벨경광등 및 스피커 연결, 볼륨조절, MIC, 방수버튼</v>
          </cell>
          <cell r="C162" t="str">
            <v>비상벨</v>
          </cell>
          <cell r="D162" t="str">
            <v>경광등 및 스피커 연결, 볼륨조절, MIC, 방수버튼</v>
          </cell>
          <cell r="E162">
            <v>1</v>
          </cell>
          <cell r="F162" t="str">
            <v>EA</v>
          </cell>
          <cell r="G162">
            <v>863637</v>
          </cell>
          <cell r="H162">
            <v>863637</v>
          </cell>
          <cell r="J162">
            <v>0</v>
          </cell>
          <cell r="L162">
            <v>0</v>
          </cell>
        </row>
        <row r="164">
          <cell r="B164">
            <v>3081</v>
          </cell>
          <cell r="D164" t="str">
            <v>계</v>
          </cell>
          <cell r="H164">
            <v>6563637</v>
          </cell>
          <cell r="J164">
            <v>493516</v>
          </cell>
          <cell r="K164">
            <v>0</v>
          </cell>
          <cell r="L164">
            <v>0</v>
          </cell>
        </row>
        <row r="166">
          <cell r="B166">
            <v>2082</v>
          </cell>
          <cell r="C166" t="str">
            <v>4.22 기흥구 구갈동 411-12 공동어시장 앞(537-6)</v>
          </cell>
        </row>
        <row r="167">
          <cell r="B167">
            <v>100</v>
          </cell>
          <cell r="C167" t="str">
            <v>SPEED DOME CAMERA 설치</v>
          </cell>
          <cell r="D167" t="str">
            <v>2.0 Megapixel</v>
          </cell>
          <cell r="E167">
            <v>1</v>
          </cell>
          <cell r="F167" t="str">
            <v>EA</v>
          </cell>
          <cell r="G167">
            <v>3000000</v>
          </cell>
          <cell r="H167">
            <v>3000000</v>
          </cell>
          <cell r="I167">
            <v>118305</v>
          </cell>
          <cell r="J167">
            <v>118305</v>
          </cell>
          <cell r="K167">
            <v>0</v>
          </cell>
          <cell r="L167">
            <v>0</v>
          </cell>
        </row>
        <row r="168">
          <cell r="B168">
            <v>102</v>
          </cell>
          <cell r="C168" t="str">
            <v>고정형 카메라 설치</v>
          </cell>
          <cell r="D168" t="str">
            <v>2.0 Megapixel, IR일체형</v>
          </cell>
          <cell r="E168">
            <v>4</v>
          </cell>
          <cell r="F168" t="str">
            <v>EA</v>
          </cell>
          <cell r="G168">
            <v>800000</v>
          </cell>
          <cell r="H168">
            <v>3200000</v>
          </cell>
          <cell r="I168">
            <v>100576</v>
          </cell>
          <cell r="J168">
            <v>402304</v>
          </cell>
          <cell r="K168">
            <v>0</v>
          </cell>
          <cell r="L168">
            <v>0</v>
          </cell>
        </row>
        <row r="169">
          <cell r="B169">
            <v>115</v>
          </cell>
          <cell r="C169" t="str">
            <v>광 스위치 설치</v>
          </cell>
          <cell r="D169" t="str">
            <v xml:space="preserve">싱글모드 1포트, TP Port : 7포트 </v>
          </cell>
          <cell r="E169">
            <v>1</v>
          </cell>
          <cell r="F169" t="str">
            <v>EA</v>
          </cell>
          <cell r="G169">
            <v>300000</v>
          </cell>
          <cell r="H169">
            <v>300000</v>
          </cell>
          <cell r="I169">
            <v>73483</v>
          </cell>
          <cell r="J169">
            <v>73483</v>
          </cell>
          <cell r="K169">
            <v>0</v>
          </cell>
          <cell r="L169">
            <v>0</v>
          </cell>
        </row>
        <row r="170">
          <cell r="B170" t="str">
            <v>비상벨경광등 및 스피커 연결, 볼륨조절, MIC, 방수버튼</v>
          </cell>
          <cell r="C170" t="str">
            <v>비상벨</v>
          </cell>
          <cell r="D170" t="str">
            <v>경광등 및 스피커 연결, 볼륨조절, MIC, 방수버튼</v>
          </cell>
          <cell r="E170">
            <v>1</v>
          </cell>
          <cell r="F170" t="str">
            <v>EA</v>
          </cell>
          <cell r="G170">
            <v>863637</v>
          </cell>
          <cell r="H170">
            <v>863637</v>
          </cell>
          <cell r="J170">
            <v>0</v>
          </cell>
          <cell r="L170">
            <v>0</v>
          </cell>
        </row>
        <row r="172">
          <cell r="B172">
            <v>3082</v>
          </cell>
          <cell r="D172" t="str">
            <v>계</v>
          </cell>
          <cell r="H172">
            <v>7363637</v>
          </cell>
          <cell r="J172">
            <v>594092</v>
          </cell>
          <cell r="K172">
            <v>0</v>
          </cell>
          <cell r="L172">
            <v>0</v>
          </cell>
        </row>
        <row r="174">
          <cell r="B174">
            <v>2083</v>
          </cell>
          <cell r="C174" t="str">
            <v>4.23 기흥구 보정동 1144-1 수지 주니어 스포츠클럽 삼거리</v>
          </cell>
        </row>
        <row r="175">
          <cell r="B175">
            <v>100</v>
          </cell>
          <cell r="C175" t="str">
            <v>SPEED DOME CAMERA 설치</v>
          </cell>
          <cell r="D175" t="str">
            <v>2.0 Megapixel</v>
          </cell>
          <cell r="E175">
            <v>1</v>
          </cell>
          <cell r="F175" t="str">
            <v>EA</v>
          </cell>
          <cell r="G175">
            <v>3000000</v>
          </cell>
          <cell r="H175">
            <v>3000000</v>
          </cell>
          <cell r="I175">
            <v>118305</v>
          </cell>
          <cell r="J175">
            <v>118305</v>
          </cell>
          <cell r="K175">
            <v>0</v>
          </cell>
          <cell r="L175">
            <v>0</v>
          </cell>
        </row>
        <row r="176">
          <cell r="B176">
            <v>102</v>
          </cell>
          <cell r="C176" t="str">
            <v>고정형 카메라 설치</v>
          </cell>
          <cell r="D176" t="str">
            <v>2.0 Megapixel, IR일체형</v>
          </cell>
          <cell r="E176">
            <v>3</v>
          </cell>
          <cell r="F176" t="str">
            <v>EA</v>
          </cell>
          <cell r="G176">
            <v>800000</v>
          </cell>
          <cell r="H176">
            <v>2400000</v>
          </cell>
          <cell r="I176">
            <v>100576</v>
          </cell>
          <cell r="J176">
            <v>301728</v>
          </cell>
          <cell r="K176">
            <v>0</v>
          </cell>
          <cell r="L176">
            <v>0</v>
          </cell>
        </row>
        <row r="177">
          <cell r="B177">
            <v>115</v>
          </cell>
          <cell r="C177" t="str">
            <v>광 스위치 설치</v>
          </cell>
          <cell r="D177" t="str">
            <v xml:space="preserve">싱글모드 1포트, TP Port : 7포트 </v>
          </cell>
          <cell r="E177">
            <v>1</v>
          </cell>
          <cell r="F177" t="str">
            <v>EA</v>
          </cell>
          <cell r="G177">
            <v>300000</v>
          </cell>
          <cell r="H177">
            <v>300000</v>
          </cell>
          <cell r="I177">
            <v>73483</v>
          </cell>
          <cell r="J177">
            <v>73483</v>
          </cell>
          <cell r="K177">
            <v>0</v>
          </cell>
          <cell r="L177">
            <v>0</v>
          </cell>
        </row>
        <row r="178">
          <cell r="B178" t="str">
            <v>비상벨경광등 및 스피커 연결, 볼륨조절, MIC, 방수버튼</v>
          </cell>
          <cell r="C178" t="str">
            <v>비상벨</v>
          </cell>
          <cell r="D178" t="str">
            <v>경광등 및 스피커 연결, 볼륨조절, MIC, 방수버튼</v>
          </cell>
          <cell r="E178">
            <v>1</v>
          </cell>
          <cell r="F178" t="str">
            <v>EA</v>
          </cell>
          <cell r="G178">
            <v>863637</v>
          </cell>
          <cell r="H178">
            <v>863637</v>
          </cell>
          <cell r="J178">
            <v>0</v>
          </cell>
          <cell r="L178">
            <v>0</v>
          </cell>
        </row>
        <row r="180">
          <cell r="B180">
            <v>3083</v>
          </cell>
          <cell r="D180" t="str">
            <v>계</v>
          </cell>
          <cell r="H180">
            <v>6563637</v>
          </cell>
          <cell r="J180">
            <v>493516</v>
          </cell>
          <cell r="K180">
            <v>0</v>
          </cell>
          <cell r="L180">
            <v>0</v>
          </cell>
        </row>
        <row r="182">
          <cell r="B182">
            <v>2084</v>
          </cell>
          <cell r="C182" t="str">
            <v>4.24 기흥구 상갈동 149-25 서해횟집 앞 도로</v>
          </cell>
        </row>
        <row r="183">
          <cell r="B183">
            <v>100</v>
          </cell>
          <cell r="C183" t="str">
            <v>SPEED DOME CAMERA 설치</v>
          </cell>
          <cell r="D183" t="str">
            <v>2.0 Megapixel</v>
          </cell>
          <cell r="E183">
            <v>1</v>
          </cell>
          <cell r="F183" t="str">
            <v>EA</v>
          </cell>
          <cell r="G183">
            <v>3000000</v>
          </cell>
          <cell r="H183">
            <v>3000000</v>
          </cell>
          <cell r="I183">
            <v>118305</v>
          </cell>
          <cell r="J183">
            <v>118305</v>
          </cell>
          <cell r="K183">
            <v>0</v>
          </cell>
          <cell r="L183">
            <v>0</v>
          </cell>
        </row>
        <row r="184">
          <cell r="B184">
            <v>102</v>
          </cell>
          <cell r="C184" t="str">
            <v>고정형 카메라 설치</v>
          </cell>
          <cell r="D184" t="str">
            <v>2.0 Megapixel, IR일체형</v>
          </cell>
          <cell r="E184">
            <v>4</v>
          </cell>
          <cell r="F184" t="str">
            <v>EA</v>
          </cell>
          <cell r="G184">
            <v>800000</v>
          </cell>
          <cell r="H184">
            <v>3200000</v>
          </cell>
          <cell r="I184">
            <v>100576</v>
          </cell>
          <cell r="J184">
            <v>402304</v>
          </cell>
          <cell r="K184">
            <v>0</v>
          </cell>
          <cell r="L184">
            <v>0</v>
          </cell>
        </row>
        <row r="185">
          <cell r="B185">
            <v>115</v>
          </cell>
          <cell r="C185" t="str">
            <v>광 스위치 설치</v>
          </cell>
          <cell r="D185" t="str">
            <v xml:space="preserve">싱글모드 1포트, TP Port : 7포트 </v>
          </cell>
          <cell r="E185">
            <v>1</v>
          </cell>
          <cell r="F185" t="str">
            <v>EA</v>
          </cell>
          <cell r="G185">
            <v>300000</v>
          </cell>
          <cell r="H185">
            <v>300000</v>
          </cell>
          <cell r="I185">
            <v>73483</v>
          </cell>
          <cell r="J185">
            <v>73483</v>
          </cell>
          <cell r="K185">
            <v>0</v>
          </cell>
          <cell r="L185">
            <v>0</v>
          </cell>
        </row>
        <row r="186">
          <cell r="B186" t="str">
            <v>비상벨경광등 및 스피커 연결, 볼륨조절, MIC, 방수버튼</v>
          </cell>
          <cell r="C186" t="str">
            <v>비상벨</v>
          </cell>
          <cell r="D186" t="str">
            <v>경광등 및 스피커 연결, 볼륨조절, MIC, 방수버튼</v>
          </cell>
          <cell r="E186">
            <v>1</v>
          </cell>
          <cell r="F186" t="str">
            <v>EA</v>
          </cell>
          <cell r="G186">
            <v>863637</v>
          </cell>
          <cell r="H186">
            <v>863637</v>
          </cell>
          <cell r="J186">
            <v>0</v>
          </cell>
          <cell r="L186">
            <v>0</v>
          </cell>
        </row>
        <row r="188">
          <cell r="B188">
            <v>3084</v>
          </cell>
          <cell r="D188" t="str">
            <v>계</v>
          </cell>
          <cell r="H188">
            <v>7363637</v>
          </cell>
          <cell r="J188">
            <v>594092</v>
          </cell>
          <cell r="K188">
            <v>0</v>
          </cell>
          <cell r="L188">
            <v>0</v>
          </cell>
        </row>
        <row r="189">
          <cell r="B189">
            <v>2085</v>
          </cell>
          <cell r="C189" t="str">
            <v>4.25 기흥구 상갈동 166-4 씨네파이브 앞, 루블루 시네마 앞 삼거리</v>
          </cell>
        </row>
        <row r="190">
          <cell r="B190">
            <v>100</v>
          </cell>
          <cell r="C190" t="str">
            <v>SPEED DOME CAMERA 설치</v>
          </cell>
          <cell r="D190" t="str">
            <v>2.0 Megapixel</v>
          </cell>
          <cell r="E190">
            <v>1</v>
          </cell>
          <cell r="F190" t="str">
            <v>EA</v>
          </cell>
          <cell r="G190">
            <v>3000000</v>
          </cell>
          <cell r="H190">
            <v>3000000</v>
          </cell>
          <cell r="I190">
            <v>118305</v>
          </cell>
          <cell r="J190">
            <v>118305</v>
          </cell>
          <cell r="K190">
            <v>0</v>
          </cell>
          <cell r="L190">
            <v>0</v>
          </cell>
        </row>
        <row r="191">
          <cell r="B191">
            <v>102</v>
          </cell>
          <cell r="C191" t="str">
            <v>고정형 카메라 설치</v>
          </cell>
          <cell r="D191" t="str">
            <v>2.0 Megapixel, IR일체형</v>
          </cell>
          <cell r="E191">
            <v>4</v>
          </cell>
          <cell r="F191" t="str">
            <v>EA</v>
          </cell>
          <cell r="G191">
            <v>800000</v>
          </cell>
          <cell r="H191">
            <v>3200000</v>
          </cell>
          <cell r="I191">
            <v>100576</v>
          </cell>
          <cell r="J191">
            <v>402304</v>
          </cell>
          <cell r="K191">
            <v>0</v>
          </cell>
          <cell r="L191">
            <v>0</v>
          </cell>
        </row>
        <row r="192">
          <cell r="B192">
            <v>115</v>
          </cell>
          <cell r="C192" t="str">
            <v>광 스위치 설치</v>
          </cell>
          <cell r="D192" t="str">
            <v xml:space="preserve">싱글모드 1포트, TP Port : 7포트 </v>
          </cell>
          <cell r="E192">
            <v>1</v>
          </cell>
          <cell r="F192" t="str">
            <v>EA</v>
          </cell>
          <cell r="G192">
            <v>300000</v>
          </cell>
          <cell r="H192">
            <v>300000</v>
          </cell>
          <cell r="I192">
            <v>73483</v>
          </cell>
          <cell r="J192">
            <v>73483</v>
          </cell>
          <cell r="K192">
            <v>0</v>
          </cell>
          <cell r="L192">
            <v>0</v>
          </cell>
        </row>
        <row r="193">
          <cell r="B193" t="str">
            <v>비상벨경광등 및 스피커 연결, 볼륨조절, MIC, 방수버튼</v>
          </cell>
          <cell r="C193" t="str">
            <v>비상벨</v>
          </cell>
          <cell r="D193" t="str">
            <v>경광등 및 스피커 연결, 볼륨조절, MIC, 방수버튼</v>
          </cell>
          <cell r="E193">
            <v>1</v>
          </cell>
          <cell r="F193" t="str">
            <v>EA</v>
          </cell>
          <cell r="G193">
            <v>863637</v>
          </cell>
          <cell r="H193">
            <v>863637</v>
          </cell>
          <cell r="J193">
            <v>0</v>
          </cell>
          <cell r="L193">
            <v>0</v>
          </cell>
        </row>
        <row r="195">
          <cell r="B195">
            <v>3085</v>
          </cell>
          <cell r="D195" t="str">
            <v>계</v>
          </cell>
          <cell r="H195">
            <v>7363637</v>
          </cell>
          <cell r="J195">
            <v>594092</v>
          </cell>
          <cell r="K195">
            <v>0</v>
          </cell>
          <cell r="L195">
            <v>0</v>
          </cell>
        </row>
        <row r="196">
          <cell r="B196">
            <v>2086</v>
          </cell>
          <cell r="C196" t="str">
            <v>4.26 기흥구 상갈동 487-5 유진빌</v>
          </cell>
        </row>
        <row r="197">
          <cell r="B197">
            <v>100</v>
          </cell>
          <cell r="C197" t="str">
            <v>SPEED DOME CAMERA 설치</v>
          </cell>
          <cell r="D197" t="str">
            <v>2.0 Megapixel</v>
          </cell>
          <cell r="E197">
            <v>1</v>
          </cell>
          <cell r="F197" t="str">
            <v>EA</v>
          </cell>
          <cell r="G197">
            <v>3000000</v>
          </cell>
          <cell r="H197">
            <v>3000000</v>
          </cell>
          <cell r="I197">
            <v>118305</v>
          </cell>
          <cell r="J197">
            <v>118305</v>
          </cell>
          <cell r="K197">
            <v>0</v>
          </cell>
          <cell r="L197">
            <v>0</v>
          </cell>
        </row>
        <row r="198">
          <cell r="B198">
            <v>102</v>
          </cell>
          <cell r="C198" t="str">
            <v>고정형 카메라 설치</v>
          </cell>
          <cell r="D198" t="str">
            <v>2.0 Megapixel, IR일체형</v>
          </cell>
          <cell r="E198">
            <v>3</v>
          </cell>
          <cell r="F198" t="str">
            <v>EA</v>
          </cell>
          <cell r="G198">
            <v>800000</v>
          </cell>
          <cell r="H198">
            <v>2400000</v>
          </cell>
          <cell r="I198">
            <v>100576</v>
          </cell>
          <cell r="J198">
            <v>301728</v>
          </cell>
          <cell r="K198">
            <v>0</v>
          </cell>
          <cell r="L198">
            <v>0</v>
          </cell>
        </row>
        <row r="199">
          <cell r="B199">
            <v>115</v>
          </cell>
          <cell r="C199" t="str">
            <v>광 스위치 설치</v>
          </cell>
          <cell r="D199" t="str">
            <v xml:space="preserve">싱글모드 1포트, TP Port : 7포트 </v>
          </cell>
          <cell r="E199">
            <v>1</v>
          </cell>
          <cell r="F199" t="str">
            <v>EA</v>
          </cell>
          <cell r="G199">
            <v>300000</v>
          </cell>
          <cell r="H199">
            <v>300000</v>
          </cell>
          <cell r="I199">
            <v>73483</v>
          </cell>
          <cell r="J199">
            <v>73483</v>
          </cell>
          <cell r="K199">
            <v>0</v>
          </cell>
          <cell r="L199">
            <v>0</v>
          </cell>
        </row>
        <row r="200">
          <cell r="B200" t="str">
            <v>비상벨경광등 및 스피커 연결, 볼륨조절, MIC, 방수버튼</v>
          </cell>
          <cell r="C200" t="str">
            <v>비상벨</v>
          </cell>
          <cell r="D200" t="str">
            <v>경광등 및 스피커 연결, 볼륨조절, MIC, 방수버튼</v>
          </cell>
          <cell r="E200">
            <v>1</v>
          </cell>
          <cell r="F200" t="str">
            <v>EA</v>
          </cell>
          <cell r="G200">
            <v>863637</v>
          </cell>
          <cell r="H200">
            <v>863637</v>
          </cell>
          <cell r="J200">
            <v>0</v>
          </cell>
          <cell r="L200">
            <v>0</v>
          </cell>
        </row>
        <row r="202">
          <cell r="B202">
            <v>3086</v>
          </cell>
          <cell r="D202" t="str">
            <v>계</v>
          </cell>
          <cell r="H202">
            <v>6563637</v>
          </cell>
          <cell r="J202">
            <v>493516</v>
          </cell>
          <cell r="K202">
            <v>0</v>
          </cell>
          <cell r="L202">
            <v>0</v>
          </cell>
        </row>
        <row r="204">
          <cell r="B204">
            <v>2087</v>
          </cell>
          <cell r="C204" t="str">
            <v>4.27 기흥구 신갈동 329-1 영마트 앞</v>
          </cell>
        </row>
        <row r="205">
          <cell r="B205">
            <v>100</v>
          </cell>
          <cell r="C205" t="str">
            <v>SPEED DOME CAMERA 설치</v>
          </cell>
          <cell r="D205" t="str">
            <v>2.0 Megapixel</v>
          </cell>
          <cell r="E205">
            <v>1</v>
          </cell>
          <cell r="F205" t="str">
            <v>EA</v>
          </cell>
          <cell r="G205">
            <v>3000000</v>
          </cell>
          <cell r="H205">
            <v>3000000</v>
          </cell>
          <cell r="I205">
            <v>118305</v>
          </cell>
          <cell r="J205">
            <v>118305</v>
          </cell>
          <cell r="K205">
            <v>0</v>
          </cell>
          <cell r="L205">
            <v>0</v>
          </cell>
        </row>
        <row r="206">
          <cell r="B206">
            <v>102</v>
          </cell>
          <cell r="C206" t="str">
            <v>고정형 카메라 설치</v>
          </cell>
          <cell r="D206" t="str">
            <v>2.0 Megapixel, IR일체형</v>
          </cell>
          <cell r="E206">
            <v>4</v>
          </cell>
          <cell r="F206" t="str">
            <v>EA</v>
          </cell>
          <cell r="G206">
            <v>800000</v>
          </cell>
          <cell r="H206">
            <v>3200000</v>
          </cell>
          <cell r="I206">
            <v>100576</v>
          </cell>
          <cell r="J206">
            <v>402304</v>
          </cell>
          <cell r="K206">
            <v>0</v>
          </cell>
          <cell r="L206">
            <v>0</v>
          </cell>
        </row>
        <row r="207">
          <cell r="B207">
            <v>115</v>
          </cell>
          <cell r="C207" t="str">
            <v>광 스위치 설치</v>
          </cell>
          <cell r="D207" t="str">
            <v xml:space="preserve">싱글모드 1포트, TP Port : 7포트 </v>
          </cell>
          <cell r="E207">
            <v>1</v>
          </cell>
          <cell r="F207" t="str">
            <v>EA</v>
          </cell>
          <cell r="G207">
            <v>300000</v>
          </cell>
          <cell r="H207">
            <v>300000</v>
          </cell>
          <cell r="I207">
            <v>73483</v>
          </cell>
          <cell r="J207">
            <v>73483</v>
          </cell>
          <cell r="K207">
            <v>0</v>
          </cell>
          <cell r="L207">
            <v>0</v>
          </cell>
        </row>
        <row r="208">
          <cell r="B208" t="str">
            <v>비상벨경광등 및 스피커 연결, 볼륨조절, MIC, 방수버튼</v>
          </cell>
          <cell r="C208" t="str">
            <v>비상벨</v>
          </cell>
          <cell r="D208" t="str">
            <v>경광등 및 스피커 연결, 볼륨조절, MIC, 방수버튼</v>
          </cell>
          <cell r="E208">
            <v>1</v>
          </cell>
          <cell r="F208" t="str">
            <v>EA</v>
          </cell>
          <cell r="G208">
            <v>863637</v>
          </cell>
          <cell r="H208">
            <v>863637</v>
          </cell>
          <cell r="J208">
            <v>0</v>
          </cell>
          <cell r="L208">
            <v>0</v>
          </cell>
        </row>
        <row r="210">
          <cell r="B210">
            <v>3087</v>
          </cell>
          <cell r="D210" t="str">
            <v>계</v>
          </cell>
          <cell r="H210">
            <v>7363637</v>
          </cell>
          <cell r="J210">
            <v>594092</v>
          </cell>
          <cell r="K210">
            <v>0</v>
          </cell>
          <cell r="L210">
            <v>0</v>
          </cell>
        </row>
        <row r="212">
          <cell r="B212">
            <v>2088</v>
          </cell>
          <cell r="C212" t="str">
            <v>4.28 기흥구 신갈동 343-3 성진빌라 앞</v>
          </cell>
        </row>
        <row r="213">
          <cell r="B213">
            <v>100</v>
          </cell>
          <cell r="C213" t="str">
            <v>SPEED DOME CAMERA 설치</v>
          </cell>
          <cell r="D213" t="str">
            <v>2.0 Megapixel</v>
          </cell>
          <cell r="E213">
            <v>1</v>
          </cell>
          <cell r="F213" t="str">
            <v>EA</v>
          </cell>
          <cell r="G213">
            <v>3000000</v>
          </cell>
          <cell r="H213">
            <v>3000000</v>
          </cell>
          <cell r="I213">
            <v>118305</v>
          </cell>
          <cell r="J213">
            <v>118305</v>
          </cell>
          <cell r="K213">
            <v>0</v>
          </cell>
          <cell r="L213">
            <v>0</v>
          </cell>
        </row>
        <row r="214">
          <cell r="B214">
            <v>102</v>
          </cell>
          <cell r="C214" t="str">
            <v>고정형 카메라 설치</v>
          </cell>
          <cell r="D214" t="str">
            <v>2.0 Megapixel, IR일체형</v>
          </cell>
          <cell r="E214">
            <v>3</v>
          </cell>
          <cell r="F214" t="str">
            <v>EA</v>
          </cell>
          <cell r="G214">
            <v>800000</v>
          </cell>
          <cell r="H214">
            <v>2400000</v>
          </cell>
          <cell r="I214">
            <v>100576</v>
          </cell>
          <cell r="J214">
            <v>301728</v>
          </cell>
          <cell r="K214">
            <v>0</v>
          </cell>
          <cell r="L214">
            <v>0</v>
          </cell>
        </row>
        <row r="215">
          <cell r="B215">
            <v>115</v>
          </cell>
          <cell r="C215" t="str">
            <v>광 스위치 설치</v>
          </cell>
          <cell r="D215" t="str">
            <v xml:space="preserve">싱글모드 1포트, TP Port : 7포트 </v>
          </cell>
          <cell r="E215">
            <v>1</v>
          </cell>
          <cell r="F215" t="str">
            <v>EA</v>
          </cell>
          <cell r="G215">
            <v>300000</v>
          </cell>
          <cell r="H215">
            <v>300000</v>
          </cell>
          <cell r="I215">
            <v>73483</v>
          </cell>
          <cell r="J215">
            <v>73483</v>
          </cell>
          <cell r="K215">
            <v>0</v>
          </cell>
          <cell r="L215">
            <v>0</v>
          </cell>
        </row>
        <row r="216">
          <cell r="B216" t="str">
            <v>비상벨경광등 및 스피커 연결, 볼륨조절, MIC, 방수버튼</v>
          </cell>
          <cell r="C216" t="str">
            <v>비상벨</v>
          </cell>
          <cell r="D216" t="str">
            <v>경광등 및 스피커 연결, 볼륨조절, MIC, 방수버튼</v>
          </cell>
          <cell r="E216">
            <v>1</v>
          </cell>
          <cell r="F216" t="str">
            <v>EA</v>
          </cell>
          <cell r="G216">
            <v>863637</v>
          </cell>
          <cell r="H216">
            <v>863637</v>
          </cell>
          <cell r="J216">
            <v>0</v>
          </cell>
          <cell r="L216">
            <v>0</v>
          </cell>
        </row>
        <row r="218">
          <cell r="B218">
            <v>3088</v>
          </cell>
          <cell r="D218" t="str">
            <v>계</v>
          </cell>
          <cell r="H218">
            <v>6563637</v>
          </cell>
          <cell r="J218">
            <v>493516</v>
          </cell>
          <cell r="K218">
            <v>0</v>
          </cell>
          <cell r="L218">
            <v>0</v>
          </cell>
        </row>
        <row r="219">
          <cell r="B219">
            <v>2089</v>
          </cell>
          <cell r="C219" t="str">
            <v>4.29 기흥구 신갈동 45-3 신갈감리교회 맞은편</v>
          </cell>
        </row>
        <row r="220">
          <cell r="B220">
            <v>100</v>
          </cell>
          <cell r="C220" t="str">
            <v>SPEED DOME CAMERA 설치</v>
          </cell>
          <cell r="D220" t="str">
            <v>2.0 Megapixel</v>
          </cell>
          <cell r="E220">
            <v>1</v>
          </cell>
          <cell r="F220" t="str">
            <v>EA</v>
          </cell>
          <cell r="G220">
            <v>3000000</v>
          </cell>
          <cell r="H220">
            <v>3000000</v>
          </cell>
          <cell r="I220">
            <v>118305</v>
          </cell>
          <cell r="J220">
            <v>118305</v>
          </cell>
          <cell r="K220">
            <v>0</v>
          </cell>
          <cell r="L220">
            <v>0</v>
          </cell>
        </row>
        <row r="221">
          <cell r="B221">
            <v>102</v>
          </cell>
          <cell r="C221" t="str">
            <v>고정형 카메라 설치</v>
          </cell>
          <cell r="D221" t="str">
            <v>2.0 Megapixel, IR일체형</v>
          </cell>
          <cell r="E221">
            <v>4</v>
          </cell>
          <cell r="F221" t="str">
            <v>EA</v>
          </cell>
          <cell r="G221">
            <v>800000</v>
          </cell>
          <cell r="H221">
            <v>3200000</v>
          </cell>
          <cell r="I221">
            <v>100576</v>
          </cell>
          <cell r="J221">
            <v>402304</v>
          </cell>
          <cell r="K221">
            <v>0</v>
          </cell>
          <cell r="L221">
            <v>0</v>
          </cell>
        </row>
        <row r="222">
          <cell r="B222">
            <v>115</v>
          </cell>
          <cell r="C222" t="str">
            <v>광 스위치 설치</v>
          </cell>
          <cell r="D222" t="str">
            <v xml:space="preserve">싱글모드 1포트, TP Port : 7포트 </v>
          </cell>
          <cell r="E222">
            <v>1</v>
          </cell>
          <cell r="F222" t="str">
            <v>EA</v>
          </cell>
          <cell r="G222">
            <v>300000</v>
          </cell>
          <cell r="H222">
            <v>300000</v>
          </cell>
          <cell r="I222">
            <v>73483</v>
          </cell>
          <cell r="J222">
            <v>73483</v>
          </cell>
          <cell r="K222">
            <v>0</v>
          </cell>
          <cell r="L222">
            <v>0</v>
          </cell>
        </row>
        <row r="223">
          <cell r="B223" t="str">
            <v>비상벨경광등 및 스피커 연결, 볼륨조절, MIC, 방수버튼</v>
          </cell>
          <cell r="C223" t="str">
            <v>비상벨</v>
          </cell>
          <cell r="D223" t="str">
            <v>경광등 및 스피커 연결, 볼륨조절, MIC, 방수버튼</v>
          </cell>
          <cell r="E223">
            <v>1</v>
          </cell>
          <cell r="F223" t="str">
            <v>EA</v>
          </cell>
          <cell r="G223">
            <v>863637</v>
          </cell>
          <cell r="H223">
            <v>863637</v>
          </cell>
          <cell r="J223">
            <v>0</v>
          </cell>
          <cell r="L223">
            <v>0</v>
          </cell>
        </row>
        <row r="225">
          <cell r="B225">
            <v>3089</v>
          </cell>
          <cell r="D225" t="str">
            <v>계</v>
          </cell>
          <cell r="H225">
            <v>7363637</v>
          </cell>
          <cell r="J225">
            <v>594092</v>
          </cell>
          <cell r="K225">
            <v>0</v>
          </cell>
          <cell r="L225">
            <v>0</v>
          </cell>
        </row>
        <row r="227">
          <cell r="B227">
            <v>2090</v>
          </cell>
          <cell r="C227" t="str">
            <v>4.30 기흥구 신갈동 720 신갈어린이집 앞 삼거리</v>
          </cell>
        </row>
        <row r="228">
          <cell r="B228">
            <v>100</v>
          </cell>
          <cell r="C228" t="str">
            <v>SPEED DOME CAMERA 설치</v>
          </cell>
          <cell r="D228" t="str">
            <v>2.0 Megapixel</v>
          </cell>
          <cell r="E228">
            <v>1</v>
          </cell>
          <cell r="F228" t="str">
            <v>EA</v>
          </cell>
          <cell r="G228">
            <v>3000000</v>
          </cell>
          <cell r="H228">
            <v>3000000</v>
          </cell>
          <cell r="I228">
            <v>118305</v>
          </cell>
          <cell r="J228">
            <v>118305</v>
          </cell>
          <cell r="K228">
            <v>0</v>
          </cell>
          <cell r="L228">
            <v>0</v>
          </cell>
        </row>
        <row r="229">
          <cell r="B229">
            <v>102</v>
          </cell>
          <cell r="C229" t="str">
            <v>고정형 카메라 설치</v>
          </cell>
          <cell r="D229" t="str">
            <v>2.0 Megapixel, IR일체형</v>
          </cell>
          <cell r="E229">
            <v>3</v>
          </cell>
          <cell r="F229" t="str">
            <v>EA</v>
          </cell>
          <cell r="G229">
            <v>800000</v>
          </cell>
          <cell r="H229">
            <v>2400000</v>
          </cell>
          <cell r="I229">
            <v>100576</v>
          </cell>
          <cell r="J229">
            <v>301728</v>
          </cell>
          <cell r="K229">
            <v>0</v>
          </cell>
          <cell r="L229">
            <v>0</v>
          </cell>
        </row>
        <row r="230">
          <cell r="B230">
            <v>115</v>
          </cell>
          <cell r="C230" t="str">
            <v>광 스위치 설치</v>
          </cell>
          <cell r="D230" t="str">
            <v xml:space="preserve">싱글모드 1포트, TP Port : 7포트 </v>
          </cell>
          <cell r="E230">
            <v>1</v>
          </cell>
          <cell r="F230" t="str">
            <v>EA</v>
          </cell>
          <cell r="G230">
            <v>300000</v>
          </cell>
          <cell r="H230">
            <v>300000</v>
          </cell>
          <cell r="I230">
            <v>73483</v>
          </cell>
          <cell r="J230">
            <v>73483</v>
          </cell>
          <cell r="K230">
            <v>0</v>
          </cell>
          <cell r="L230">
            <v>0</v>
          </cell>
        </row>
        <row r="231">
          <cell r="B231" t="str">
            <v>비상벨경광등 및 스피커 연결, 볼륨조절, MIC, 방수버튼</v>
          </cell>
          <cell r="C231" t="str">
            <v>비상벨</v>
          </cell>
          <cell r="D231" t="str">
            <v>경광등 및 스피커 연결, 볼륨조절, MIC, 방수버튼</v>
          </cell>
          <cell r="E231">
            <v>1</v>
          </cell>
          <cell r="F231" t="str">
            <v>EA</v>
          </cell>
          <cell r="G231">
            <v>863637</v>
          </cell>
          <cell r="H231">
            <v>863637</v>
          </cell>
          <cell r="J231">
            <v>0</v>
          </cell>
          <cell r="L231">
            <v>0</v>
          </cell>
        </row>
        <row r="233">
          <cell r="B233">
            <v>3090</v>
          </cell>
          <cell r="D233" t="str">
            <v>계</v>
          </cell>
          <cell r="H233">
            <v>6563637</v>
          </cell>
          <cell r="J233">
            <v>493516</v>
          </cell>
          <cell r="K233">
            <v>0</v>
          </cell>
          <cell r="L233">
            <v>0</v>
          </cell>
        </row>
        <row r="235">
          <cell r="B235">
            <v>2091</v>
          </cell>
          <cell r="C235" t="str">
            <v>4.31 기흥구 신갈동 161 기흥고등학교 후문</v>
          </cell>
        </row>
        <row r="236">
          <cell r="B236">
            <v>100</v>
          </cell>
          <cell r="C236" t="str">
            <v>SPEED DOME CAMERA 설치</v>
          </cell>
          <cell r="D236" t="str">
            <v>2.0 Megapixel</v>
          </cell>
          <cell r="E236">
            <v>1</v>
          </cell>
          <cell r="F236" t="str">
            <v>EA</v>
          </cell>
          <cell r="G236">
            <v>3000000</v>
          </cell>
          <cell r="H236">
            <v>3000000</v>
          </cell>
          <cell r="I236">
            <v>118305</v>
          </cell>
          <cell r="J236">
            <v>118305</v>
          </cell>
          <cell r="K236">
            <v>0</v>
          </cell>
          <cell r="L236">
            <v>0</v>
          </cell>
        </row>
        <row r="237">
          <cell r="B237">
            <v>102</v>
          </cell>
          <cell r="C237" t="str">
            <v>고정형 카메라 설치</v>
          </cell>
          <cell r="D237" t="str">
            <v>2.0 Megapixel, IR일체형</v>
          </cell>
          <cell r="E237">
            <v>3</v>
          </cell>
          <cell r="F237" t="str">
            <v>EA</v>
          </cell>
          <cell r="G237">
            <v>800000</v>
          </cell>
          <cell r="H237">
            <v>2400000</v>
          </cell>
          <cell r="I237">
            <v>100576</v>
          </cell>
          <cell r="J237">
            <v>301728</v>
          </cell>
          <cell r="K237">
            <v>0</v>
          </cell>
          <cell r="L237">
            <v>0</v>
          </cell>
        </row>
        <row r="238">
          <cell r="B238">
            <v>115</v>
          </cell>
          <cell r="C238" t="str">
            <v>광 스위치 설치</v>
          </cell>
          <cell r="D238" t="str">
            <v xml:space="preserve">싱글모드 1포트, TP Port : 7포트 </v>
          </cell>
          <cell r="E238">
            <v>1</v>
          </cell>
          <cell r="F238" t="str">
            <v>EA</v>
          </cell>
          <cell r="G238">
            <v>300000</v>
          </cell>
          <cell r="H238">
            <v>300000</v>
          </cell>
          <cell r="I238">
            <v>73483</v>
          </cell>
          <cell r="J238">
            <v>73483</v>
          </cell>
          <cell r="K238">
            <v>0</v>
          </cell>
          <cell r="L238">
            <v>0</v>
          </cell>
        </row>
        <row r="239">
          <cell r="B239" t="str">
            <v>비상벨경광등 및 스피커 연결, 볼륨조절, MIC, 방수버튼</v>
          </cell>
          <cell r="C239" t="str">
            <v>비상벨</v>
          </cell>
          <cell r="D239" t="str">
            <v>경광등 및 스피커 연결, 볼륨조절, MIC, 방수버튼</v>
          </cell>
          <cell r="E239">
            <v>1</v>
          </cell>
          <cell r="F239" t="str">
            <v>EA</v>
          </cell>
          <cell r="G239">
            <v>863637</v>
          </cell>
          <cell r="H239">
            <v>863637</v>
          </cell>
          <cell r="J239">
            <v>0</v>
          </cell>
          <cell r="L239">
            <v>0</v>
          </cell>
        </row>
        <row r="241">
          <cell r="B241">
            <v>3091</v>
          </cell>
          <cell r="D241" t="str">
            <v>계</v>
          </cell>
          <cell r="H241">
            <v>6563637</v>
          </cell>
          <cell r="J241">
            <v>493516</v>
          </cell>
          <cell r="K241">
            <v>0</v>
          </cell>
          <cell r="L241">
            <v>0</v>
          </cell>
        </row>
        <row r="243">
          <cell r="B243">
            <v>2092</v>
          </cell>
          <cell r="C243" t="str">
            <v>4.32 기흥구 언남동 333-2 (구성성결교회 정문앞 사거리) 329-1 푸른유치원 앞</v>
          </cell>
        </row>
        <row r="244">
          <cell r="B244">
            <v>100</v>
          </cell>
          <cell r="C244" t="str">
            <v>SPEED DOME CAMERA 설치</v>
          </cell>
          <cell r="D244" t="str">
            <v>2.0 Megapixel</v>
          </cell>
          <cell r="E244">
            <v>1</v>
          </cell>
          <cell r="F244" t="str">
            <v>EA</v>
          </cell>
          <cell r="G244">
            <v>3000000</v>
          </cell>
          <cell r="H244">
            <v>3000000</v>
          </cell>
          <cell r="I244">
            <v>118305</v>
          </cell>
          <cell r="J244">
            <v>118305</v>
          </cell>
          <cell r="K244">
            <v>0</v>
          </cell>
          <cell r="L244">
            <v>0</v>
          </cell>
        </row>
        <row r="245">
          <cell r="B245">
            <v>102</v>
          </cell>
          <cell r="C245" t="str">
            <v>고정형 카메라 설치</v>
          </cell>
          <cell r="D245" t="str">
            <v>2.0 Megapixel, IR일체형</v>
          </cell>
          <cell r="E245">
            <v>3</v>
          </cell>
          <cell r="F245" t="str">
            <v>EA</v>
          </cell>
          <cell r="G245">
            <v>800000</v>
          </cell>
          <cell r="H245">
            <v>2400000</v>
          </cell>
          <cell r="I245">
            <v>100576</v>
          </cell>
          <cell r="J245">
            <v>301728</v>
          </cell>
          <cell r="K245">
            <v>0</v>
          </cell>
          <cell r="L245">
            <v>0</v>
          </cell>
        </row>
        <row r="246">
          <cell r="B246">
            <v>115</v>
          </cell>
          <cell r="C246" t="str">
            <v>광 스위치 설치</v>
          </cell>
          <cell r="D246" t="str">
            <v xml:space="preserve">싱글모드 1포트, TP Port : 7포트 </v>
          </cell>
          <cell r="E246">
            <v>1</v>
          </cell>
          <cell r="F246" t="str">
            <v>EA</v>
          </cell>
          <cell r="G246">
            <v>300000</v>
          </cell>
          <cell r="H246">
            <v>300000</v>
          </cell>
          <cell r="I246">
            <v>73483</v>
          </cell>
          <cell r="J246">
            <v>73483</v>
          </cell>
          <cell r="K246">
            <v>0</v>
          </cell>
          <cell r="L246">
            <v>0</v>
          </cell>
        </row>
        <row r="247">
          <cell r="B247" t="str">
            <v>비상벨경광등 및 스피커 연결, 볼륨조절, MIC, 방수버튼</v>
          </cell>
          <cell r="C247" t="str">
            <v>비상벨</v>
          </cell>
          <cell r="D247" t="str">
            <v>경광등 및 스피커 연결, 볼륨조절, MIC, 방수버튼</v>
          </cell>
          <cell r="E247">
            <v>1</v>
          </cell>
          <cell r="F247" t="str">
            <v>EA</v>
          </cell>
          <cell r="G247">
            <v>863637</v>
          </cell>
          <cell r="H247">
            <v>863637</v>
          </cell>
          <cell r="J247">
            <v>0</v>
          </cell>
          <cell r="L247">
            <v>0</v>
          </cell>
        </row>
        <row r="249">
          <cell r="B249">
            <v>3092</v>
          </cell>
          <cell r="D249" t="str">
            <v>계</v>
          </cell>
          <cell r="H249">
            <v>6563637</v>
          </cell>
          <cell r="J249">
            <v>493516</v>
          </cell>
          <cell r="K249">
            <v>0</v>
          </cell>
          <cell r="L249">
            <v>0</v>
          </cell>
        </row>
        <row r="251">
          <cell r="B251">
            <v>2093</v>
          </cell>
          <cell r="C251" t="str">
            <v>4.33 기흥구 영덕동 917 영통빌리지, 세종그랑시아 진입로</v>
          </cell>
        </row>
        <row r="252">
          <cell r="B252">
            <v>100</v>
          </cell>
          <cell r="C252" t="str">
            <v>SPEED DOME CAMERA 설치</v>
          </cell>
          <cell r="D252" t="str">
            <v>2.0 Megapixel</v>
          </cell>
          <cell r="E252">
            <v>1</v>
          </cell>
          <cell r="F252" t="str">
            <v>EA</v>
          </cell>
          <cell r="G252">
            <v>3000000</v>
          </cell>
          <cell r="H252">
            <v>3000000</v>
          </cell>
          <cell r="I252">
            <v>118305</v>
          </cell>
          <cell r="J252">
            <v>118305</v>
          </cell>
          <cell r="K252">
            <v>0</v>
          </cell>
          <cell r="L252">
            <v>0</v>
          </cell>
        </row>
        <row r="253">
          <cell r="B253">
            <v>102</v>
          </cell>
          <cell r="C253" t="str">
            <v>고정형 카메라 설치</v>
          </cell>
          <cell r="D253" t="str">
            <v>2.0 Megapixel, IR일체형</v>
          </cell>
          <cell r="E253">
            <v>3</v>
          </cell>
          <cell r="F253" t="str">
            <v>EA</v>
          </cell>
          <cell r="G253">
            <v>800000</v>
          </cell>
          <cell r="H253">
            <v>2400000</v>
          </cell>
          <cell r="I253">
            <v>100576</v>
          </cell>
          <cell r="J253">
            <v>301728</v>
          </cell>
          <cell r="K253">
            <v>0</v>
          </cell>
          <cell r="L253">
            <v>0</v>
          </cell>
        </row>
        <row r="254">
          <cell r="B254">
            <v>115</v>
          </cell>
          <cell r="C254" t="str">
            <v>광 스위치 설치</v>
          </cell>
          <cell r="D254" t="str">
            <v xml:space="preserve">싱글모드 1포트, TP Port : 7포트 </v>
          </cell>
          <cell r="E254">
            <v>1</v>
          </cell>
          <cell r="F254" t="str">
            <v>EA</v>
          </cell>
          <cell r="G254">
            <v>300000</v>
          </cell>
          <cell r="H254">
            <v>300000</v>
          </cell>
          <cell r="I254">
            <v>73483</v>
          </cell>
          <cell r="J254">
            <v>73483</v>
          </cell>
          <cell r="K254">
            <v>0</v>
          </cell>
          <cell r="L254">
            <v>0</v>
          </cell>
        </row>
        <row r="255">
          <cell r="B255" t="str">
            <v>비상벨경광등 및 스피커 연결, 볼륨조절, MIC, 방수버튼</v>
          </cell>
          <cell r="C255" t="str">
            <v>비상벨</v>
          </cell>
          <cell r="D255" t="str">
            <v>경광등 및 스피커 연결, 볼륨조절, MIC, 방수버튼</v>
          </cell>
          <cell r="E255">
            <v>1</v>
          </cell>
          <cell r="F255" t="str">
            <v>EA</v>
          </cell>
          <cell r="G255">
            <v>863637</v>
          </cell>
          <cell r="H255">
            <v>863637</v>
          </cell>
          <cell r="J255">
            <v>0</v>
          </cell>
          <cell r="L255">
            <v>0</v>
          </cell>
        </row>
        <row r="256">
          <cell r="B256">
            <v>3093</v>
          </cell>
          <cell r="D256" t="str">
            <v>계</v>
          </cell>
          <cell r="H256">
            <v>6563637</v>
          </cell>
          <cell r="J256">
            <v>493516</v>
          </cell>
          <cell r="K256">
            <v>0</v>
          </cell>
          <cell r="L256">
            <v>0</v>
          </cell>
        </row>
        <row r="258">
          <cell r="B258">
            <v>2094</v>
          </cell>
          <cell r="C258" t="str">
            <v>4.34 기흥구 중동 882-1 상록롯데2차 A 뒤 주택가(롯데슈퍼)</v>
          </cell>
        </row>
        <row r="259">
          <cell r="B259">
            <v>100</v>
          </cell>
          <cell r="C259" t="str">
            <v>SPEED DOME CAMERA 설치</v>
          </cell>
          <cell r="D259" t="str">
            <v>2.0 Megapixel</v>
          </cell>
          <cell r="E259">
            <v>1</v>
          </cell>
          <cell r="F259" t="str">
            <v>EA</v>
          </cell>
          <cell r="G259">
            <v>3000000</v>
          </cell>
          <cell r="H259">
            <v>3000000</v>
          </cell>
          <cell r="I259">
            <v>118305</v>
          </cell>
          <cell r="J259">
            <v>118305</v>
          </cell>
          <cell r="K259">
            <v>0</v>
          </cell>
          <cell r="L259">
            <v>0</v>
          </cell>
        </row>
        <row r="260">
          <cell r="B260">
            <v>102</v>
          </cell>
          <cell r="C260" t="str">
            <v>고정형 카메라 설치</v>
          </cell>
          <cell r="D260" t="str">
            <v>2.0 Megapixel, IR일체형</v>
          </cell>
          <cell r="E260">
            <v>4</v>
          </cell>
          <cell r="F260" t="str">
            <v>EA</v>
          </cell>
          <cell r="G260">
            <v>800000</v>
          </cell>
          <cell r="H260">
            <v>3200000</v>
          </cell>
          <cell r="I260">
            <v>100576</v>
          </cell>
          <cell r="J260">
            <v>402304</v>
          </cell>
          <cell r="K260">
            <v>0</v>
          </cell>
          <cell r="L260">
            <v>0</v>
          </cell>
        </row>
        <row r="261">
          <cell r="B261">
            <v>115</v>
          </cell>
          <cell r="C261" t="str">
            <v>광 스위치 설치</v>
          </cell>
          <cell r="D261" t="str">
            <v xml:space="preserve">싱글모드 1포트, TP Port : 7포트 </v>
          </cell>
          <cell r="E261">
            <v>1</v>
          </cell>
          <cell r="F261" t="str">
            <v>EA</v>
          </cell>
          <cell r="G261">
            <v>300000</v>
          </cell>
          <cell r="H261">
            <v>300000</v>
          </cell>
          <cell r="I261">
            <v>73483</v>
          </cell>
          <cell r="J261">
            <v>73483</v>
          </cell>
          <cell r="K261">
            <v>0</v>
          </cell>
          <cell r="L261">
            <v>0</v>
          </cell>
        </row>
        <row r="262">
          <cell r="B262" t="str">
            <v>비상벨경광등 및 스피커 연결, 볼륨조절, MIC, 방수버튼</v>
          </cell>
          <cell r="C262" t="str">
            <v>비상벨</v>
          </cell>
          <cell r="D262" t="str">
            <v>경광등 및 스피커 연결, 볼륨조절, MIC, 방수버튼</v>
          </cell>
          <cell r="E262">
            <v>1</v>
          </cell>
          <cell r="F262" t="str">
            <v>EA</v>
          </cell>
          <cell r="G262">
            <v>863637</v>
          </cell>
          <cell r="H262">
            <v>863637</v>
          </cell>
          <cell r="J262">
            <v>0</v>
          </cell>
          <cell r="L262">
            <v>0</v>
          </cell>
        </row>
        <row r="264">
          <cell r="B264">
            <v>3094</v>
          </cell>
          <cell r="D264" t="str">
            <v>계</v>
          </cell>
          <cell r="H264">
            <v>7363637</v>
          </cell>
          <cell r="J264">
            <v>594092</v>
          </cell>
          <cell r="K264">
            <v>0</v>
          </cell>
          <cell r="L264">
            <v>0</v>
          </cell>
        </row>
        <row r="266">
          <cell r="B266">
            <v>2095</v>
          </cell>
          <cell r="C266" t="str">
            <v>4.35 기흥구 중동 980-4 초당어린이집 부근 981-1</v>
          </cell>
        </row>
        <row r="267">
          <cell r="B267">
            <v>100</v>
          </cell>
          <cell r="C267" t="str">
            <v>SPEED DOME CAMERA 설치</v>
          </cell>
          <cell r="D267" t="str">
            <v>2.0 Megapixel</v>
          </cell>
          <cell r="E267">
            <v>1</v>
          </cell>
          <cell r="F267" t="str">
            <v>EA</v>
          </cell>
          <cell r="G267">
            <v>3000000</v>
          </cell>
          <cell r="H267">
            <v>3000000</v>
          </cell>
          <cell r="I267">
            <v>118305</v>
          </cell>
          <cell r="J267">
            <v>118305</v>
          </cell>
          <cell r="K267">
            <v>0</v>
          </cell>
          <cell r="L267">
            <v>0</v>
          </cell>
        </row>
        <row r="268">
          <cell r="B268">
            <v>102</v>
          </cell>
          <cell r="C268" t="str">
            <v>고정형 카메라 설치</v>
          </cell>
          <cell r="D268" t="str">
            <v>2.0 Megapixel, IR일체형</v>
          </cell>
          <cell r="E268">
            <v>4</v>
          </cell>
          <cell r="F268" t="str">
            <v>EA</v>
          </cell>
          <cell r="G268">
            <v>800000</v>
          </cell>
          <cell r="H268">
            <v>3200000</v>
          </cell>
          <cell r="I268">
            <v>100576</v>
          </cell>
          <cell r="J268">
            <v>402304</v>
          </cell>
          <cell r="K268">
            <v>0</v>
          </cell>
          <cell r="L268">
            <v>0</v>
          </cell>
        </row>
        <row r="269">
          <cell r="B269">
            <v>115</v>
          </cell>
          <cell r="C269" t="str">
            <v>광 스위치 설치</v>
          </cell>
          <cell r="D269" t="str">
            <v xml:space="preserve">싱글모드 1포트, TP Port : 7포트 </v>
          </cell>
          <cell r="E269">
            <v>1</v>
          </cell>
          <cell r="F269" t="str">
            <v>EA</v>
          </cell>
          <cell r="G269">
            <v>300000</v>
          </cell>
          <cell r="H269">
            <v>300000</v>
          </cell>
          <cell r="I269">
            <v>73483</v>
          </cell>
          <cell r="J269">
            <v>73483</v>
          </cell>
          <cell r="K269">
            <v>0</v>
          </cell>
          <cell r="L269">
            <v>0</v>
          </cell>
        </row>
        <row r="270">
          <cell r="B270" t="str">
            <v>비상벨경광등 및 스피커 연결, 볼륨조절, MIC, 방수버튼</v>
          </cell>
          <cell r="C270" t="str">
            <v>비상벨</v>
          </cell>
          <cell r="D270" t="str">
            <v>경광등 및 스피커 연결, 볼륨조절, MIC, 방수버튼</v>
          </cell>
          <cell r="E270">
            <v>1</v>
          </cell>
          <cell r="F270" t="str">
            <v>EA</v>
          </cell>
          <cell r="G270">
            <v>863637</v>
          </cell>
          <cell r="H270">
            <v>863637</v>
          </cell>
          <cell r="J270">
            <v>0</v>
          </cell>
          <cell r="L270">
            <v>0</v>
          </cell>
        </row>
        <row r="272">
          <cell r="B272">
            <v>3095</v>
          </cell>
          <cell r="D272" t="str">
            <v>계</v>
          </cell>
          <cell r="H272">
            <v>7363637</v>
          </cell>
          <cell r="J272">
            <v>594092</v>
          </cell>
          <cell r="K272">
            <v>0</v>
          </cell>
          <cell r="L272">
            <v>0</v>
          </cell>
        </row>
        <row r="274">
          <cell r="B274">
            <v>2096</v>
          </cell>
          <cell r="C274" t="str">
            <v>4.36 기흥구 지곡동 663-1 상동3교 다리 앞 삼거리</v>
          </cell>
        </row>
        <row r="275">
          <cell r="B275">
            <v>100</v>
          </cell>
          <cell r="C275" t="str">
            <v>SPEED DOME CAMERA 설치</v>
          </cell>
          <cell r="D275" t="str">
            <v>2.0 Megapixel</v>
          </cell>
          <cell r="E275">
            <v>1</v>
          </cell>
          <cell r="F275" t="str">
            <v>EA</v>
          </cell>
          <cell r="G275">
            <v>3000000</v>
          </cell>
          <cell r="H275">
            <v>3000000</v>
          </cell>
          <cell r="I275">
            <v>118305</v>
          </cell>
          <cell r="J275">
            <v>118305</v>
          </cell>
          <cell r="K275">
            <v>0</v>
          </cell>
          <cell r="L275">
            <v>0</v>
          </cell>
        </row>
        <row r="276">
          <cell r="B276">
            <v>102</v>
          </cell>
          <cell r="C276" t="str">
            <v>고정형 카메라 설치</v>
          </cell>
          <cell r="D276" t="str">
            <v>2.0 Megapixel, IR일체형</v>
          </cell>
          <cell r="E276">
            <v>3</v>
          </cell>
          <cell r="F276" t="str">
            <v>EA</v>
          </cell>
          <cell r="G276">
            <v>800000</v>
          </cell>
          <cell r="H276">
            <v>2400000</v>
          </cell>
          <cell r="I276">
            <v>100576</v>
          </cell>
          <cell r="J276">
            <v>301728</v>
          </cell>
          <cell r="K276">
            <v>0</v>
          </cell>
          <cell r="L276">
            <v>0</v>
          </cell>
        </row>
        <row r="277">
          <cell r="B277">
            <v>115</v>
          </cell>
          <cell r="C277" t="str">
            <v>광 스위치 설치</v>
          </cell>
          <cell r="D277" t="str">
            <v xml:space="preserve">싱글모드 1포트, TP Port : 7포트 </v>
          </cell>
          <cell r="E277">
            <v>1</v>
          </cell>
          <cell r="F277" t="str">
            <v>EA</v>
          </cell>
          <cell r="G277">
            <v>300000</v>
          </cell>
          <cell r="H277">
            <v>300000</v>
          </cell>
          <cell r="I277">
            <v>73483</v>
          </cell>
          <cell r="J277">
            <v>73483</v>
          </cell>
          <cell r="K277">
            <v>0</v>
          </cell>
          <cell r="L277">
            <v>0</v>
          </cell>
        </row>
        <row r="278">
          <cell r="B278" t="str">
            <v>비상벨경광등 및 스피커 연결, 볼륨조절, MIC, 방수버튼</v>
          </cell>
          <cell r="C278" t="str">
            <v>비상벨</v>
          </cell>
          <cell r="D278" t="str">
            <v>경광등 및 스피커 연결, 볼륨조절, MIC, 방수버튼</v>
          </cell>
          <cell r="E278">
            <v>1</v>
          </cell>
          <cell r="F278" t="str">
            <v>EA</v>
          </cell>
          <cell r="G278">
            <v>863637</v>
          </cell>
          <cell r="H278">
            <v>863637</v>
          </cell>
          <cell r="J278">
            <v>0</v>
          </cell>
          <cell r="L278">
            <v>0</v>
          </cell>
        </row>
        <row r="280">
          <cell r="B280">
            <v>3096</v>
          </cell>
          <cell r="D280" t="str">
            <v>계</v>
          </cell>
          <cell r="H280">
            <v>6563637</v>
          </cell>
          <cell r="J280">
            <v>493516</v>
          </cell>
          <cell r="K280">
            <v>0</v>
          </cell>
          <cell r="L280">
            <v>0</v>
          </cell>
        </row>
        <row r="281">
          <cell r="B281">
            <v>2097</v>
          </cell>
          <cell r="C281" t="str">
            <v>4.37 기흥구 상하동 210-4 진흥더루벤스 2단지 뒤편</v>
          </cell>
        </row>
        <row r="282">
          <cell r="B282">
            <v>100</v>
          </cell>
          <cell r="C282" t="str">
            <v>SPEED DOME CAMERA 설치</v>
          </cell>
          <cell r="D282" t="str">
            <v>2.0 Megapixel</v>
          </cell>
          <cell r="E282">
            <v>1</v>
          </cell>
          <cell r="F282" t="str">
            <v>EA</v>
          </cell>
          <cell r="G282">
            <v>3000000</v>
          </cell>
          <cell r="H282">
            <v>3000000</v>
          </cell>
          <cell r="I282">
            <v>118305</v>
          </cell>
          <cell r="J282">
            <v>118305</v>
          </cell>
          <cell r="K282">
            <v>0</v>
          </cell>
          <cell r="L282">
            <v>0</v>
          </cell>
        </row>
        <row r="283">
          <cell r="B283">
            <v>102</v>
          </cell>
          <cell r="C283" t="str">
            <v>고정형 카메라 설치</v>
          </cell>
          <cell r="D283" t="str">
            <v>2.0 Megapixel, IR일체형</v>
          </cell>
          <cell r="E283">
            <v>3</v>
          </cell>
          <cell r="F283" t="str">
            <v>EA</v>
          </cell>
          <cell r="G283">
            <v>800000</v>
          </cell>
          <cell r="H283">
            <v>2400000</v>
          </cell>
          <cell r="I283">
            <v>100576</v>
          </cell>
          <cell r="J283">
            <v>301728</v>
          </cell>
          <cell r="K283">
            <v>0</v>
          </cell>
          <cell r="L283">
            <v>0</v>
          </cell>
        </row>
        <row r="284">
          <cell r="B284">
            <v>115</v>
          </cell>
          <cell r="C284" t="str">
            <v>광 스위치 설치</v>
          </cell>
          <cell r="D284" t="str">
            <v xml:space="preserve">싱글모드 1포트, TP Port : 7포트 </v>
          </cell>
          <cell r="E284">
            <v>1</v>
          </cell>
          <cell r="F284" t="str">
            <v>EA</v>
          </cell>
          <cell r="G284">
            <v>300000</v>
          </cell>
          <cell r="H284">
            <v>300000</v>
          </cell>
          <cell r="I284">
            <v>73483</v>
          </cell>
          <cell r="J284">
            <v>73483</v>
          </cell>
          <cell r="K284">
            <v>0</v>
          </cell>
          <cell r="L284">
            <v>0</v>
          </cell>
        </row>
        <row r="285">
          <cell r="B285" t="str">
            <v>비상벨경광등 및 스피커 연결, 볼륨조절, MIC, 방수버튼</v>
          </cell>
          <cell r="C285" t="str">
            <v>비상벨</v>
          </cell>
          <cell r="D285" t="str">
            <v>경광등 및 스피커 연결, 볼륨조절, MIC, 방수버튼</v>
          </cell>
          <cell r="E285">
            <v>1</v>
          </cell>
          <cell r="F285" t="str">
            <v>EA</v>
          </cell>
          <cell r="G285">
            <v>863637</v>
          </cell>
          <cell r="H285">
            <v>863637</v>
          </cell>
          <cell r="J285">
            <v>0</v>
          </cell>
          <cell r="L285">
            <v>0</v>
          </cell>
        </row>
        <row r="287">
          <cell r="B287">
            <v>3097</v>
          </cell>
          <cell r="D287" t="str">
            <v>계</v>
          </cell>
          <cell r="H287">
            <v>6563637</v>
          </cell>
          <cell r="J287">
            <v>493516</v>
          </cell>
          <cell r="K287">
            <v>0</v>
          </cell>
          <cell r="L287">
            <v>0</v>
          </cell>
        </row>
        <row r="288">
          <cell r="B288">
            <v>2098</v>
          </cell>
          <cell r="C288" t="str">
            <v>4.38 수지구 동천동 180-20 풍림2차 아파트 앞</v>
          </cell>
        </row>
        <row r="289">
          <cell r="B289">
            <v>100</v>
          </cell>
          <cell r="C289" t="str">
            <v>SPEED DOME CAMERA 설치</v>
          </cell>
          <cell r="D289" t="str">
            <v>2.0 Megapixel</v>
          </cell>
          <cell r="E289">
            <v>1</v>
          </cell>
          <cell r="F289" t="str">
            <v>EA</v>
          </cell>
          <cell r="G289">
            <v>3000000</v>
          </cell>
          <cell r="H289">
            <v>3000000</v>
          </cell>
          <cell r="I289">
            <v>118305</v>
          </cell>
          <cell r="J289">
            <v>118305</v>
          </cell>
          <cell r="K289">
            <v>0</v>
          </cell>
          <cell r="L289">
            <v>0</v>
          </cell>
        </row>
        <row r="290">
          <cell r="B290">
            <v>102</v>
          </cell>
          <cell r="C290" t="str">
            <v>고정형 카메라 설치</v>
          </cell>
          <cell r="D290" t="str">
            <v>2.0 Megapixel, IR일체형</v>
          </cell>
          <cell r="E290">
            <v>3</v>
          </cell>
          <cell r="F290" t="str">
            <v>EA</v>
          </cell>
          <cell r="G290">
            <v>800000</v>
          </cell>
          <cell r="H290">
            <v>2400000</v>
          </cell>
          <cell r="I290">
            <v>100576</v>
          </cell>
          <cell r="J290">
            <v>301728</v>
          </cell>
          <cell r="K290">
            <v>0</v>
          </cell>
          <cell r="L290">
            <v>0</v>
          </cell>
        </row>
        <row r="291">
          <cell r="B291">
            <v>115</v>
          </cell>
          <cell r="C291" t="str">
            <v>광 스위치 설치</v>
          </cell>
          <cell r="D291" t="str">
            <v xml:space="preserve">싱글모드 1포트, TP Port : 7포트 </v>
          </cell>
          <cell r="E291">
            <v>1</v>
          </cell>
          <cell r="F291" t="str">
            <v>EA</v>
          </cell>
          <cell r="G291">
            <v>300000</v>
          </cell>
          <cell r="H291">
            <v>300000</v>
          </cell>
          <cell r="I291">
            <v>73483</v>
          </cell>
          <cell r="J291">
            <v>73483</v>
          </cell>
          <cell r="K291">
            <v>0</v>
          </cell>
          <cell r="L291">
            <v>0</v>
          </cell>
        </row>
        <row r="292">
          <cell r="B292" t="str">
            <v>비상벨경광등 및 스피커 연결, 볼륨조절, MIC, 방수버튼</v>
          </cell>
          <cell r="C292" t="str">
            <v>비상벨</v>
          </cell>
          <cell r="D292" t="str">
            <v>경광등 및 스피커 연결, 볼륨조절, MIC, 방수버튼</v>
          </cell>
          <cell r="E292">
            <v>1</v>
          </cell>
          <cell r="F292" t="str">
            <v>EA</v>
          </cell>
          <cell r="G292">
            <v>863637</v>
          </cell>
          <cell r="H292">
            <v>863637</v>
          </cell>
          <cell r="J292">
            <v>0</v>
          </cell>
          <cell r="L292">
            <v>0</v>
          </cell>
        </row>
        <row r="294">
          <cell r="B294">
            <v>3098</v>
          </cell>
          <cell r="D294" t="str">
            <v>계</v>
          </cell>
          <cell r="H294">
            <v>6563637</v>
          </cell>
          <cell r="J294">
            <v>493516</v>
          </cell>
          <cell r="K294">
            <v>0</v>
          </cell>
          <cell r="L294">
            <v>0</v>
          </cell>
        </row>
        <row r="296">
          <cell r="B296">
            <v>2099</v>
          </cell>
          <cell r="C296" t="str">
            <v>4.39 수지구 동천동 875-9 만남의교회 앞, 용인축협 동천지점 건물 옆</v>
          </cell>
        </row>
        <row r="297">
          <cell r="B297">
            <v>100</v>
          </cell>
          <cell r="C297" t="str">
            <v>SPEED DOME CAMERA 설치</v>
          </cell>
          <cell r="D297" t="str">
            <v>2.0 Megapixel</v>
          </cell>
          <cell r="E297">
            <v>1</v>
          </cell>
          <cell r="F297" t="str">
            <v>EA</v>
          </cell>
          <cell r="G297">
            <v>3000000</v>
          </cell>
          <cell r="H297">
            <v>3000000</v>
          </cell>
          <cell r="I297">
            <v>118305</v>
          </cell>
          <cell r="J297">
            <v>118305</v>
          </cell>
          <cell r="K297">
            <v>0</v>
          </cell>
          <cell r="L297">
            <v>0</v>
          </cell>
        </row>
        <row r="298">
          <cell r="B298">
            <v>102</v>
          </cell>
          <cell r="C298" t="str">
            <v>고정형 카메라 설치</v>
          </cell>
          <cell r="D298" t="str">
            <v>2.0 Megapixel, IR일체형</v>
          </cell>
          <cell r="E298">
            <v>3</v>
          </cell>
          <cell r="F298" t="str">
            <v>EA</v>
          </cell>
          <cell r="G298">
            <v>800000</v>
          </cell>
          <cell r="H298">
            <v>2400000</v>
          </cell>
          <cell r="I298">
            <v>100576</v>
          </cell>
          <cell r="J298">
            <v>301728</v>
          </cell>
          <cell r="K298">
            <v>0</v>
          </cell>
          <cell r="L298">
            <v>0</v>
          </cell>
        </row>
        <row r="299">
          <cell r="B299">
            <v>115</v>
          </cell>
          <cell r="C299" t="str">
            <v>광 스위치 설치</v>
          </cell>
          <cell r="D299" t="str">
            <v xml:space="preserve">싱글모드 1포트, TP Port : 7포트 </v>
          </cell>
          <cell r="E299">
            <v>1</v>
          </cell>
          <cell r="F299" t="str">
            <v>EA</v>
          </cell>
          <cell r="G299">
            <v>300000</v>
          </cell>
          <cell r="H299">
            <v>300000</v>
          </cell>
          <cell r="I299">
            <v>73483</v>
          </cell>
          <cell r="J299">
            <v>73483</v>
          </cell>
          <cell r="K299">
            <v>0</v>
          </cell>
          <cell r="L299">
            <v>0</v>
          </cell>
        </row>
        <row r="300">
          <cell r="B300" t="str">
            <v>비상벨경광등 및 스피커 연결, 볼륨조절, MIC, 방수버튼</v>
          </cell>
          <cell r="C300" t="str">
            <v>비상벨</v>
          </cell>
          <cell r="D300" t="str">
            <v>경광등 및 스피커 연결, 볼륨조절, MIC, 방수버튼</v>
          </cell>
          <cell r="E300">
            <v>1</v>
          </cell>
          <cell r="F300" t="str">
            <v>EA</v>
          </cell>
          <cell r="G300">
            <v>863637</v>
          </cell>
          <cell r="H300">
            <v>863637</v>
          </cell>
          <cell r="J300">
            <v>0</v>
          </cell>
          <cell r="L300">
            <v>0</v>
          </cell>
        </row>
        <row r="302">
          <cell r="B302">
            <v>3099</v>
          </cell>
          <cell r="D302" t="str">
            <v>계</v>
          </cell>
          <cell r="H302">
            <v>6563637</v>
          </cell>
          <cell r="J302">
            <v>493516</v>
          </cell>
          <cell r="K302">
            <v>0</v>
          </cell>
          <cell r="L302">
            <v>0</v>
          </cell>
        </row>
        <row r="304">
          <cell r="B304">
            <v>2100</v>
          </cell>
          <cell r="C304" t="str">
            <v>4.40 수지구 상현동 868-1 (금호베스트빌 5단지 입구 오거리)</v>
          </cell>
        </row>
        <row r="305">
          <cell r="B305">
            <v>100</v>
          </cell>
          <cell r="C305" t="str">
            <v>SPEED DOME CAMERA 설치</v>
          </cell>
          <cell r="D305" t="str">
            <v>2.0 Megapixel</v>
          </cell>
          <cell r="E305">
            <v>1</v>
          </cell>
          <cell r="F305" t="str">
            <v>EA</v>
          </cell>
          <cell r="G305">
            <v>3000000</v>
          </cell>
          <cell r="H305">
            <v>3000000</v>
          </cell>
          <cell r="I305">
            <v>118305</v>
          </cell>
          <cell r="J305">
            <v>118305</v>
          </cell>
          <cell r="K305">
            <v>0</v>
          </cell>
          <cell r="L305">
            <v>0</v>
          </cell>
        </row>
        <row r="306">
          <cell r="B306">
            <v>102</v>
          </cell>
          <cell r="C306" t="str">
            <v>고정형 카메라 설치</v>
          </cell>
          <cell r="D306" t="str">
            <v>2.0 Megapixel, IR일체형</v>
          </cell>
          <cell r="E306">
            <v>3</v>
          </cell>
          <cell r="F306" t="str">
            <v>EA</v>
          </cell>
          <cell r="G306">
            <v>800000</v>
          </cell>
          <cell r="H306">
            <v>2400000</v>
          </cell>
          <cell r="I306">
            <v>100576</v>
          </cell>
          <cell r="J306">
            <v>301728</v>
          </cell>
          <cell r="K306">
            <v>0</v>
          </cell>
          <cell r="L306">
            <v>0</v>
          </cell>
        </row>
        <row r="307">
          <cell r="B307">
            <v>115</v>
          </cell>
          <cell r="C307" t="str">
            <v>광 스위치 설치</v>
          </cell>
          <cell r="D307" t="str">
            <v xml:space="preserve">싱글모드 1포트, TP Port : 7포트 </v>
          </cell>
          <cell r="E307">
            <v>1</v>
          </cell>
          <cell r="F307" t="str">
            <v>EA</v>
          </cell>
          <cell r="G307">
            <v>300000</v>
          </cell>
          <cell r="H307">
            <v>300000</v>
          </cell>
          <cell r="I307">
            <v>73483</v>
          </cell>
          <cell r="J307">
            <v>73483</v>
          </cell>
          <cell r="K307">
            <v>0</v>
          </cell>
          <cell r="L307">
            <v>0</v>
          </cell>
        </row>
        <row r="308">
          <cell r="B308" t="str">
            <v>비상벨경광등 및 스피커 연결, 볼륨조절, MIC, 방수버튼</v>
          </cell>
          <cell r="C308" t="str">
            <v>비상벨</v>
          </cell>
          <cell r="D308" t="str">
            <v>경광등 및 스피커 연결, 볼륨조절, MIC, 방수버튼</v>
          </cell>
          <cell r="E308">
            <v>1</v>
          </cell>
          <cell r="F308" t="str">
            <v>EA</v>
          </cell>
          <cell r="G308">
            <v>863637</v>
          </cell>
          <cell r="H308">
            <v>863637</v>
          </cell>
          <cell r="J308">
            <v>0</v>
          </cell>
          <cell r="L308">
            <v>0</v>
          </cell>
        </row>
        <row r="310">
          <cell r="B310">
            <v>3100</v>
          </cell>
          <cell r="D310" t="str">
            <v>계</v>
          </cell>
          <cell r="H310">
            <v>6563637</v>
          </cell>
          <cell r="J310">
            <v>493516</v>
          </cell>
          <cell r="K310">
            <v>0</v>
          </cell>
          <cell r="L310">
            <v>0</v>
          </cell>
        </row>
        <row r="311">
          <cell r="B311">
            <v>2101</v>
          </cell>
          <cell r="C311" t="str">
            <v>4.41 수지구 상현동 834 (금호베스트빌 2단지 255동 건너편) 지예슬유치원 입구</v>
          </cell>
        </row>
        <row r="312">
          <cell r="B312">
            <v>100</v>
          </cell>
          <cell r="C312" t="str">
            <v>SPEED DOME CAMERA 설치</v>
          </cell>
          <cell r="D312" t="str">
            <v>2.0 Megapixel</v>
          </cell>
          <cell r="E312">
            <v>1</v>
          </cell>
          <cell r="F312" t="str">
            <v>EA</v>
          </cell>
          <cell r="G312">
            <v>3000000</v>
          </cell>
          <cell r="H312">
            <v>3000000</v>
          </cell>
          <cell r="I312">
            <v>118305</v>
          </cell>
          <cell r="J312">
            <v>118305</v>
          </cell>
          <cell r="K312">
            <v>0</v>
          </cell>
          <cell r="L312">
            <v>0</v>
          </cell>
        </row>
        <row r="313">
          <cell r="B313">
            <v>102</v>
          </cell>
          <cell r="C313" t="str">
            <v>고정형 카메라 설치</v>
          </cell>
          <cell r="D313" t="str">
            <v>2.0 Megapixel, IR일체형</v>
          </cell>
          <cell r="E313">
            <v>3</v>
          </cell>
          <cell r="F313" t="str">
            <v>EA</v>
          </cell>
          <cell r="G313">
            <v>800000</v>
          </cell>
          <cell r="H313">
            <v>2400000</v>
          </cell>
          <cell r="I313">
            <v>100576</v>
          </cell>
          <cell r="J313">
            <v>301728</v>
          </cell>
          <cell r="K313">
            <v>0</v>
          </cell>
          <cell r="L313">
            <v>0</v>
          </cell>
        </row>
        <row r="314">
          <cell r="B314">
            <v>115</v>
          </cell>
          <cell r="C314" t="str">
            <v>광 스위치 설치</v>
          </cell>
          <cell r="D314" t="str">
            <v xml:space="preserve">싱글모드 1포트, TP Port : 7포트 </v>
          </cell>
          <cell r="E314">
            <v>1</v>
          </cell>
          <cell r="F314" t="str">
            <v>EA</v>
          </cell>
          <cell r="G314">
            <v>300000</v>
          </cell>
          <cell r="H314">
            <v>300000</v>
          </cell>
          <cell r="I314">
            <v>73483</v>
          </cell>
          <cell r="J314">
            <v>73483</v>
          </cell>
          <cell r="K314">
            <v>0</v>
          </cell>
          <cell r="L314">
            <v>0</v>
          </cell>
        </row>
        <row r="315">
          <cell r="B315" t="str">
            <v>비상벨경광등 및 스피커 연결, 볼륨조절, MIC, 방수버튼</v>
          </cell>
          <cell r="C315" t="str">
            <v>비상벨</v>
          </cell>
          <cell r="D315" t="str">
            <v>경광등 및 스피커 연결, 볼륨조절, MIC, 방수버튼</v>
          </cell>
          <cell r="E315">
            <v>1</v>
          </cell>
          <cell r="F315" t="str">
            <v>EA</v>
          </cell>
          <cell r="G315">
            <v>863637</v>
          </cell>
          <cell r="H315">
            <v>863637</v>
          </cell>
          <cell r="J315">
            <v>0</v>
          </cell>
          <cell r="L315">
            <v>0</v>
          </cell>
        </row>
        <row r="317">
          <cell r="B317">
            <v>3101</v>
          </cell>
          <cell r="D317" t="str">
            <v>계</v>
          </cell>
          <cell r="H317">
            <v>6563637</v>
          </cell>
          <cell r="J317">
            <v>493516</v>
          </cell>
          <cell r="K317">
            <v>0</v>
          </cell>
          <cell r="L317">
            <v>0</v>
          </cell>
        </row>
        <row r="319">
          <cell r="B319">
            <v>2102</v>
          </cell>
          <cell r="C319" t="str">
            <v>4.42 수지구 상현동 305-4 (갈릴리 교회 앞) 328 지예슬유치원 입구</v>
          </cell>
        </row>
        <row r="320">
          <cell r="B320">
            <v>100</v>
          </cell>
          <cell r="C320" t="str">
            <v>SPEED DOME CAMERA 설치</v>
          </cell>
          <cell r="D320" t="str">
            <v>2.0 Megapixel</v>
          </cell>
          <cell r="E320">
            <v>1</v>
          </cell>
          <cell r="F320" t="str">
            <v>EA</v>
          </cell>
          <cell r="G320">
            <v>3000000</v>
          </cell>
          <cell r="H320">
            <v>3000000</v>
          </cell>
          <cell r="I320">
            <v>118305</v>
          </cell>
          <cell r="J320">
            <v>118305</v>
          </cell>
          <cell r="K320">
            <v>0</v>
          </cell>
          <cell r="L320">
            <v>0</v>
          </cell>
        </row>
        <row r="321">
          <cell r="B321">
            <v>102</v>
          </cell>
          <cell r="C321" t="str">
            <v>고정형 카메라 설치</v>
          </cell>
          <cell r="D321" t="str">
            <v>2.0 Megapixel, IR일체형</v>
          </cell>
          <cell r="E321">
            <v>4</v>
          </cell>
          <cell r="F321" t="str">
            <v>EA</v>
          </cell>
          <cell r="G321">
            <v>800000</v>
          </cell>
          <cell r="H321">
            <v>3200000</v>
          </cell>
          <cell r="I321">
            <v>100576</v>
          </cell>
          <cell r="J321">
            <v>402304</v>
          </cell>
          <cell r="K321">
            <v>0</v>
          </cell>
          <cell r="L321">
            <v>0</v>
          </cell>
        </row>
        <row r="322">
          <cell r="B322">
            <v>115</v>
          </cell>
          <cell r="C322" t="str">
            <v>광 스위치 설치</v>
          </cell>
          <cell r="D322" t="str">
            <v xml:space="preserve">싱글모드 1포트, TP Port : 7포트 </v>
          </cell>
          <cell r="E322">
            <v>1</v>
          </cell>
          <cell r="F322" t="str">
            <v>EA</v>
          </cell>
          <cell r="G322">
            <v>300000</v>
          </cell>
          <cell r="H322">
            <v>300000</v>
          </cell>
          <cell r="I322">
            <v>73483</v>
          </cell>
          <cell r="J322">
            <v>73483</v>
          </cell>
          <cell r="K322">
            <v>0</v>
          </cell>
          <cell r="L322">
            <v>0</v>
          </cell>
        </row>
        <row r="323">
          <cell r="B323" t="str">
            <v>비상벨경광등 및 스피커 연결, 볼륨조절, MIC, 방수버튼</v>
          </cell>
          <cell r="C323" t="str">
            <v>비상벨</v>
          </cell>
          <cell r="D323" t="str">
            <v>경광등 및 스피커 연결, 볼륨조절, MIC, 방수버튼</v>
          </cell>
          <cell r="E323">
            <v>1</v>
          </cell>
          <cell r="F323" t="str">
            <v>EA</v>
          </cell>
          <cell r="G323">
            <v>863637</v>
          </cell>
          <cell r="H323">
            <v>863637</v>
          </cell>
          <cell r="J323">
            <v>0</v>
          </cell>
          <cell r="L323">
            <v>0</v>
          </cell>
        </row>
        <row r="325">
          <cell r="B325">
            <v>3102</v>
          </cell>
          <cell r="D325" t="str">
            <v>계</v>
          </cell>
          <cell r="H325">
            <v>7363637</v>
          </cell>
          <cell r="J325">
            <v>594092</v>
          </cell>
          <cell r="K325">
            <v>0</v>
          </cell>
          <cell r="L325">
            <v>0</v>
          </cell>
        </row>
        <row r="327">
          <cell r="B327">
            <v>2103</v>
          </cell>
          <cell r="C327" t="str">
            <v>4.43 수지구 성복동 397-2 동명주택 앞 사거리, 수지포스힐 앞, 402-18</v>
          </cell>
        </row>
        <row r="328">
          <cell r="B328">
            <v>100</v>
          </cell>
          <cell r="C328" t="str">
            <v>SPEED DOME CAMERA 설치</v>
          </cell>
          <cell r="D328" t="str">
            <v>2.0 Megapixel</v>
          </cell>
          <cell r="E328">
            <v>1</v>
          </cell>
          <cell r="F328" t="str">
            <v>EA</v>
          </cell>
          <cell r="G328">
            <v>3000000</v>
          </cell>
          <cell r="H328">
            <v>3000000</v>
          </cell>
          <cell r="I328">
            <v>118305</v>
          </cell>
          <cell r="J328">
            <v>118305</v>
          </cell>
          <cell r="K328">
            <v>0</v>
          </cell>
          <cell r="L328">
            <v>0</v>
          </cell>
        </row>
        <row r="329">
          <cell r="B329">
            <v>102</v>
          </cell>
          <cell r="C329" t="str">
            <v>고정형 카메라 설치</v>
          </cell>
          <cell r="D329" t="str">
            <v>2.0 Megapixel, IR일체형</v>
          </cell>
          <cell r="E329">
            <v>3</v>
          </cell>
          <cell r="F329" t="str">
            <v>EA</v>
          </cell>
          <cell r="G329">
            <v>800000</v>
          </cell>
          <cell r="H329">
            <v>2400000</v>
          </cell>
          <cell r="I329">
            <v>100576</v>
          </cell>
          <cell r="J329">
            <v>301728</v>
          </cell>
          <cell r="K329">
            <v>0</v>
          </cell>
          <cell r="L329">
            <v>0</v>
          </cell>
        </row>
        <row r="330">
          <cell r="B330">
            <v>115</v>
          </cell>
          <cell r="C330" t="str">
            <v>광 스위치 설치</v>
          </cell>
          <cell r="D330" t="str">
            <v xml:space="preserve">싱글모드 1포트, TP Port : 7포트 </v>
          </cell>
          <cell r="E330">
            <v>1</v>
          </cell>
          <cell r="F330" t="str">
            <v>EA</v>
          </cell>
          <cell r="G330">
            <v>300000</v>
          </cell>
          <cell r="H330">
            <v>300000</v>
          </cell>
          <cell r="I330">
            <v>73483</v>
          </cell>
          <cell r="J330">
            <v>73483</v>
          </cell>
          <cell r="K330">
            <v>0</v>
          </cell>
          <cell r="L330">
            <v>0</v>
          </cell>
        </row>
        <row r="331">
          <cell r="B331" t="str">
            <v>비상벨경광등 및 스피커 연결, 볼륨조절, MIC, 방수버튼</v>
          </cell>
          <cell r="C331" t="str">
            <v>비상벨</v>
          </cell>
          <cell r="D331" t="str">
            <v>경광등 및 스피커 연결, 볼륨조절, MIC, 방수버튼</v>
          </cell>
          <cell r="E331">
            <v>1</v>
          </cell>
          <cell r="F331" t="str">
            <v>EA</v>
          </cell>
          <cell r="G331">
            <v>863637</v>
          </cell>
          <cell r="H331">
            <v>863637</v>
          </cell>
          <cell r="J331">
            <v>0</v>
          </cell>
          <cell r="L331">
            <v>0</v>
          </cell>
        </row>
        <row r="333">
          <cell r="B333">
            <v>3103</v>
          </cell>
          <cell r="D333" t="str">
            <v>계</v>
          </cell>
          <cell r="H333">
            <v>6563637</v>
          </cell>
          <cell r="J333">
            <v>493516</v>
          </cell>
          <cell r="K333">
            <v>0</v>
          </cell>
          <cell r="L333">
            <v>0</v>
          </cell>
        </row>
        <row r="335">
          <cell r="B335">
            <v>2104</v>
          </cell>
          <cell r="C335" t="str">
            <v>4.44 수지구 성복동 557-23 서수지 IC 주변, 16번 마을버스 입구</v>
          </cell>
        </row>
        <row r="336">
          <cell r="B336">
            <v>100</v>
          </cell>
          <cell r="C336" t="str">
            <v>SPEED DOME CAMERA 설치</v>
          </cell>
          <cell r="D336" t="str">
            <v>2.0 Megapixel</v>
          </cell>
          <cell r="E336">
            <v>1</v>
          </cell>
          <cell r="F336" t="str">
            <v>EA</v>
          </cell>
          <cell r="G336">
            <v>3000000</v>
          </cell>
          <cell r="H336">
            <v>3000000</v>
          </cell>
          <cell r="I336">
            <v>118305</v>
          </cell>
          <cell r="J336">
            <v>118305</v>
          </cell>
          <cell r="K336">
            <v>0</v>
          </cell>
          <cell r="L336">
            <v>0</v>
          </cell>
        </row>
        <row r="337">
          <cell r="B337">
            <v>102</v>
          </cell>
          <cell r="C337" t="str">
            <v>고정형 카메라 설치</v>
          </cell>
          <cell r="D337" t="str">
            <v>2.0 Megapixel, IR일체형</v>
          </cell>
          <cell r="E337">
            <v>3</v>
          </cell>
          <cell r="F337" t="str">
            <v>EA</v>
          </cell>
          <cell r="G337">
            <v>800000</v>
          </cell>
          <cell r="H337">
            <v>2400000</v>
          </cell>
          <cell r="I337">
            <v>100576</v>
          </cell>
          <cell r="J337">
            <v>301728</v>
          </cell>
          <cell r="K337">
            <v>0</v>
          </cell>
          <cell r="L337">
            <v>0</v>
          </cell>
        </row>
        <row r="338">
          <cell r="B338">
            <v>115</v>
          </cell>
          <cell r="C338" t="str">
            <v>광 스위치 설치</v>
          </cell>
          <cell r="D338" t="str">
            <v xml:space="preserve">싱글모드 1포트, TP Port : 7포트 </v>
          </cell>
          <cell r="E338">
            <v>1</v>
          </cell>
          <cell r="F338" t="str">
            <v>EA</v>
          </cell>
          <cell r="G338">
            <v>300000</v>
          </cell>
          <cell r="H338">
            <v>300000</v>
          </cell>
          <cell r="I338">
            <v>73483</v>
          </cell>
          <cell r="J338">
            <v>73483</v>
          </cell>
          <cell r="K338">
            <v>0</v>
          </cell>
          <cell r="L338">
            <v>0</v>
          </cell>
        </row>
        <row r="339">
          <cell r="B339" t="str">
            <v>비상벨경광등 및 스피커 연결, 볼륨조절, MIC, 방수버튼</v>
          </cell>
          <cell r="C339" t="str">
            <v>비상벨</v>
          </cell>
          <cell r="D339" t="str">
            <v>경광등 및 스피커 연결, 볼륨조절, MIC, 방수버튼</v>
          </cell>
          <cell r="E339">
            <v>1</v>
          </cell>
          <cell r="F339" t="str">
            <v>EA</v>
          </cell>
          <cell r="G339">
            <v>863637</v>
          </cell>
          <cell r="H339">
            <v>863637</v>
          </cell>
          <cell r="J339">
            <v>0</v>
          </cell>
          <cell r="L339">
            <v>0</v>
          </cell>
        </row>
        <row r="341">
          <cell r="B341">
            <v>3104</v>
          </cell>
          <cell r="D341" t="str">
            <v>계</v>
          </cell>
          <cell r="H341">
            <v>6563637</v>
          </cell>
          <cell r="J341">
            <v>493516</v>
          </cell>
          <cell r="K341">
            <v>0</v>
          </cell>
          <cell r="L341">
            <v>0</v>
          </cell>
        </row>
        <row r="342">
          <cell r="B342">
            <v>2105</v>
          </cell>
          <cell r="C342" t="str">
            <v>4.45 수지구 성복동 602-2 풍천장어집 앞, 성복가든 부근</v>
          </cell>
        </row>
        <row r="343">
          <cell r="B343">
            <v>100</v>
          </cell>
          <cell r="C343" t="str">
            <v>SPEED DOME CAMERA 설치</v>
          </cell>
          <cell r="D343" t="str">
            <v>2.0 Megapixel</v>
          </cell>
          <cell r="E343">
            <v>1</v>
          </cell>
          <cell r="F343" t="str">
            <v>EA</v>
          </cell>
          <cell r="G343">
            <v>3000000</v>
          </cell>
          <cell r="H343">
            <v>3000000</v>
          </cell>
          <cell r="I343">
            <v>118305</v>
          </cell>
          <cell r="J343">
            <v>118305</v>
          </cell>
          <cell r="K343">
            <v>0</v>
          </cell>
          <cell r="L343">
            <v>0</v>
          </cell>
        </row>
        <row r="344">
          <cell r="B344">
            <v>102</v>
          </cell>
          <cell r="C344" t="str">
            <v>고정형 카메라 설치</v>
          </cell>
          <cell r="D344" t="str">
            <v>2.0 Megapixel, IR일체형</v>
          </cell>
          <cell r="E344">
            <v>3</v>
          </cell>
          <cell r="F344" t="str">
            <v>EA</v>
          </cell>
          <cell r="G344">
            <v>800000</v>
          </cell>
          <cell r="H344">
            <v>2400000</v>
          </cell>
          <cell r="I344">
            <v>100576</v>
          </cell>
          <cell r="J344">
            <v>301728</v>
          </cell>
          <cell r="K344">
            <v>0</v>
          </cell>
          <cell r="L344">
            <v>0</v>
          </cell>
        </row>
        <row r="345">
          <cell r="B345">
            <v>115</v>
          </cell>
          <cell r="C345" t="str">
            <v>광 스위치 설치</v>
          </cell>
          <cell r="D345" t="str">
            <v xml:space="preserve">싱글모드 1포트, TP Port : 7포트 </v>
          </cell>
          <cell r="E345">
            <v>1</v>
          </cell>
          <cell r="F345" t="str">
            <v>EA</v>
          </cell>
          <cell r="G345">
            <v>300000</v>
          </cell>
          <cell r="H345">
            <v>300000</v>
          </cell>
          <cell r="I345">
            <v>73483</v>
          </cell>
          <cell r="J345">
            <v>73483</v>
          </cell>
          <cell r="K345">
            <v>0</v>
          </cell>
          <cell r="L345">
            <v>0</v>
          </cell>
        </row>
        <row r="346">
          <cell r="B346" t="str">
            <v>비상벨경광등 및 스피커 연결, 볼륨조절, MIC, 방수버튼</v>
          </cell>
          <cell r="C346" t="str">
            <v>비상벨</v>
          </cell>
          <cell r="D346" t="str">
            <v>경광등 및 스피커 연결, 볼륨조절, MIC, 방수버튼</v>
          </cell>
          <cell r="E346">
            <v>1</v>
          </cell>
          <cell r="F346" t="str">
            <v>EA</v>
          </cell>
          <cell r="G346">
            <v>863637</v>
          </cell>
          <cell r="H346">
            <v>863637</v>
          </cell>
          <cell r="J346">
            <v>0</v>
          </cell>
          <cell r="L346">
            <v>0</v>
          </cell>
        </row>
        <row r="348">
          <cell r="B348">
            <v>3105</v>
          </cell>
          <cell r="D348" t="str">
            <v>계</v>
          </cell>
          <cell r="H348">
            <v>6563637</v>
          </cell>
          <cell r="J348">
            <v>493516</v>
          </cell>
          <cell r="K348">
            <v>0</v>
          </cell>
          <cell r="L348">
            <v>0</v>
          </cell>
        </row>
        <row r="350">
          <cell r="B350">
            <v>2106</v>
          </cell>
          <cell r="C350" t="str">
            <v>4.46 수지구 신봉동 889 (신리초교 와 홍천고교 사이 삼거리)</v>
          </cell>
        </row>
        <row r="351">
          <cell r="B351">
            <v>100</v>
          </cell>
          <cell r="C351" t="str">
            <v>SPEED DOME CAMERA 설치</v>
          </cell>
          <cell r="D351" t="str">
            <v>2.0 Megapixel</v>
          </cell>
          <cell r="E351">
            <v>1</v>
          </cell>
          <cell r="F351" t="str">
            <v>EA</v>
          </cell>
          <cell r="G351">
            <v>3000000</v>
          </cell>
          <cell r="H351">
            <v>3000000</v>
          </cell>
          <cell r="I351">
            <v>118305</v>
          </cell>
          <cell r="J351">
            <v>118305</v>
          </cell>
          <cell r="K351">
            <v>0</v>
          </cell>
          <cell r="L351">
            <v>0</v>
          </cell>
        </row>
        <row r="352">
          <cell r="B352">
            <v>102</v>
          </cell>
          <cell r="C352" t="str">
            <v>고정형 카메라 설치</v>
          </cell>
          <cell r="D352" t="str">
            <v>2.0 Megapixel, IR일체형</v>
          </cell>
          <cell r="E352">
            <v>3</v>
          </cell>
          <cell r="F352" t="str">
            <v>EA</v>
          </cell>
          <cell r="G352">
            <v>800000</v>
          </cell>
          <cell r="H352">
            <v>2400000</v>
          </cell>
          <cell r="I352">
            <v>100576</v>
          </cell>
          <cell r="J352">
            <v>301728</v>
          </cell>
          <cell r="K352">
            <v>0</v>
          </cell>
          <cell r="L352">
            <v>0</v>
          </cell>
        </row>
        <row r="353">
          <cell r="B353">
            <v>115</v>
          </cell>
          <cell r="C353" t="str">
            <v>광 스위치 설치</v>
          </cell>
          <cell r="D353" t="str">
            <v xml:space="preserve">싱글모드 1포트, TP Port : 7포트 </v>
          </cell>
          <cell r="E353">
            <v>1</v>
          </cell>
          <cell r="F353" t="str">
            <v>EA</v>
          </cell>
          <cell r="G353">
            <v>300000</v>
          </cell>
          <cell r="H353">
            <v>300000</v>
          </cell>
          <cell r="I353">
            <v>73483</v>
          </cell>
          <cell r="J353">
            <v>73483</v>
          </cell>
          <cell r="K353">
            <v>0</v>
          </cell>
          <cell r="L353">
            <v>0</v>
          </cell>
        </row>
        <row r="354">
          <cell r="B354" t="str">
            <v>비상벨경광등 및 스피커 연결, 볼륨조절, MIC, 방수버튼</v>
          </cell>
          <cell r="C354" t="str">
            <v>비상벨</v>
          </cell>
          <cell r="D354" t="str">
            <v>경광등 및 스피커 연결, 볼륨조절, MIC, 방수버튼</v>
          </cell>
          <cell r="E354">
            <v>1</v>
          </cell>
          <cell r="F354" t="str">
            <v>EA</v>
          </cell>
          <cell r="G354">
            <v>863637</v>
          </cell>
          <cell r="H354">
            <v>863637</v>
          </cell>
          <cell r="J354">
            <v>0</v>
          </cell>
          <cell r="L354">
            <v>0</v>
          </cell>
        </row>
        <row r="356">
          <cell r="B356">
            <v>3106</v>
          </cell>
          <cell r="D356" t="str">
            <v>계</v>
          </cell>
          <cell r="H356">
            <v>6563637</v>
          </cell>
          <cell r="J356">
            <v>493516</v>
          </cell>
          <cell r="K356">
            <v>0</v>
          </cell>
          <cell r="L356">
            <v>0</v>
          </cell>
        </row>
        <row r="358">
          <cell r="B358">
            <v>2107</v>
          </cell>
          <cell r="C358" t="str">
            <v>4.47 수지구 신봉동 496-1 (신봉성당 입구)</v>
          </cell>
        </row>
        <row r="359">
          <cell r="B359">
            <v>100</v>
          </cell>
          <cell r="C359" t="str">
            <v>SPEED DOME CAMERA 설치</v>
          </cell>
          <cell r="D359" t="str">
            <v>2.0 Megapixel</v>
          </cell>
          <cell r="E359">
            <v>1</v>
          </cell>
          <cell r="F359" t="str">
            <v>EA</v>
          </cell>
          <cell r="G359">
            <v>3000000</v>
          </cell>
          <cell r="H359">
            <v>3000000</v>
          </cell>
          <cell r="I359">
            <v>118305</v>
          </cell>
          <cell r="J359">
            <v>118305</v>
          </cell>
          <cell r="K359">
            <v>0</v>
          </cell>
          <cell r="L359">
            <v>0</v>
          </cell>
        </row>
        <row r="360">
          <cell r="B360">
            <v>102</v>
          </cell>
          <cell r="C360" t="str">
            <v>고정형 카메라 설치</v>
          </cell>
          <cell r="D360" t="str">
            <v>2.0 Megapixel, IR일체형</v>
          </cell>
          <cell r="E360">
            <v>4</v>
          </cell>
          <cell r="F360" t="str">
            <v>EA</v>
          </cell>
          <cell r="G360">
            <v>800000</v>
          </cell>
          <cell r="H360">
            <v>3200000</v>
          </cell>
          <cell r="I360">
            <v>100576</v>
          </cell>
          <cell r="J360">
            <v>402304</v>
          </cell>
          <cell r="K360">
            <v>0</v>
          </cell>
          <cell r="L360">
            <v>0</v>
          </cell>
        </row>
        <row r="361">
          <cell r="B361">
            <v>115</v>
          </cell>
          <cell r="C361" t="str">
            <v>광 스위치 설치</v>
          </cell>
          <cell r="D361" t="str">
            <v xml:space="preserve">싱글모드 1포트, TP Port : 7포트 </v>
          </cell>
          <cell r="E361">
            <v>1</v>
          </cell>
          <cell r="F361" t="str">
            <v>EA</v>
          </cell>
          <cell r="G361">
            <v>300000</v>
          </cell>
          <cell r="H361">
            <v>300000</v>
          </cell>
          <cell r="I361">
            <v>73483</v>
          </cell>
          <cell r="J361">
            <v>73483</v>
          </cell>
          <cell r="K361">
            <v>0</v>
          </cell>
          <cell r="L361">
            <v>0</v>
          </cell>
        </row>
        <row r="362">
          <cell r="B362" t="str">
            <v>비상벨경광등 및 스피커 연결, 볼륨조절, MIC, 방수버튼</v>
          </cell>
          <cell r="C362" t="str">
            <v>비상벨</v>
          </cell>
          <cell r="D362" t="str">
            <v>경광등 및 스피커 연결, 볼륨조절, MIC, 방수버튼</v>
          </cell>
          <cell r="E362">
            <v>1</v>
          </cell>
          <cell r="F362" t="str">
            <v>EA</v>
          </cell>
          <cell r="G362">
            <v>863637</v>
          </cell>
          <cell r="H362">
            <v>863637</v>
          </cell>
          <cell r="J362">
            <v>0</v>
          </cell>
          <cell r="L362">
            <v>0</v>
          </cell>
        </row>
        <row r="364">
          <cell r="B364">
            <v>3107</v>
          </cell>
          <cell r="D364" t="str">
            <v>계</v>
          </cell>
          <cell r="H364">
            <v>7363637</v>
          </cell>
          <cell r="J364">
            <v>594092</v>
          </cell>
          <cell r="K364">
            <v>0</v>
          </cell>
          <cell r="L364">
            <v>0</v>
          </cell>
        </row>
        <row r="366">
          <cell r="B366">
            <v>2108</v>
          </cell>
          <cell r="C366" t="str">
            <v>4.48 수지구 신봉동 402-2 (자율방범 초소 삼거리 뒷편 삼거리)</v>
          </cell>
        </row>
        <row r="367">
          <cell r="B367">
            <v>100</v>
          </cell>
          <cell r="C367" t="str">
            <v>SPEED DOME CAMERA 설치</v>
          </cell>
          <cell r="D367" t="str">
            <v>2.0 Megapixel</v>
          </cell>
          <cell r="E367">
            <v>1</v>
          </cell>
          <cell r="F367" t="str">
            <v>EA</v>
          </cell>
          <cell r="G367">
            <v>3000000</v>
          </cell>
          <cell r="H367">
            <v>3000000</v>
          </cell>
          <cell r="I367">
            <v>118305</v>
          </cell>
          <cell r="J367">
            <v>118305</v>
          </cell>
          <cell r="K367">
            <v>0</v>
          </cell>
          <cell r="L367">
            <v>0</v>
          </cell>
        </row>
        <row r="368">
          <cell r="B368">
            <v>102</v>
          </cell>
          <cell r="C368" t="str">
            <v>고정형 카메라 설치</v>
          </cell>
          <cell r="D368" t="str">
            <v>2.0 Megapixel, IR일체형</v>
          </cell>
          <cell r="E368">
            <v>4</v>
          </cell>
          <cell r="F368" t="str">
            <v>EA</v>
          </cell>
          <cell r="G368">
            <v>800000</v>
          </cell>
          <cell r="H368">
            <v>3200000</v>
          </cell>
          <cell r="I368">
            <v>100576</v>
          </cell>
          <cell r="J368">
            <v>402304</v>
          </cell>
          <cell r="K368">
            <v>0</v>
          </cell>
          <cell r="L368">
            <v>0</v>
          </cell>
        </row>
        <row r="369">
          <cell r="B369">
            <v>115</v>
          </cell>
          <cell r="C369" t="str">
            <v>광 스위치 설치</v>
          </cell>
          <cell r="D369" t="str">
            <v xml:space="preserve">싱글모드 1포트, TP Port : 7포트 </v>
          </cell>
          <cell r="E369">
            <v>1</v>
          </cell>
          <cell r="F369" t="str">
            <v>EA</v>
          </cell>
          <cell r="G369">
            <v>300000</v>
          </cell>
          <cell r="H369">
            <v>300000</v>
          </cell>
          <cell r="I369">
            <v>73483</v>
          </cell>
          <cell r="J369">
            <v>73483</v>
          </cell>
          <cell r="K369">
            <v>0</v>
          </cell>
          <cell r="L369">
            <v>0</v>
          </cell>
        </row>
        <row r="370">
          <cell r="B370" t="str">
            <v>비상벨경광등 및 스피커 연결, 볼륨조절, MIC, 방수버튼</v>
          </cell>
          <cell r="C370" t="str">
            <v>비상벨</v>
          </cell>
          <cell r="D370" t="str">
            <v>경광등 및 스피커 연결, 볼륨조절, MIC, 방수버튼</v>
          </cell>
          <cell r="E370">
            <v>1</v>
          </cell>
          <cell r="F370" t="str">
            <v>EA</v>
          </cell>
          <cell r="G370">
            <v>863637</v>
          </cell>
          <cell r="H370">
            <v>863637</v>
          </cell>
          <cell r="J370">
            <v>0</v>
          </cell>
          <cell r="L370">
            <v>0</v>
          </cell>
        </row>
        <row r="372">
          <cell r="B372">
            <v>3108</v>
          </cell>
          <cell r="D372" t="str">
            <v>계</v>
          </cell>
          <cell r="H372">
            <v>7363637</v>
          </cell>
          <cell r="J372">
            <v>594092</v>
          </cell>
          <cell r="K372">
            <v>0</v>
          </cell>
          <cell r="L372">
            <v>0</v>
          </cell>
        </row>
        <row r="373">
          <cell r="B373">
            <v>2109</v>
          </cell>
          <cell r="C373" t="str">
            <v>4.49 수지구 죽전동 1173-2 (MVP 카센타 앞)</v>
          </cell>
        </row>
        <row r="374">
          <cell r="B374">
            <v>100</v>
          </cell>
          <cell r="C374" t="str">
            <v>SPEED DOME CAMERA 설치</v>
          </cell>
          <cell r="D374" t="str">
            <v>2.0 Megapixel</v>
          </cell>
          <cell r="E374">
            <v>1</v>
          </cell>
          <cell r="F374" t="str">
            <v>EA</v>
          </cell>
          <cell r="G374">
            <v>3000000</v>
          </cell>
          <cell r="H374">
            <v>3000000</v>
          </cell>
          <cell r="I374">
            <v>118305</v>
          </cell>
          <cell r="J374">
            <v>118305</v>
          </cell>
          <cell r="K374">
            <v>0</v>
          </cell>
          <cell r="L374">
            <v>0</v>
          </cell>
        </row>
        <row r="375">
          <cell r="B375">
            <v>102</v>
          </cell>
          <cell r="C375" t="str">
            <v>고정형 카메라 설치</v>
          </cell>
          <cell r="D375" t="str">
            <v>2.0 Megapixel, IR일체형</v>
          </cell>
          <cell r="E375">
            <v>3</v>
          </cell>
          <cell r="F375" t="str">
            <v>EA</v>
          </cell>
          <cell r="G375">
            <v>800000</v>
          </cell>
          <cell r="H375">
            <v>2400000</v>
          </cell>
          <cell r="I375">
            <v>100576</v>
          </cell>
          <cell r="J375">
            <v>301728</v>
          </cell>
          <cell r="K375">
            <v>0</v>
          </cell>
          <cell r="L375">
            <v>0</v>
          </cell>
        </row>
        <row r="376">
          <cell r="B376">
            <v>115</v>
          </cell>
          <cell r="C376" t="str">
            <v>광 스위치 설치</v>
          </cell>
          <cell r="D376" t="str">
            <v xml:space="preserve">싱글모드 1포트, TP Port : 7포트 </v>
          </cell>
          <cell r="E376">
            <v>1</v>
          </cell>
          <cell r="F376" t="str">
            <v>EA</v>
          </cell>
          <cell r="G376">
            <v>300000</v>
          </cell>
          <cell r="H376">
            <v>300000</v>
          </cell>
          <cell r="I376">
            <v>73483</v>
          </cell>
          <cell r="J376">
            <v>73483</v>
          </cell>
          <cell r="K376">
            <v>0</v>
          </cell>
          <cell r="L376">
            <v>0</v>
          </cell>
        </row>
        <row r="377">
          <cell r="B377" t="str">
            <v>비상벨경광등 및 스피커 연결, 볼륨조절, MIC, 방수버튼</v>
          </cell>
          <cell r="C377" t="str">
            <v>비상벨</v>
          </cell>
          <cell r="D377" t="str">
            <v>경광등 및 스피커 연결, 볼륨조절, MIC, 방수버튼</v>
          </cell>
          <cell r="E377">
            <v>1</v>
          </cell>
          <cell r="F377" t="str">
            <v>EA</v>
          </cell>
          <cell r="G377">
            <v>863637</v>
          </cell>
          <cell r="H377">
            <v>863637</v>
          </cell>
          <cell r="J377">
            <v>0</v>
          </cell>
          <cell r="L377">
            <v>0</v>
          </cell>
        </row>
        <row r="379">
          <cell r="B379">
            <v>3109</v>
          </cell>
          <cell r="D379" t="str">
            <v>계</v>
          </cell>
          <cell r="H379">
            <v>6563637</v>
          </cell>
          <cell r="J379">
            <v>493516</v>
          </cell>
          <cell r="K379">
            <v>0</v>
          </cell>
          <cell r="L379">
            <v>0</v>
          </cell>
        </row>
        <row r="381">
          <cell r="B381">
            <v>2110</v>
          </cell>
          <cell r="C381" t="str">
            <v>4.50 수지구 죽전동 1196 (죽전새터공원)</v>
          </cell>
        </row>
        <row r="382">
          <cell r="B382">
            <v>100</v>
          </cell>
          <cell r="C382" t="str">
            <v>SPEED DOME CAMERA 설치</v>
          </cell>
          <cell r="D382" t="str">
            <v>2.0 Megapixel</v>
          </cell>
          <cell r="E382">
            <v>1</v>
          </cell>
          <cell r="F382" t="str">
            <v>EA</v>
          </cell>
          <cell r="G382">
            <v>3000000</v>
          </cell>
          <cell r="H382">
            <v>3000000</v>
          </cell>
          <cell r="I382">
            <v>118305</v>
          </cell>
          <cell r="J382">
            <v>118305</v>
          </cell>
          <cell r="K382">
            <v>0</v>
          </cell>
          <cell r="L382">
            <v>0</v>
          </cell>
        </row>
        <row r="383">
          <cell r="B383">
            <v>102</v>
          </cell>
          <cell r="C383" t="str">
            <v>고정형 카메라 설치</v>
          </cell>
          <cell r="D383" t="str">
            <v>2.0 Megapixel, IR일체형</v>
          </cell>
          <cell r="E383">
            <v>3</v>
          </cell>
          <cell r="F383" t="str">
            <v>EA</v>
          </cell>
          <cell r="G383">
            <v>800000</v>
          </cell>
          <cell r="H383">
            <v>2400000</v>
          </cell>
          <cell r="I383">
            <v>100576</v>
          </cell>
          <cell r="J383">
            <v>301728</v>
          </cell>
          <cell r="K383">
            <v>0</v>
          </cell>
          <cell r="L383">
            <v>0</v>
          </cell>
        </row>
        <row r="384">
          <cell r="B384">
            <v>115</v>
          </cell>
          <cell r="C384" t="str">
            <v>광 스위치 설치</v>
          </cell>
          <cell r="D384" t="str">
            <v xml:space="preserve">싱글모드 1포트, TP Port : 7포트 </v>
          </cell>
          <cell r="E384">
            <v>1</v>
          </cell>
          <cell r="F384" t="str">
            <v>EA</v>
          </cell>
          <cell r="G384">
            <v>300000</v>
          </cell>
          <cell r="H384">
            <v>300000</v>
          </cell>
          <cell r="I384">
            <v>73483</v>
          </cell>
          <cell r="J384">
            <v>73483</v>
          </cell>
          <cell r="K384">
            <v>0</v>
          </cell>
          <cell r="L384">
            <v>0</v>
          </cell>
        </row>
        <row r="385">
          <cell r="B385" t="str">
            <v>비상벨경광등 및 스피커 연결, 볼륨조절, MIC, 방수버튼</v>
          </cell>
          <cell r="C385" t="str">
            <v>비상벨</v>
          </cell>
          <cell r="D385" t="str">
            <v>경광등 및 스피커 연결, 볼륨조절, MIC, 방수버튼</v>
          </cell>
          <cell r="E385">
            <v>1</v>
          </cell>
          <cell r="F385" t="str">
            <v>EA</v>
          </cell>
          <cell r="G385">
            <v>863637</v>
          </cell>
          <cell r="H385">
            <v>863637</v>
          </cell>
          <cell r="J385">
            <v>0</v>
          </cell>
          <cell r="L385">
            <v>0</v>
          </cell>
        </row>
        <row r="387">
          <cell r="B387">
            <v>3110</v>
          </cell>
          <cell r="D387" t="str">
            <v>계</v>
          </cell>
          <cell r="H387">
            <v>6563637</v>
          </cell>
          <cell r="J387">
            <v>493516</v>
          </cell>
          <cell r="K387">
            <v>0</v>
          </cell>
          <cell r="L387">
            <v>0</v>
          </cell>
        </row>
        <row r="389">
          <cell r="B389">
            <v>2111</v>
          </cell>
          <cell r="C389" t="str">
            <v>4.51 기흥구 보정동 1341 이마트 뒷편 탄천2교 앞 사거리, 1289 푸르네공원</v>
          </cell>
        </row>
        <row r="390">
          <cell r="B390">
            <v>100</v>
          </cell>
          <cell r="C390" t="str">
            <v>SPEED DOME CAMERA 설치</v>
          </cell>
          <cell r="D390" t="str">
            <v>2.0 Megapixel</v>
          </cell>
          <cell r="E390">
            <v>1</v>
          </cell>
          <cell r="F390" t="str">
            <v>EA</v>
          </cell>
          <cell r="G390">
            <v>3000000</v>
          </cell>
          <cell r="H390">
            <v>3000000</v>
          </cell>
          <cell r="I390">
            <v>118305</v>
          </cell>
          <cell r="J390">
            <v>118305</v>
          </cell>
          <cell r="K390">
            <v>0</v>
          </cell>
          <cell r="L390">
            <v>0</v>
          </cell>
        </row>
        <row r="391">
          <cell r="B391">
            <v>102</v>
          </cell>
          <cell r="C391" t="str">
            <v>고정형 카메라 설치</v>
          </cell>
          <cell r="D391" t="str">
            <v>2.0 Megapixel, IR일체형</v>
          </cell>
          <cell r="E391">
            <v>4</v>
          </cell>
          <cell r="F391" t="str">
            <v>EA</v>
          </cell>
          <cell r="G391">
            <v>800000</v>
          </cell>
          <cell r="H391">
            <v>3200000</v>
          </cell>
          <cell r="I391">
            <v>100576</v>
          </cell>
          <cell r="J391">
            <v>402304</v>
          </cell>
          <cell r="K391">
            <v>0</v>
          </cell>
          <cell r="L391">
            <v>0</v>
          </cell>
        </row>
        <row r="392">
          <cell r="B392">
            <v>115</v>
          </cell>
          <cell r="C392" t="str">
            <v>광 스위치 설치</v>
          </cell>
          <cell r="D392" t="str">
            <v xml:space="preserve">싱글모드 1포트, TP Port : 7포트 </v>
          </cell>
          <cell r="E392">
            <v>1</v>
          </cell>
          <cell r="F392" t="str">
            <v>EA</v>
          </cell>
          <cell r="G392">
            <v>300000</v>
          </cell>
          <cell r="H392">
            <v>300000</v>
          </cell>
          <cell r="I392">
            <v>73483</v>
          </cell>
          <cell r="J392">
            <v>73483</v>
          </cell>
          <cell r="K392">
            <v>0</v>
          </cell>
          <cell r="L392">
            <v>0</v>
          </cell>
        </row>
        <row r="393">
          <cell r="B393" t="str">
            <v>비상벨경광등 및 스피커 연결, 볼륨조절, MIC, 방수버튼</v>
          </cell>
          <cell r="C393" t="str">
            <v>비상벨</v>
          </cell>
          <cell r="D393" t="str">
            <v>경광등 및 스피커 연결, 볼륨조절, MIC, 방수버튼</v>
          </cell>
          <cell r="E393">
            <v>1</v>
          </cell>
          <cell r="F393" t="str">
            <v>EA</v>
          </cell>
          <cell r="G393">
            <v>863637</v>
          </cell>
          <cell r="H393">
            <v>863637</v>
          </cell>
          <cell r="J393">
            <v>0</v>
          </cell>
          <cell r="L393">
            <v>0</v>
          </cell>
        </row>
        <row r="395">
          <cell r="B395">
            <v>3111</v>
          </cell>
          <cell r="D395" t="str">
            <v>계</v>
          </cell>
          <cell r="H395">
            <v>7363637</v>
          </cell>
          <cell r="J395">
            <v>594092</v>
          </cell>
          <cell r="K395">
            <v>0</v>
          </cell>
          <cell r="L395">
            <v>0</v>
          </cell>
        </row>
        <row r="396">
          <cell r="B396">
            <v>2112</v>
          </cell>
          <cell r="C396" t="str">
            <v>4.52 수지구 죽전동 1246-8 (대일초교 앞 빌라)</v>
          </cell>
        </row>
        <row r="397">
          <cell r="B397">
            <v>100</v>
          </cell>
          <cell r="C397" t="str">
            <v>SPEED DOME CAMERA 설치</v>
          </cell>
          <cell r="D397" t="str">
            <v>2.0 Megapixel</v>
          </cell>
          <cell r="E397">
            <v>1</v>
          </cell>
          <cell r="F397" t="str">
            <v>EA</v>
          </cell>
          <cell r="G397">
            <v>3000000</v>
          </cell>
          <cell r="H397">
            <v>3000000</v>
          </cell>
          <cell r="I397">
            <v>118305</v>
          </cell>
          <cell r="J397">
            <v>118305</v>
          </cell>
          <cell r="K397">
            <v>0</v>
          </cell>
          <cell r="L397">
            <v>0</v>
          </cell>
        </row>
        <row r="398">
          <cell r="B398">
            <v>102</v>
          </cell>
          <cell r="C398" t="str">
            <v>고정형 카메라 설치</v>
          </cell>
          <cell r="D398" t="str">
            <v>2.0 Megapixel, IR일체형</v>
          </cell>
          <cell r="E398">
            <v>3</v>
          </cell>
          <cell r="F398" t="str">
            <v>EA</v>
          </cell>
          <cell r="G398">
            <v>800000</v>
          </cell>
          <cell r="H398">
            <v>2400000</v>
          </cell>
          <cell r="I398">
            <v>100576</v>
          </cell>
          <cell r="J398">
            <v>301728</v>
          </cell>
          <cell r="K398">
            <v>0</v>
          </cell>
          <cell r="L398">
            <v>0</v>
          </cell>
        </row>
        <row r="399">
          <cell r="B399">
            <v>115</v>
          </cell>
          <cell r="C399" t="str">
            <v>광 스위치 설치</v>
          </cell>
          <cell r="D399" t="str">
            <v xml:space="preserve">싱글모드 1포트, TP Port : 7포트 </v>
          </cell>
          <cell r="E399">
            <v>1</v>
          </cell>
          <cell r="F399" t="str">
            <v>EA</v>
          </cell>
          <cell r="G399">
            <v>300000</v>
          </cell>
          <cell r="H399">
            <v>300000</v>
          </cell>
          <cell r="I399">
            <v>73483</v>
          </cell>
          <cell r="J399">
            <v>73483</v>
          </cell>
          <cell r="K399">
            <v>0</v>
          </cell>
          <cell r="L399">
            <v>0</v>
          </cell>
        </row>
        <row r="400">
          <cell r="B400" t="str">
            <v>비상벨경광등 및 스피커 연결, 볼륨조절, MIC, 방수버튼</v>
          </cell>
          <cell r="C400" t="str">
            <v>비상벨</v>
          </cell>
          <cell r="D400" t="str">
            <v>경광등 및 스피커 연결, 볼륨조절, MIC, 방수버튼</v>
          </cell>
          <cell r="E400">
            <v>1</v>
          </cell>
          <cell r="F400" t="str">
            <v>EA</v>
          </cell>
          <cell r="G400">
            <v>863637</v>
          </cell>
          <cell r="H400">
            <v>863637</v>
          </cell>
          <cell r="J400">
            <v>0</v>
          </cell>
          <cell r="L400">
            <v>0</v>
          </cell>
        </row>
        <row r="402">
          <cell r="B402">
            <v>3112</v>
          </cell>
          <cell r="D402" t="str">
            <v>계</v>
          </cell>
          <cell r="H402">
            <v>6563637</v>
          </cell>
          <cell r="J402">
            <v>493516</v>
          </cell>
          <cell r="K402">
            <v>0</v>
          </cell>
          <cell r="L402">
            <v>0</v>
          </cell>
        </row>
        <row r="403">
          <cell r="B403">
            <v>2113</v>
          </cell>
          <cell r="C403" t="str">
            <v>4.53 수지구 죽전동 1070-9 (죽전1동 죽전체육공원입구)</v>
          </cell>
        </row>
        <row r="404">
          <cell r="B404">
            <v>100</v>
          </cell>
          <cell r="C404" t="str">
            <v>SPEED DOME CAMERA 설치</v>
          </cell>
          <cell r="D404" t="str">
            <v>2.0 Megapixel</v>
          </cell>
          <cell r="E404">
            <v>1</v>
          </cell>
          <cell r="F404" t="str">
            <v>EA</v>
          </cell>
          <cell r="G404">
            <v>3000000</v>
          </cell>
          <cell r="H404">
            <v>3000000</v>
          </cell>
          <cell r="I404">
            <v>118305</v>
          </cell>
          <cell r="J404">
            <v>118305</v>
          </cell>
          <cell r="K404">
            <v>0</v>
          </cell>
          <cell r="L404">
            <v>0</v>
          </cell>
        </row>
        <row r="405">
          <cell r="B405">
            <v>102</v>
          </cell>
          <cell r="C405" t="str">
            <v>고정형 카메라 설치</v>
          </cell>
          <cell r="D405" t="str">
            <v>2.0 Megapixel, IR일체형</v>
          </cell>
          <cell r="E405">
            <v>4</v>
          </cell>
          <cell r="F405" t="str">
            <v>EA</v>
          </cell>
          <cell r="G405">
            <v>800000</v>
          </cell>
          <cell r="H405">
            <v>3200000</v>
          </cell>
          <cell r="I405">
            <v>100576</v>
          </cell>
          <cell r="J405">
            <v>402304</v>
          </cell>
          <cell r="K405">
            <v>0</v>
          </cell>
          <cell r="L405">
            <v>0</v>
          </cell>
        </row>
        <row r="406">
          <cell r="B406">
            <v>115</v>
          </cell>
          <cell r="C406" t="str">
            <v>광 스위치 설치</v>
          </cell>
          <cell r="D406" t="str">
            <v xml:space="preserve">싱글모드 1포트, TP Port : 7포트 </v>
          </cell>
          <cell r="E406">
            <v>1</v>
          </cell>
          <cell r="F406" t="str">
            <v>EA</v>
          </cell>
          <cell r="G406">
            <v>300000</v>
          </cell>
          <cell r="H406">
            <v>300000</v>
          </cell>
          <cell r="I406">
            <v>73483</v>
          </cell>
          <cell r="J406">
            <v>73483</v>
          </cell>
          <cell r="K406">
            <v>0</v>
          </cell>
          <cell r="L406">
            <v>0</v>
          </cell>
        </row>
        <row r="407">
          <cell r="B407" t="str">
            <v>비상벨경광등 및 스피커 연결, 볼륨조절, MIC, 방수버튼</v>
          </cell>
          <cell r="C407" t="str">
            <v>비상벨</v>
          </cell>
          <cell r="D407" t="str">
            <v>경광등 및 스피커 연결, 볼륨조절, MIC, 방수버튼</v>
          </cell>
          <cell r="E407">
            <v>1</v>
          </cell>
          <cell r="F407" t="str">
            <v>EA</v>
          </cell>
          <cell r="G407">
            <v>863637</v>
          </cell>
          <cell r="H407">
            <v>863637</v>
          </cell>
          <cell r="J407">
            <v>0</v>
          </cell>
          <cell r="L407">
            <v>0</v>
          </cell>
        </row>
        <row r="409">
          <cell r="B409">
            <v>3113</v>
          </cell>
          <cell r="D409" t="str">
            <v>계</v>
          </cell>
          <cell r="H409">
            <v>7363637</v>
          </cell>
          <cell r="J409">
            <v>594092</v>
          </cell>
          <cell r="K409">
            <v>0</v>
          </cell>
          <cell r="L409">
            <v>0</v>
          </cell>
        </row>
        <row r="411">
          <cell r="B411">
            <v>2114</v>
          </cell>
          <cell r="C411" t="str">
            <v>4.54 수지구 죽전동 856 (충성교회 앞)</v>
          </cell>
        </row>
        <row r="412">
          <cell r="B412">
            <v>100</v>
          </cell>
          <cell r="C412" t="str">
            <v>SPEED DOME CAMERA 설치</v>
          </cell>
          <cell r="D412" t="str">
            <v>2.0 Megapixel</v>
          </cell>
          <cell r="E412">
            <v>1</v>
          </cell>
          <cell r="F412" t="str">
            <v>EA</v>
          </cell>
          <cell r="G412">
            <v>3000000</v>
          </cell>
          <cell r="H412">
            <v>3000000</v>
          </cell>
          <cell r="I412">
            <v>118305</v>
          </cell>
          <cell r="J412">
            <v>118305</v>
          </cell>
          <cell r="K412">
            <v>0</v>
          </cell>
          <cell r="L412">
            <v>0</v>
          </cell>
        </row>
        <row r="413">
          <cell r="B413">
            <v>102</v>
          </cell>
          <cell r="C413" t="str">
            <v>고정형 카메라 설치</v>
          </cell>
          <cell r="D413" t="str">
            <v>2.0 Megapixel, IR일체형</v>
          </cell>
          <cell r="E413">
            <v>3</v>
          </cell>
          <cell r="F413" t="str">
            <v>EA</v>
          </cell>
          <cell r="G413">
            <v>800000</v>
          </cell>
          <cell r="H413">
            <v>2400000</v>
          </cell>
          <cell r="I413">
            <v>100576</v>
          </cell>
          <cell r="J413">
            <v>301728</v>
          </cell>
          <cell r="K413">
            <v>0</v>
          </cell>
          <cell r="L413">
            <v>0</v>
          </cell>
        </row>
        <row r="414">
          <cell r="B414">
            <v>115</v>
          </cell>
          <cell r="C414" t="str">
            <v>광 스위치 설치</v>
          </cell>
          <cell r="D414" t="str">
            <v xml:space="preserve">싱글모드 1포트, TP Port : 7포트 </v>
          </cell>
          <cell r="E414">
            <v>1</v>
          </cell>
          <cell r="F414" t="str">
            <v>EA</v>
          </cell>
          <cell r="G414">
            <v>300000</v>
          </cell>
          <cell r="H414">
            <v>300000</v>
          </cell>
          <cell r="I414">
            <v>73483</v>
          </cell>
          <cell r="J414">
            <v>73483</v>
          </cell>
          <cell r="K414">
            <v>0</v>
          </cell>
          <cell r="L414">
            <v>0</v>
          </cell>
        </row>
        <row r="415">
          <cell r="B415" t="str">
            <v>비상벨경광등 및 스피커 연결, 볼륨조절, MIC, 방수버튼</v>
          </cell>
          <cell r="C415" t="str">
            <v>비상벨</v>
          </cell>
          <cell r="D415" t="str">
            <v>경광등 및 스피커 연결, 볼륨조절, MIC, 방수버튼</v>
          </cell>
          <cell r="E415">
            <v>1</v>
          </cell>
          <cell r="F415" t="str">
            <v>EA</v>
          </cell>
          <cell r="G415">
            <v>863637</v>
          </cell>
          <cell r="H415">
            <v>863637</v>
          </cell>
          <cell r="J415">
            <v>0</v>
          </cell>
          <cell r="L415">
            <v>0</v>
          </cell>
        </row>
        <row r="417">
          <cell r="B417">
            <v>3114</v>
          </cell>
          <cell r="D417" t="str">
            <v>계</v>
          </cell>
          <cell r="H417">
            <v>6563637</v>
          </cell>
          <cell r="J417">
            <v>493516</v>
          </cell>
          <cell r="K417">
            <v>0</v>
          </cell>
          <cell r="L417">
            <v>0</v>
          </cell>
        </row>
        <row r="419">
          <cell r="B419">
            <v>2115</v>
          </cell>
          <cell r="C419" t="str">
            <v>4.55 수지구 풍덕천동 551-5 거북상가 앞, 수지초 방향</v>
          </cell>
        </row>
        <row r="420">
          <cell r="B420">
            <v>100</v>
          </cell>
          <cell r="C420" t="str">
            <v>SPEED DOME CAMERA 설치</v>
          </cell>
          <cell r="D420" t="str">
            <v>2.0 Megapixel</v>
          </cell>
          <cell r="E420">
            <v>1</v>
          </cell>
          <cell r="F420" t="str">
            <v>EA</v>
          </cell>
          <cell r="G420">
            <v>3000000</v>
          </cell>
          <cell r="H420">
            <v>3000000</v>
          </cell>
          <cell r="I420">
            <v>118305</v>
          </cell>
          <cell r="J420">
            <v>118305</v>
          </cell>
          <cell r="K420">
            <v>0</v>
          </cell>
          <cell r="L420">
            <v>0</v>
          </cell>
        </row>
        <row r="421">
          <cell r="B421">
            <v>102</v>
          </cell>
          <cell r="C421" t="str">
            <v>고정형 카메라 설치</v>
          </cell>
          <cell r="D421" t="str">
            <v>2.0 Megapixel, IR일체형</v>
          </cell>
          <cell r="E421">
            <v>4</v>
          </cell>
          <cell r="F421" t="str">
            <v>EA</v>
          </cell>
          <cell r="G421">
            <v>800000</v>
          </cell>
          <cell r="H421">
            <v>3200000</v>
          </cell>
          <cell r="I421">
            <v>100576</v>
          </cell>
          <cell r="J421">
            <v>402304</v>
          </cell>
          <cell r="K421">
            <v>0</v>
          </cell>
          <cell r="L421">
            <v>0</v>
          </cell>
        </row>
        <row r="422">
          <cell r="B422">
            <v>115</v>
          </cell>
          <cell r="C422" t="str">
            <v>광 스위치 설치</v>
          </cell>
          <cell r="D422" t="str">
            <v xml:space="preserve">싱글모드 1포트, TP Port : 7포트 </v>
          </cell>
          <cell r="E422">
            <v>1</v>
          </cell>
          <cell r="F422" t="str">
            <v>EA</v>
          </cell>
          <cell r="G422">
            <v>300000</v>
          </cell>
          <cell r="H422">
            <v>300000</v>
          </cell>
          <cell r="I422">
            <v>73483</v>
          </cell>
          <cell r="J422">
            <v>73483</v>
          </cell>
          <cell r="K422">
            <v>0</v>
          </cell>
          <cell r="L422">
            <v>0</v>
          </cell>
        </row>
        <row r="423">
          <cell r="B423" t="str">
            <v>비상벨경광등 및 스피커 연결, 볼륨조절, MIC, 방수버튼</v>
          </cell>
          <cell r="C423" t="str">
            <v>비상벨</v>
          </cell>
          <cell r="D423" t="str">
            <v>경광등 및 스피커 연결, 볼륨조절, MIC, 방수버튼</v>
          </cell>
          <cell r="E423">
            <v>1</v>
          </cell>
          <cell r="F423" t="str">
            <v>EA</v>
          </cell>
          <cell r="G423">
            <v>863637</v>
          </cell>
          <cell r="H423">
            <v>863637</v>
          </cell>
          <cell r="J423">
            <v>0</v>
          </cell>
          <cell r="L423">
            <v>0</v>
          </cell>
        </row>
        <row r="425">
          <cell r="B425">
            <v>3115</v>
          </cell>
          <cell r="D425" t="str">
            <v>계</v>
          </cell>
          <cell r="H425">
            <v>7363637</v>
          </cell>
          <cell r="J425">
            <v>594092</v>
          </cell>
          <cell r="K425">
            <v>0</v>
          </cell>
          <cell r="L425">
            <v>0</v>
          </cell>
        </row>
        <row r="427">
          <cell r="B427">
            <v>2116</v>
          </cell>
          <cell r="C427" t="str">
            <v>4.56 수지구 풍덕천동 663-1 삼풍동공원 (삼성4차 105동 뒤 어린이 놀이터)</v>
          </cell>
        </row>
        <row r="428">
          <cell r="B428">
            <v>100</v>
          </cell>
          <cell r="C428" t="str">
            <v>SPEED DOME CAMERA 설치</v>
          </cell>
          <cell r="D428" t="str">
            <v>2.0 Megapixel</v>
          </cell>
          <cell r="E428">
            <v>1</v>
          </cell>
          <cell r="F428" t="str">
            <v>EA</v>
          </cell>
          <cell r="G428">
            <v>3000000</v>
          </cell>
          <cell r="H428">
            <v>3000000</v>
          </cell>
          <cell r="I428">
            <v>118305</v>
          </cell>
          <cell r="J428">
            <v>118305</v>
          </cell>
          <cell r="K428">
            <v>0</v>
          </cell>
          <cell r="L428">
            <v>0</v>
          </cell>
        </row>
        <row r="429">
          <cell r="B429">
            <v>102</v>
          </cell>
          <cell r="C429" t="str">
            <v>고정형 카메라 설치</v>
          </cell>
          <cell r="D429" t="str">
            <v>2.0 Megapixel, IR일체형</v>
          </cell>
          <cell r="E429">
            <v>4</v>
          </cell>
          <cell r="F429" t="str">
            <v>EA</v>
          </cell>
          <cell r="G429">
            <v>800000</v>
          </cell>
          <cell r="H429">
            <v>3200000</v>
          </cell>
          <cell r="I429">
            <v>100576</v>
          </cell>
          <cell r="J429">
            <v>402304</v>
          </cell>
          <cell r="K429">
            <v>0</v>
          </cell>
          <cell r="L429">
            <v>0</v>
          </cell>
        </row>
        <row r="430">
          <cell r="B430">
            <v>115</v>
          </cell>
          <cell r="C430" t="str">
            <v>광 스위치 설치</v>
          </cell>
          <cell r="D430" t="str">
            <v xml:space="preserve">싱글모드 1포트, TP Port : 7포트 </v>
          </cell>
          <cell r="E430">
            <v>1</v>
          </cell>
          <cell r="F430" t="str">
            <v>EA</v>
          </cell>
          <cell r="G430">
            <v>300000</v>
          </cell>
          <cell r="H430">
            <v>300000</v>
          </cell>
          <cell r="I430">
            <v>73483</v>
          </cell>
          <cell r="J430">
            <v>73483</v>
          </cell>
          <cell r="K430">
            <v>0</v>
          </cell>
          <cell r="L430">
            <v>0</v>
          </cell>
        </row>
        <row r="431">
          <cell r="B431" t="str">
            <v>비상벨경광등 및 스피커 연결, 볼륨조절, MIC, 방수버튼</v>
          </cell>
          <cell r="C431" t="str">
            <v>비상벨</v>
          </cell>
          <cell r="D431" t="str">
            <v>경광등 및 스피커 연결, 볼륨조절, MIC, 방수버튼</v>
          </cell>
          <cell r="E431">
            <v>1</v>
          </cell>
          <cell r="F431" t="str">
            <v>EA</v>
          </cell>
          <cell r="G431">
            <v>863637</v>
          </cell>
          <cell r="H431">
            <v>863637</v>
          </cell>
          <cell r="J431">
            <v>0</v>
          </cell>
          <cell r="L431">
            <v>0</v>
          </cell>
        </row>
        <row r="433">
          <cell r="B433">
            <v>3116</v>
          </cell>
          <cell r="D433" t="str">
            <v>계</v>
          </cell>
          <cell r="H433">
            <v>7363637</v>
          </cell>
          <cell r="J433">
            <v>594092</v>
          </cell>
          <cell r="K433">
            <v>0</v>
          </cell>
          <cell r="L433">
            <v>0</v>
          </cell>
        </row>
        <row r="435">
          <cell r="B435">
            <v>2117</v>
          </cell>
          <cell r="C435" t="str">
            <v>4.57 처인구 백암면 백봉리 213-1 (백봉홈타운빌라 인근)</v>
          </cell>
        </row>
        <row r="436">
          <cell r="B436">
            <v>100</v>
          </cell>
          <cell r="C436" t="str">
            <v>SPEED DOME CAMERA 설치</v>
          </cell>
          <cell r="D436" t="str">
            <v>2.0 Megapixel</v>
          </cell>
          <cell r="E436">
            <v>1</v>
          </cell>
          <cell r="F436" t="str">
            <v>EA</v>
          </cell>
          <cell r="G436">
            <v>3000000</v>
          </cell>
          <cell r="H436">
            <v>3000000</v>
          </cell>
          <cell r="I436">
            <v>118305</v>
          </cell>
          <cell r="J436">
            <v>118305</v>
          </cell>
          <cell r="K436">
            <v>0</v>
          </cell>
          <cell r="L436">
            <v>0</v>
          </cell>
        </row>
        <row r="437">
          <cell r="B437">
            <v>102</v>
          </cell>
          <cell r="C437" t="str">
            <v>고정형 카메라 설치</v>
          </cell>
          <cell r="D437" t="str">
            <v>2.0 Megapixel, IR일체형</v>
          </cell>
          <cell r="E437">
            <v>3</v>
          </cell>
          <cell r="F437" t="str">
            <v>EA</v>
          </cell>
          <cell r="G437">
            <v>800000</v>
          </cell>
          <cell r="H437">
            <v>2400000</v>
          </cell>
          <cell r="I437">
            <v>100576</v>
          </cell>
          <cell r="J437">
            <v>301728</v>
          </cell>
          <cell r="K437">
            <v>0</v>
          </cell>
          <cell r="L437">
            <v>0</v>
          </cell>
        </row>
        <row r="438">
          <cell r="B438">
            <v>115</v>
          </cell>
          <cell r="C438" t="str">
            <v>광 스위치 설치</v>
          </cell>
          <cell r="D438" t="str">
            <v xml:space="preserve">싱글모드 1포트, TP Port : 7포트 </v>
          </cell>
          <cell r="E438">
            <v>1</v>
          </cell>
          <cell r="F438" t="str">
            <v>EA</v>
          </cell>
          <cell r="G438">
            <v>300000</v>
          </cell>
          <cell r="H438">
            <v>300000</v>
          </cell>
          <cell r="I438">
            <v>73483</v>
          </cell>
          <cell r="J438">
            <v>73483</v>
          </cell>
          <cell r="K438">
            <v>0</v>
          </cell>
          <cell r="L438">
            <v>0</v>
          </cell>
        </row>
        <row r="439">
          <cell r="B439" t="str">
            <v>비상벨경광등 및 스피커 연결, 볼륨조절, MIC, 방수버튼</v>
          </cell>
          <cell r="C439" t="str">
            <v>비상벨</v>
          </cell>
          <cell r="D439" t="str">
            <v>경광등 및 스피커 연결, 볼륨조절, MIC, 방수버튼</v>
          </cell>
          <cell r="E439">
            <v>1</v>
          </cell>
          <cell r="F439" t="str">
            <v>EA</v>
          </cell>
          <cell r="G439">
            <v>863637</v>
          </cell>
          <cell r="H439">
            <v>863637</v>
          </cell>
          <cell r="J439">
            <v>0</v>
          </cell>
          <cell r="L439">
            <v>0</v>
          </cell>
        </row>
        <row r="441">
          <cell r="B441">
            <v>3117</v>
          </cell>
          <cell r="D441" t="str">
            <v>계</v>
          </cell>
          <cell r="H441">
            <v>6563637</v>
          </cell>
          <cell r="J441">
            <v>493516</v>
          </cell>
          <cell r="K441">
            <v>0</v>
          </cell>
          <cell r="L441">
            <v>0</v>
          </cell>
        </row>
        <row r="442">
          <cell r="B442">
            <v>2118</v>
          </cell>
          <cell r="C442" t="str">
            <v>4.58 처인구 포곡읍 전대리 354-8 (포곡어린이집 앞)</v>
          </cell>
        </row>
        <row r="443">
          <cell r="B443">
            <v>100</v>
          </cell>
          <cell r="C443" t="str">
            <v>SPEED DOME CAMERA 설치</v>
          </cell>
          <cell r="D443" t="str">
            <v>2.0 Megapixel</v>
          </cell>
          <cell r="E443">
            <v>1</v>
          </cell>
          <cell r="F443" t="str">
            <v>EA</v>
          </cell>
          <cell r="G443">
            <v>3000000</v>
          </cell>
          <cell r="H443">
            <v>3000000</v>
          </cell>
          <cell r="I443">
            <v>118305</v>
          </cell>
          <cell r="J443">
            <v>118305</v>
          </cell>
          <cell r="K443">
            <v>0</v>
          </cell>
          <cell r="L443">
            <v>0</v>
          </cell>
        </row>
        <row r="444">
          <cell r="B444">
            <v>102</v>
          </cell>
          <cell r="C444" t="str">
            <v>고정형 카메라 설치</v>
          </cell>
          <cell r="D444" t="str">
            <v>2.0 Megapixel, IR일체형</v>
          </cell>
          <cell r="E444">
            <v>4</v>
          </cell>
          <cell r="F444" t="str">
            <v>EA</v>
          </cell>
          <cell r="G444">
            <v>800000</v>
          </cell>
          <cell r="H444">
            <v>3200000</v>
          </cell>
          <cell r="I444">
            <v>100576</v>
          </cell>
          <cell r="J444">
            <v>402304</v>
          </cell>
          <cell r="K444">
            <v>0</v>
          </cell>
          <cell r="L444">
            <v>0</v>
          </cell>
        </row>
        <row r="445">
          <cell r="B445">
            <v>115</v>
          </cell>
          <cell r="C445" t="str">
            <v>광 스위치 설치</v>
          </cell>
          <cell r="D445" t="str">
            <v xml:space="preserve">싱글모드 1포트, TP Port : 7포트 </v>
          </cell>
          <cell r="E445">
            <v>1</v>
          </cell>
          <cell r="F445" t="str">
            <v>EA</v>
          </cell>
          <cell r="G445">
            <v>300000</v>
          </cell>
          <cell r="H445">
            <v>300000</v>
          </cell>
          <cell r="I445">
            <v>73483</v>
          </cell>
          <cell r="J445">
            <v>73483</v>
          </cell>
          <cell r="K445">
            <v>0</v>
          </cell>
          <cell r="L445">
            <v>0</v>
          </cell>
        </row>
        <row r="446">
          <cell r="B446" t="str">
            <v>비상벨경광등 및 스피커 연결, 볼륨조절, MIC, 방수버튼</v>
          </cell>
          <cell r="C446" t="str">
            <v>비상벨</v>
          </cell>
          <cell r="D446" t="str">
            <v>경광등 및 스피커 연결, 볼륨조절, MIC, 방수버튼</v>
          </cell>
          <cell r="E446">
            <v>1</v>
          </cell>
          <cell r="F446" t="str">
            <v>EA</v>
          </cell>
          <cell r="G446">
            <v>863637</v>
          </cell>
          <cell r="H446">
            <v>863637</v>
          </cell>
          <cell r="J446">
            <v>0</v>
          </cell>
          <cell r="L446">
            <v>0</v>
          </cell>
        </row>
        <row r="448">
          <cell r="B448">
            <v>3118</v>
          </cell>
          <cell r="D448" t="str">
            <v>계</v>
          </cell>
          <cell r="H448">
            <v>7363637</v>
          </cell>
          <cell r="J448">
            <v>594092</v>
          </cell>
          <cell r="K448">
            <v>0</v>
          </cell>
          <cell r="L448">
            <v>0</v>
          </cell>
        </row>
        <row r="450">
          <cell r="B450">
            <v>2119</v>
          </cell>
          <cell r="C450" t="str">
            <v>4.59 기흥구 구갈동 38 세종그랑시아,롯데캐슬 뒷길</v>
          </cell>
        </row>
        <row r="451">
          <cell r="B451">
            <v>100</v>
          </cell>
          <cell r="C451" t="str">
            <v>SPEED DOME CAMERA 설치</v>
          </cell>
          <cell r="D451" t="str">
            <v>2.0 Megapixel</v>
          </cell>
          <cell r="E451">
            <v>1</v>
          </cell>
          <cell r="F451" t="str">
            <v>EA</v>
          </cell>
          <cell r="G451">
            <v>3000000</v>
          </cell>
          <cell r="H451">
            <v>3000000</v>
          </cell>
          <cell r="I451">
            <v>118305</v>
          </cell>
          <cell r="J451">
            <v>118305</v>
          </cell>
          <cell r="K451">
            <v>0</v>
          </cell>
          <cell r="L451">
            <v>0</v>
          </cell>
        </row>
        <row r="452">
          <cell r="B452">
            <v>102</v>
          </cell>
          <cell r="C452" t="str">
            <v>고정형 카메라 설치</v>
          </cell>
          <cell r="D452" t="str">
            <v>2.0 Megapixel, IR일체형</v>
          </cell>
          <cell r="E452">
            <v>3</v>
          </cell>
          <cell r="F452" t="str">
            <v>EA</v>
          </cell>
          <cell r="G452">
            <v>800000</v>
          </cell>
          <cell r="H452">
            <v>2400000</v>
          </cell>
          <cell r="I452">
            <v>100576</v>
          </cell>
          <cell r="J452">
            <v>301728</v>
          </cell>
          <cell r="K452">
            <v>0</v>
          </cell>
          <cell r="L452">
            <v>0</v>
          </cell>
        </row>
        <row r="453">
          <cell r="B453">
            <v>115</v>
          </cell>
          <cell r="C453" t="str">
            <v>광 스위치 설치</v>
          </cell>
          <cell r="D453" t="str">
            <v xml:space="preserve">싱글모드 1포트, TP Port : 7포트 </v>
          </cell>
          <cell r="E453">
            <v>1</v>
          </cell>
          <cell r="F453" t="str">
            <v>EA</v>
          </cell>
          <cell r="G453">
            <v>300000</v>
          </cell>
          <cell r="H453">
            <v>300000</v>
          </cell>
          <cell r="I453">
            <v>73483</v>
          </cell>
          <cell r="J453">
            <v>73483</v>
          </cell>
          <cell r="K453">
            <v>0</v>
          </cell>
          <cell r="L453">
            <v>0</v>
          </cell>
        </row>
        <row r="454">
          <cell r="B454" t="str">
            <v>비상벨경광등 및 스피커 연결, 볼륨조절, MIC, 방수버튼</v>
          </cell>
          <cell r="C454" t="str">
            <v>비상벨</v>
          </cell>
          <cell r="D454" t="str">
            <v>경광등 및 스피커 연결, 볼륨조절, MIC, 방수버튼</v>
          </cell>
          <cell r="E454">
            <v>1</v>
          </cell>
          <cell r="F454" t="str">
            <v>EA</v>
          </cell>
          <cell r="G454">
            <v>863637</v>
          </cell>
          <cell r="H454">
            <v>863637</v>
          </cell>
          <cell r="J454">
            <v>0</v>
          </cell>
          <cell r="L454">
            <v>0</v>
          </cell>
        </row>
        <row r="456">
          <cell r="B456">
            <v>3119</v>
          </cell>
          <cell r="D456" t="str">
            <v>계</v>
          </cell>
          <cell r="H456">
            <v>6563637</v>
          </cell>
          <cell r="J456">
            <v>493516</v>
          </cell>
          <cell r="K456">
            <v>0</v>
          </cell>
          <cell r="L456">
            <v>0</v>
          </cell>
        </row>
        <row r="458">
          <cell r="B458">
            <v>2120</v>
          </cell>
          <cell r="C458" t="str">
            <v>4.60 수지구 풍덕천동 666-6 (스타노래방 사거리)</v>
          </cell>
        </row>
        <row r="459">
          <cell r="B459">
            <v>100</v>
          </cell>
          <cell r="C459" t="str">
            <v>SPEED DOME CAMERA 설치</v>
          </cell>
          <cell r="D459" t="str">
            <v>2.0 Megapixel</v>
          </cell>
          <cell r="E459">
            <v>1</v>
          </cell>
          <cell r="F459" t="str">
            <v>EA</v>
          </cell>
          <cell r="G459">
            <v>3000000</v>
          </cell>
          <cell r="H459">
            <v>3000000</v>
          </cell>
          <cell r="I459">
            <v>118305</v>
          </cell>
          <cell r="J459">
            <v>118305</v>
          </cell>
          <cell r="K459">
            <v>0</v>
          </cell>
          <cell r="L459">
            <v>0</v>
          </cell>
        </row>
        <row r="460">
          <cell r="B460">
            <v>102</v>
          </cell>
          <cell r="C460" t="str">
            <v>고정형 카메라 설치</v>
          </cell>
          <cell r="D460" t="str">
            <v>2.0 Megapixel, IR일체형</v>
          </cell>
          <cell r="E460">
            <v>4</v>
          </cell>
          <cell r="F460" t="str">
            <v>EA</v>
          </cell>
          <cell r="G460">
            <v>800000</v>
          </cell>
          <cell r="H460">
            <v>3200000</v>
          </cell>
          <cell r="I460">
            <v>100576</v>
          </cell>
          <cell r="J460">
            <v>402304</v>
          </cell>
          <cell r="K460">
            <v>0</v>
          </cell>
          <cell r="L460">
            <v>0</v>
          </cell>
        </row>
        <row r="461">
          <cell r="B461">
            <v>115</v>
          </cell>
          <cell r="C461" t="str">
            <v>광 스위치 설치</v>
          </cell>
          <cell r="D461" t="str">
            <v xml:space="preserve">싱글모드 1포트, TP Port : 7포트 </v>
          </cell>
          <cell r="E461">
            <v>1</v>
          </cell>
          <cell r="F461" t="str">
            <v>EA</v>
          </cell>
          <cell r="G461">
            <v>300000</v>
          </cell>
          <cell r="H461">
            <v>300000</v>
          </cell>
          <cell r="I461">
            <v>73483</v>
          </cell>
          <cell r="J461">
            <v>73483</v>
          </cell>
          <cell r="K461">
            <v>0</v>
          </cell>
          <cell r="L461">
            <v>0</v>
          </cell>
        </row>
        <row r="462">
          <cell r="B462" t="str">
            <v>비상벨경광등 및 스피커 연결, 볼륨조절, MIC, 방수버튼</v>
          </cell>
          <cell r="C462" t="str">
            <v>비상벨</v>
          </cell>
          <cell r="D462" t="str">
            <v>경광등 및 스피커 연결, 볼륨조절, MIC, 방수버튼</v>
          </cell>
          <cell r="E462">
            <v>1</v>
          </cell>
          <cell r="F462" t="str">
            <v>EA</v>
          </cell>
          <cell r="G462">
            <v>863637</v>
          </cell>
          <cell r="H462">
            <v>863637</v>
          </cell>
          <cell r="J462">
            <v>0</v>
          </cell>
          <cell r="L462">
            <v>0</v>
          </cell>
        </row>
        <row r="464">
          <cell r="B464">
            <v>3120</v>
          </cell>
          <cell r="D464" t="str">
            <v>계</v>
          </cell>
          <cell r="H464">
            <v>7363637</v>
          </cell>
          <cell r="J464">
            <v>594092</v>
          </cell>
          <cell r="K464">
            <v>0</v>
          </cell>
          <cell r="L464">
            <v>0</v>
          </cell>
        </row>
      </sheetData>
      <sheetData sheetId="17"/>
      <sheetData sheetId="18"/>
      <sheetData sheetId="19">
        <row r="1">
          <cell r="C1" t="str">
            <v>폐   기   물   처   리   내   역   서</v>
          </cell>
        </row>
      </sheetData>
      <sheetData sheetId="20"/>
      <sheetData sheetId="21"/>
      <sheetData sheetId="22">
        <row r="2">
          <cell r="C2" t="str">
            <v>건명 : 2017 방범 CCTV 설치사업</v>
          </cell>
        </row>
      </sheetData>
      <sheetData sheetId="23"/>
      <sheetData sheetId="24">
        <row r="5">
          <cell r="A5">
            <v>1</v>
          </cell>
        </row>
      </sheetData>
      <sheetData sheetId="25"/>
      <sheetData sheetId="26">
        <row r="6">
          <cell r="R6" t="str">
            <v>SPEED DOME CAMERA2.0 Megapixel</v>
          </cell>
        </row>
      </sheetData>
      <sheetData sheetId="27"/>
      <sheetData sheetId="28">
        <row r="5">
          <cell r="B5" t="str">
            <v>작업반장</v>
          </cell>
        </row>
      </sheetData>
      <sheetData sheetId="29"/>
      <sheetData sheetId="30"/>
      <sheetData sheetId="31">
        <row r="3">
          <cell r="A3">
            <v>1</v>
          </cell>
        </row>
      </sheetData>
      <sheetData sheetId="32"/>
      <sheetData sheetId="33"/>
      <sheetData sheetId="34"/>
      <sheetData sheetId="35">
        <row r="1">
          <cell r="D1" t="str">
            <v>건명 : 2017 방범 CCTV 설치사업</v>
          </cell>
        </row>
      </sheetData>
      <sheetData sheetId="36"/>
      <sheetData sheetId="37">
        <row r="1">
          <cell r="D1" t="str">
            <v>건명 : 2017년 방범 CCTV 노후카메라 교체사업</v>
          </cell>
          <cell r="I1" t="str">
            <v>→ 
 시작</v>
          </cell>
          <cell r="P1" t="str">
            <v>→                
계속</v>
          </cell>
          <cell r="Q1" t="str">
            <v>←                
계속</v>
          </cell>
          <cell r="Z1" t="str">
            <v>→                
계속</v>
          </cell>
          <cell r="AA1" t="str">
            <v>←                
계속</v>
          </cell>
          <cell r="AI1" t="str">
            <v>←                
끝</v>
          </cell>
        </row>
        <row r="2">
          <cell r="D2" t="str">
            <v>명 칭</v>
          </cell>
          <cell r="E2" t="str">
            <v>규 격</v>
          </cell>
          <cell r="F2" t="str">
            <v>산출근거</v>
          </cell>
          <cell r="G2" t="str">
            <v>집계</v>
          </cell>
          <cell r="H2" t="str">
            <v>단위</v>
          </cell>
          <cell r="I2" t="str">
            <v>전원케이블</v>
          </cell>
          <cell r="L2" t="str">
            <v>스피커      케이블</v>
          </cell>
          <cell r="M2" t="str">
            <v>LAN 케이블</v>
          </cell>
          <cell r="Q2" t="str">
            <v>SPEED DOME CAMERA</v>
          </cell>
          <cell r="S2" t="str">
            <v>고정형 적외선 카메라</v>
          </cell>
          <cell r="T2" t="str">
            <v>돔카메라
고정용 브래킷</v>
          </cell>
          <cell r="V2" t="str">
            <v>고정형 카메라
브래킷</v>
          </cell>
          <cell r="W2" t="str">
            <v>스피커</v>
          </cell>
          <cell r="Y2" t="str">
            <v>경광등</v>
          </cell>
          <cell r="AA2" t="str">
            <v>비상벨</v>
          </cell>
          <cell r="AC2" t="str">
            <v>광스위치</v>
          </cell>
          <cell r="AD2" t="str">
            <v>서지보호기</v>
          </cell>
          <cell r="AE2" t="str">
            <v>멀티콘센트</v>
          </cell>
          <cell r="AG2" t="str">
            <v>CODEX</v>
          </cell>
          <cell r="AH2" t="str">
            <v>동보방송장치</v>
          </cell>
          <cell r="AI2" t="str">
            <v>시그널
컨버터</v>
          </cell>
        </row>
        <row r="3">
          <cell r="I3" t="str">
            <v>VCT 1.5sq x 2C</v>
          </cell>
          <cell r="M3" t="str">
            <v>UTP Cat.6 4P</v>
          </cell>
          <cell r="Q3" t="str">
            <v>200만화소</v>
          </cell>
          <cell r="S3" t="str">
            <v>200만화소</v>
          </cell>
          <cell r="AD3" t="str">
            <v>영상용</v>
          </cell>
        </row>
        <row r="4">
          <cell r="I4" t="str">
            <v>3열</v>
          </cell>
          <cell r="J4" t="str">
            <v>4열</v>
          </cell>
          <cell r="K4" t="str">
            <v>5열</v>
          </cell>
          <cell r="L4" t="str">
            <v>SW 2300</v>
          </cell>
          <cell r="M4" t="str">
            <v>1열</v>
          </cell>
          <cell r="N4" t="str">
            <v>3열</v>
          </cell>
          <cell r="O4" t="str">
            <v>4열</v>
          </cell>
          <cell r="P4" t="str">
            <v>5열</v>
          </cell>
          <cell r="Q4" t="str">
            <v>철거</v>
          </cell>
          <cell r="R4" t="str">
            <v>설치</v>
          </cell>
          <cell r="S4" t="str">
            <v>설치</v>
          </cell>
          <cell r="T4" t="str">
            <v>철거</v>
          </cell>
          <cell r="U4" t="str">
            <v>설치</v>
          </cell>
          <cell r="V4" t="str">
            <v>설치</v>
          </cell>
          <cell r="W4" t="str">
            <v>철거</v>
          </cell>
          <cell r="X4" t="str">
            <v>설치</v>
          </cell>
          <cell r="Y4" t="str">
            <v>철거</v>
          </cell>
          <cell r="Z4" t="str">
            <v>설치</v>
          </cell>
          <cell r="AA4" t="str">
            <v>철거</v>
          </cell>
          <cell r="AB4" t="str">
            <v>설치</v>
          </cell>
          <cell r="AC4" t="str">
            <v>설치</v>
          </cell>
          <cell r="AD4" t="str">
            <v>철거</v>
          </cell>
          <cell r="AE4" t="str">
            <v>2구</v>
          </cell>
          <cell r="AF4" t="str">
            <v>6구</v>
          </cell>
          <cell r="AG4" t="str">
            <v>철거</v>
          </cell>
          <cell r="AH4" t="str">
            <v>철거</v>
          </cell>
          <cell r="AI4" t="str">
            <v>철거</v>
          </cell>
        </row>
        <row r="5">
          <cell r="B5">
            <v>2</v>
          </cell>
          <cell r="C5">
            <v>1</v>
          </cell>
          <cell r="D5" t="str">
            <v>2. 노후카메라 교체 설치</v>
          </cell>
        </row>
        <row r="6">
          <cell r="B6">
            <v>2001</v>
          </cell>
          <cell r="C6">
            <v>2</v>
          </cell>
          <cell r="D6" t="str">
            <v>2.1 처인구 고림동 224-8 글렌하우스 앞 사거리</v>
          </cell>
          <cell r="Q6">
            <v>1</v>
          </cell>
          <cell r="R6">
            <v>1</v>
          </cell>
          <cell r="S6">
            <v>4</v>
          </cell>
          <cell r="T6">
            <v>1</v>
          </cell>
          <cell r="U6">
            <v>1</v>
          </cell>
          <cell r="V6">
            <v>1</v>
          </cell>
          <cell r="W6">
            <v>1</v>
          </cell>
          <cell r="X6">
            <v>1</v>
          </cell>
          <cell r="Y6">
            <v>1</v>
          </cell>
          <cell r="Z6">
            <v>1</v>
          </cell>
          <cell r="AA6">
            <v>1</v>
          </cell>
          <cell r="AB6">
            <v>1</v>
          </cell>
          <cell r="AC6">
            <v>1</v>
          </cell>
          <cell r="AD6">
            <v>1</v>
          </cell>
          <cell r="AE6">
            <v>1</v>
          </cell>
          <cell r="AF6">
            <v>2</v>
          </cell>
          <cell r="AG6">
            <v>1</v>
          </cell>
          <cell r="AH6">
            <v>1</v>
          </cell>
          <cell r="AI6">
            <v>1</v>
          </cell>
        </row>
        <row r="7">
          <cell r="C7">
            <v>3</v>
          </cell>
          <cell r="D7" t="str">
            <v>카메라 전원</v>
          </cell>
          <cell r="E7" t="str">
            <v>VCT 1.5sq 2C x 5열</v>
          </cell>
          <cell r="F7" t="str">
            <v>0.5+2.5+6</v>
          </cell>
          <cell r="G7">
            <v>9</v>
          </cell>
          <cell r="H7" t="str">
            <v>m</v>
          </cell>
          <cell r="K7">
            <v>9</v>
          </cell>
        </row>
        <row r="8">
          <cell r="C8">
            <v>4</v>
          </cell>
          <cell r="D8" t="str">
            <v>스피커</v>
          </cell>
          <cell r="E8" t="str">
            <v>SW 2300 x 1</v>
          </cell>
          <cell r="F8" t="str">
            <v>0.5+2</v>
          </cell>
          <cell r="G8">
            <v>2.5</v>
          </cell>
          <cell r="H8" t="str">
            <v>m</v>
          </cell>
          <cell r="L8">
            <v>2.5</v>
          </cell>
        </row>
        <row r="9">
          <cell r="C9">
            <v>5</v>
          </cell>
          <cell r="D9" t="str">
            <v>경광등</v>
          </cell>
          <cell r="E9" t="str">
            <v>UTP Cat.6 4P x 1열</v>
          </cell>
          <cell r="F9" t="str">
            <v>0.5+2.5+5</v>
          </cell>
          <cell r="G9">
            <v>8</v>
          </cell>
          <cell r="H9" t="str">
            <v>m</v>
          </cell>
          <cell r="M9">
            <v>8</v>
          </cell>
        </row>
        <row r="10">
          <cell r="C10">
            <v>6</v>
          </cell>
          <cell r="D10" t="str">
            <v>카메라 통신</v>
          </cell>
          <cell r="E10" t="str">
            <v>UTP Cat.6 4P x 5열</v>
          </cell>
          <cell r="F10" t="str">
            <v>0.5+2.5+6</v>
          </cell>
          <cell r="G10">
            <v>9</v>
          </cell>
          <cell r="H10" t="str">
            <v>m</v>
          </cell>
          <cell r="P10">
            <v>9</v>
          </cell>
        </row>
        <row r="11">
          <cell r="C11">
            <v>7</v>
          </cell>
          <cell r="D11" t="str">
            <v>비상벨</v>
          </cell>
          <cell r="E11" t="str">
            <v>UTP Cat.6 4P x 1열</v>
          </cell>
          <cell r="F11" t="str">
            <v>0.5+2</v>
          </cell>
          <cell r="G11">
            <v>2.5</v>
          </cell>
          <cell r="H11" t="str">
            <v>m</v>
          </cell>
          <cell r="M11">
            <v>2.5</v>
          </cell>
        </row>
        <row r="12">
          <cell r="C12">
            <v>8</v>
          </cell>
        </row>
        <row r="13">
          <cell r="B13">
            <v>1001</v>
          </cell>
          <cell r="C13">
            <v>9</v>
          </cell>
          <cell r="D13" t="str">
            <v>계</v>
          </cell>
          <cell r="I13">
            <v>0</v>
          </cell>
          <cell r="J13">
            <v>0</v>
          </cell>
          <cell r="K13">
            <v>9</v>
          </cell>
          <cell r="L13">
            <v>2.5</v>
          </cell>
          <cell r="M13">
            <v>10.5</v>
          </cell>
          <cell r="N13">
            <v>0</v>
          </cell>
          <cell r="O13">
            <v>0</v>
          </cell>
          <cell r="P13">
            <v>9</v>
          </cell>
          <cell r="Q13">
            <v>1</v>
          </cell>
          <cell r="R13">
            <v>1</v>
          </cell>
          <cell r="S13">
            <v>4</v>
          </cell>
          <cell r="T13">
            <v>1</v>
          </cell>
          <cell r="U13">
            <v>1</v>
          </cell>
          <cell r="V13">
            <v>1</v>
          </cell>
          <cell r="W13">
            <v>1</v>
          </cell>
          <cell r="X13">
            <v>1</v>
          </cell>
          <cell r="Y13">
            <v>1</v>
          </cell>
          <cell r="Z13">
            <v>1</v>
          </cell>
          <cell r="AA13">
            <v>1</v>
          </cell>
          <cell r="AB13">
            <v>1</v>
          </cell>
          <cell r="AC13">
            <v>1</v>
          </cell>
          <cell r="AD13">
            <v>1</v>
          </cell>
          <cell r="AE13">
            <v>1</v>
          </cell>
          <cell r="AF13">
            <v>2</v>
          </cell>
          <cell r="AG13">
            <v>1</v>
          </cell>
          <cell r="AH13">
            <v>1</v>
          </cell>
          <cell r="AI13">
            <v>1</v>
          </cell>
        </row>
        <row r="14">
          <cell r="C14">
            <v>10</v>
          </cell>
        </row>
        <row r="15">
          <cell r="B15">
            <v>2002</v>
          </cell>
          <cell r="C15">
            <v>11</v>
          </cell>
          <cell r="D15" t="str">
            <v>2.2 처인구 고림동 394-6(394-9) 영화공인중개소 앞</v>
          </cell>
          <cell r="Q15">
            <v>1</v>
          </cell>
          <cell r="R15">
            <v>1</v>
          </cell>
          <cell r="S15">
            <v>3</v>
          </cell>
          <cell r="T15">
            <v>1</v>
          </cell>
          <cell r="U15">
            <v>1</v>
          </cell>
          <cell r="V15">
            <v>1</v>
          </cell>
          <cell r="W15">
            <v>1</v>
          </cell>
          <cell r="X15">
            <v>1</v>
          </cell>
          <cell r="Y15">
            <v>1</v>
          </cell>
          <cell r="Z15">
            <v>1</v>
          </cell>
          <cell r="AA15">
            <v>1</v>
          </cell>
          <cell r="AB15">
            <v>1</v>
          </cell>
          <cell r="AC15">
            <v>1</v>
          </cell>
          <cell r="AD15">
            <v>1</v>
          </cell>
          <cell r="AE15">
            <v>1</v>
          </cell>
          <cell r="AF15">
            <v>2</v>
          </cell>
          <cell r="AG15">
            <v>1</v>
          </cell>
          <cell r="AH15">
            <v>1</v>
          </cell>
          <cell r="AI15">
            <v>1</v>
          </cell>
        </row>
        <row r="16">
          <cell r="C16">
            <v>12</v>
          </cell>
          <cell r="D16" t="str">
            <v>카메라 전원</v>
          </cell>
          <cell r="E16" t="str">
            <v>VCT 1.5sq 2C x 4열</v>
          </cell>
          <cell r="F16" t="str">
            <v>0.5+2.5+6</v>
          </cell>
          <cell r="G16">
            <v>9</v>
          </cell>
          <cell r="H16" t="str">
            <v>m</v>
          </cell>
          <cell r="J16">
            <v>9</v>
          </cell>
        </row>
        <row r="17">
          <cell r="C17">
            <v>13</v>
          </cell>
          <cell r="D17" t="str">
            <v>스피커</v>
          </cell>
          <cell r="E17" t="str">
            <v>SW 2300 x 1</v>
          </cell>
          <cell r="F17" t="str">
            <v>0.5+2</v>
          </cell>
          <cell r="G17">
            <v>2.5</v>
          </cell>
          <cell r="H17" t="str">
            <v>m</v>
          </cell>
          <cell r="L17">
            <v>2.5</v>
          </cell>
        </row>
        <row r="18">
          <cell r="C18">
            <v>14</v>
          </cell>
          <cell r="D18" t="str">
            <v>경광등</v>
          </cell>
          <cell r="E18" t="str">
            <v>UTP Cat.6 4P x 1열</v>
          </cell>
          <cell r="F18" t="str">
            <v>0.5+2.5+5</v>
          </cell>
          <cell r="G18">
            <v>8</v>
          </cell>
          <cell r="H18" t="str">
            <v>m</v>
          </cell>
          <cell r="M18">
            <v>8</v>
          </cell>
        </row>
        <row r="19">
          <cell r="C19">
            <v>15</v>
          </cell>
          <cell r="D19" t="str">
            <v>카메라 통신</v>
          </cell>
          <cell r="E19" t="str">
            <v>UTP Cat.6 4P x 4열</v>
          </cell>
          <cell r="F19" t="str">
            <v>0.5+2.5+6</v>
          </cell>
          <cell r="G19">
            <v>9</v>
          </cell>
          <cell r="H19" t="str">
            <v>m</v>
          </cell>
          <cell r="O19">
            <v>9</v>
          </cell>
        </row>
        <row r="20">
          <cell r="C20">
            <v>16</v>
          </cell>
          <cell r="D20" t="str">
            <v>비상벨</v>
          </cell>
          <cell r="E20" t="str">
            <v>UTP Cat.6 4P x 1열</v>
          </cell>
          <cell r="F20" t="str">
            <v>0.5+2</v>
          </cell>
          <cell r="G20">
            <v>2.5</v>
          </cell>
          <cell r="H20" t="str">
            <v>m</v>
          </cell>
          <cell r="M20">
            <v>2.5</v>
          </cell>
        </row>
        <row r="21">
          <cell r="C21">
            <v>17</v>
          </cell>
        </row>
        <row r="22">
          <cell r="B22">
            <v>1002</v>
          </cell>
          <cell r="C22">
            <v>18</v>
          </cell>
          <cell r="D22" t="str">
            <v>계</v>
          </cell>
          <cell r="I22">
            <v>0</v>
          </cell>
          <cell r="J22">
            <v>9</v>
          </cell>
          <cell r="K22">
            <v>0</v>
          </cell>
          <cell r="L22">
            <v>2.5</v>
          </cell>
          <cell r="M22">
            <v>10.5</v>
          </cell>
          <cell r="N22">
            <v>0</v>
          </cell>
          <cell r="O22">
            <v>9</v>
          </cell>
          <cell r="P22">
            <v>0</v>
          </cell>
          <cell r="Q22">
            <v>1</v>
          </cell>
          <cell r="R22">
            <v>1</v>
          </cell>
          <cell r="S22">
            <v>3</v>
          </cell>
          <cell r="T22">
            <v>1</v>
          </cell>
          <cell r="U22">
            <v>1</v>
          </cell>
          <cell r="V22">
            <v>1</v>
          </cell>
          <cell r="W22">
            <v>1</v>
          </cell>
          <cell r="X22">
            <v>1</v>
          </cell>
          <cell r="Y22">
            <v>1</v>
          </cell>
          <cell r="Z22">
            <v>1</v>
          </cell>
          <cell r="AA22">
            <v>1</v>
          </cell>
          <cell r="AB22">
            <v>1</v>
          </cell>
          <cell r="AC22">
            <v>1</v>
          </cell>
          <cell r="AD22">
            <v>1</v>
          </cell>
          <cell r="AE22">
            <v>1</v>
          </cell>
          <cell r="AF22">
            <v>2</v>
          </cell>
          <cell r="AG22">
            <v>1</v>
          </cell>
          <cell r="AH22">
            <v>1</v>
          </cell>
          <cell r="AI22">
            <v>1</v>
          </cell>
        </row>
        <row r="23">
          <cell r="B23">
            <v>2003</v>
          </cell>
          <cell r="C23">
            <v>19</v>
          </cell>
          <cell r="D23" t="str">
            <v>2.3 처인구 고림동 488-25 금평마을 영화2차 아파트 삼거리</v>
          </cell>
          <cell r="Q23">
            <v>1</v>
          </cell>
          <cell r="R23">
            <v>1</v>
          </cell>
          <cell r="S23">
            <v>3</v>
          </cell>
          <cell r="T23">
            <v>1</v>
          </cell>
          <cell r="U23">
            <v>1</v>
          </cell>
          <cell r="V23">
            <v>1</v>
          </cell>
          <cell r="W23">
            <v>1</v>
          </cell>
          <cell r="X23">
            <v>1</v>
          </cell>
          <cell r="Y23">
            <v>1</v>
          </cell>
          <cell r="Z23">
            <v>1</v>
          </cell>
          <cell r="AA23">
            <v>1</v>
          </cell>
          <cell r="AB23">
            <v>1</v>
          </cell>
          <cell r="AC23">
            <v>1</v>
          </cell>
          <cell r="AD23">
            <v>1</v>
          </cell>
          <cell r="AE23">
            <v>1</v>
          </cell>
          <cell r="AF23">
            <v>2</v>
          </cell>
          <cell r="AG23">
            <v>1</v>
          </cell>
          <cell r="AH23">
            <v>1</v>
          </cell>
          <cell r="AI23">
            <v>1</v>
          </cell>
        </row>
        <row r="24">
          <cell r="C24">
            <v>20</v>
          </cell>
          <cell r="D24" t="str">
            <v>카메라 전원</v>
          </cell>
          <cell r="E24" t="str">
            <v>VCT 1.5sq 2C x 4열</v>
          </cell>
          <cell r="F24" t="str">
            <v>0.5+2.5+6</v>
          </cell>
          <cell r="G24">
            <v>9</v>
          </cell>
          <cell r="H24" t="str">
            <v>m</v>
          </cell>
          <cell r="J24">
            <v>9</v>
          </cell>
        </row>
        <row r="25">
          <cell r="C25">
            <v>21</v>
          </cell>
          <cell r="D25" t="str">
            <v>스피커</v>
          </cell>
          <cell r="E25" t="str">
            <v>SW 2300 x 1</v>
          </cell>
          <cell r="F25" t="str">
            <v>0.5+2</v>
          </cell>
          <cell r="G25">
            <v>2.5</v>
          </cell>
          <cell r="H25" t="str">
            <v>m</v>
          </cell>
          <cell r="L25">
            <v>2.5</v>
          </cell>
        </row>
        <row r="26">
          <cell r="C26">
            <v>22</v>
          </cell>
          <cell r="D26" t="str">
            <v>경광등</v>
          </cell>
          <cell r="E26" t="str">
            <v>UTP Cat.6 4P x 1열</v>
          </cell>
          <cell r="F26" t="str">
            <v>0.5+2.5+5</v>
          </cell>
          <cell r="G26">
            <v>8</v>
          </cell>
          <cell r="H26" t="str">
            <v>m</v>
          </cell>
          <cell r="M26">
            <v>8</v>
          </cell>
        </row>
        <row r="27">
          <cell r="C27">
            <v>23</v>
          </cell>
          <cell r="D27" t="str">
            <v>카메라 통신</v>
          </cell>
          <cell r="E27" t="str">
            <v>UTP Cat.6 4P x 4열</v>
          </cell>
          <cell r="F27" t="str">
            <v>0.5+2.5+6</v>
          </cell>
          <cell r="G27">
            <v>9</v>
          </cell>
          <cell r="H27" t="str">
            <v>m</v>
          </cell>
          <cell r="O27">
            <v>9</v>
          </cell>
        </row>
        <row r="28">
          <cell r="C28">
            <v>24</v>
          </cell>
          <cell r="D28" t="str">
            <v>비상벨</v>
          </cell>
          <cell r="E28" t="str">
            <v>UTP Cat.6 4P x 1열</v>
          </cell>
          <cell r="F28" t="str">
            <v>0.5+2</v>
          </cell>
          <cell r="G28">
            <v>2.5</v>
          </cell>
          <cell r="H28" t="str">
            <v>m</v>
          </cell>
          <cell r="M28">
            <v>2.5</v>
          </cell>
        </row>
        <row r="29">
          <cell r="C29">
            <v>25</v>
          </cell>
        </row>
        <row r="30">
          <cell r="B30">
            <v>1003</v>
          </cell>
          <cell r="C30">
            <v>26</v>
          </cell>
          <cell r="D30" t="str">
            <v>계</v>
          </cell>
          <cell r="I30">
            <v>0</v>
          </cell>
          <cell r="J30">
            <v>9</v>
          </cell>
          <cell r="K30">
            <v>0</v>
          </cell>
          <cell r="L30">
            <v>2.5</v>
          </cell>
          <cell r="M30">
            <v>10.5</v>
          </cell>
          <cell r="N30">
            <v>0</v>
          </cell>
          <cell r="O30">
            <v>9</v>
          </cell>
          <cell r="P30">
            <v>0</v>
          </cell>
          <cell r="Q30">
            <v>1</v>
          </cell>
          <cell r="R30">
            <v>1</v>
          </cell>
          <cell r="S30">
            <v>3</v>
          </cell>
          <cell r="T30">
            <v>1</v>
          </cell>
          <cell r="U30">
            <v>1</v>
          </cell>
          <cell r="V30">
            <v>1</v>
          </cell>
          <cell r="W30">
            <v>1</v>
          </cell>
          <cell r="X30">
            <v>1</v>
          </cell>
          <cell r="Y30">
            <v>1</v>
          </cell>
          <cell r="Z30">
            <v>1</v>
          </cell>
          <cell r="AA30">
            <v>1</v>
          </cell>
          <cell r="AB30">
            <v>1</v>
          </cell>
          <cell r="AC30">
            <v>1</v>
          </cell>
          <cell r="AD30">
            <v>1</v>
          </cell>
          <cell r="AE30">
            <v>1</v>
          </cell>
          <cell r="AF30">
            <v>2</v>
          </cell>
          <cell r="AG30">
            <v>1</v>
          </cell>
          <cell r="AH30">
            <v>1</v>
          </cell>
          <cell r="AI30">
            <v>1</v>
          </cell>
        </row>
        <row r="31">
          <cell r="B31">
            <v>2004</v>
          </cell>
          <cell r="C31">
            <v>27</v>
          </cell>
          <cell r="D31" t="str">
            <v>2.4 처인구 고림동 796-29(796-19) 용성빌라 앞</v>
          </cell>
          <cell r="Q31">
            <v>1</v>
          </cell>
          <cell r="R31">
            <v>1</v>
          </cell>
          <cell r="S31">
            <v>4</v>
          </cell>
          <cell r="T31">
            <v>1</v>
          </cell>
          <cell r="U31">
            <v>1</v>
          </cell>
          <cell r="V31">
            <v>1</v>
          </cell>
          <cell r="W31">
            <v>1</v>
          </cell>
          <cell r="X31">
            <v>1</v>
          </cell>
          <cell r="Y31">
            <v>1</v>
          </cell>
          <cell r="Z31">
            <v>1</v>
          </cell>
          <cell r="AA31">
            <v>1</v>
          </cell>
          <cell r="AB31">
            <v>1</v>
          </cell>
          <cell r="AC31">
            <v>1</v>
          </cell>
          <cell r="AD31">
            <v>1</v>
          </cell>
          <cell r="AE31">
            <v>1</v>
          </cell>
          <cell r="AF31">
            <v>2</v>
          </cell>
          <cell r="AG31">
            <v>1</v>
          </cell>
          <cell r="AH31">
            <v>1</v>
          </cell>
          <cell r="AI31">
            <v>1</v>
          </cell>
        </row>
        <row r="32">
          <cell r="C32">
            <v>28</v>
          </cell>
          <cell r="D32" t="str">
            <v>카메라 전원</v>
          </cell>
          <cell r="E32" t="str">
            <v>VCT 1.5sq 2C x 5열</v>
          </cell>
          <cell r="F32" t="str">
            <v>0.5+2.5+4</v>
          </cell>
          <cell r="G32">
            <v>7</v>
          </cell>
          <cell r="H32" t="str">
            <v>m</v>
          </cell>
          <cell r="K32">
            <v>7</v>
          </cell>
        </row>
        <row r="33">
          <cell r="C33">
            <v>29</v>
          </cell>
          <cell r="D33" t="str">
            <v>스피커</v>
          </cell>
          <cell r="E33" t="str">
            <v>SW 2300 x 1</v>
          </cell>
          <cell r="F33" t="str">
            <v>0.5+2</v>
          </cell>
          <cell r="G33">
            <v>2.5</v>
          </cell>
          <cell r="H33" t="str">
            <v>m</v>
          </cell>
          <cell r="L33">
            <v>2.5</v>
          </cell>
        </row>
        <row r="34">
          <cell r="C34">
            <v>30</v>
          </cell>
          <cell r="D34" t="str">
            <v>경광등</v>
          </cell>
          <cell r="E34" t="str">
            <v>UTP Cat.6 4P x 1열</v>
          </cell>
          <cell r="F34" t="str">
            <v>0.5+2.5+3</v>
          </cell>
          <cell r="G34">
            <v>6</v>
          </cell>
          <cell r="H34" t="str">
            <v>m</v>
          </cell>
          <cell r="M34">
            <v>6</v>
          </cell>
        </row>
        <row r="35">
          <cell r="C35">
            <v>31</v>
          </cell>
          <cell r="D35" t="str">
            <v>카메라 통신</v>
          </cell>
          <cell r="E35" t="str">
            <v>UTP Cat.6 4P x 5열</v>
          </cell>
          <cell r="F35" t="str">
            <v>0.5+2.5+4</v>
          </cell>
          <cell r="G35">
            <v>7</v>
          </cell>
          <cell r="H35" t="str">
            <v>m</v>
          </cell>
          <cell r="P35">
            <v>7</v>
          </cell>
        </row>
        <row r="36">
          <cell r="C36">
            <v>32</v>
          </cell>
          <cell r="D36" t="str">
            <v>비상벨</v>
          </cell>
          <cell r="E36" t="str">
            <v>UTP Cat.6 4P x 1열</v>
          </cell>
          <cell r="F36" t="str">
            <v>0.5+2</v>
          </cell>
          <cell r="G36">
            <v>2.5</v>
          </cell>
          <cell r="H36" t="str">
            <v>m</v>
          </cell>
          <cell r="M36">
            <v>2.5</v>
          </cell>
        </row>
        <row r="37">
          <cell r="C37">
            <v>33</v>
          </cell>
        </row>
        <row r="38">
          <cell r="B38">
            <v>1004</v>
          </cell>
          <cell r="C38">
            <v>34</v>
          </cell>
          <cell r="D38" t="str">
            <v>계</v>
          </cell>
          <cell r="I38">
            <v>0</v>
          </cell>
          <cell r="J38">
            <v>0</v>
          </cell>
          <cell r="K38">
            <v>7</v>
          </cell>
          <cell r="L38">
            <v>2.5</v>
          </cell>
          <cell r="M38">
            <v>8.5</v>
          </cell>
          <cell r="N38">
            <v>0</v>
          </cell>
          <cell r="O38">
            <v>0</v>
          </cell>
          <cell r="P38">
            <v>7</v>
          </cell>
          <cell r="Q38">
            <v>1</v>
          </cell>
          <cell r="R38">
            <v>1</v>
          </cell>
          <cell r="S38">
            <v>4</v>
          </cell>
          <cell r="T38">
            <v>1</v>
          </cell>
          <cell r="U38">
            <v>1</v>
          </cell>
          <cell r="V38">
            <v>1</v>
          </cell>
          <cell r="W38">
            <v>1</v>
          </cell>
          <cell r="X38">
            <v>1</v>
          </cell>
          <cell r="Y38">
            <v>1</v>
          </cell>
          <cell r="Z38">
            <v>1</v>
          </cell>
          <cell r="AA38">
            <v>1</v>
          </cell>
          <cell r="AB38">
            <v>1</v>
          </cell>
          <cell r="AC38">
            <v>1</v>
          </cell>
          <cell r="AD38">
            <v>1</v>
          </cell>
          <cell r="AE38">
            <v>1</v>
          </cell>
          <cell r="AF38">
            <v>2</v>
          </cell>
          <cell r="AG38">
            <v>1</v>
          </cell>
          <cell r="AH38">
            <v>1</v>
          </cell>
          <cell r="AI38">
            <v>1</v>
          </cell>
        </row>
        <row r="39">
          <cell r="C39">
            <v>35</v>
          </cell>
        </row>
        <row r="40">
          <cell r="B40">
            <v>2005</v>
          </cell>
          <cell r="C40">
            <v>36</v>
          </cell>
          <cell r="D40" t="str">
            <v>2.5 처인구 김량장동 186-19(186-12) 용인6주택재개발 지역(영일암 아래)</v>
          </cell>
          <cell r="Q40">
            <v>1</v>
          </cell>
          <cell r="R40">
            <v>1</v>
          </cell>
          <cell r="S40">
            <v>4</v>
          </cell>
          <cell r="T40">
            <v>1</v>
          </cell>
          <cell r="U40">
            <v>1</v>
          </cell>
          <cell r="V40">
            <v>1</v>
          </cell>
          <cell r="W40">
            <v>1</v>
          </cell>
          <cell r="X40">
            <v>1</v>
          </cell>
          <cell r="Y40">
            <v>1</v>
          </cell>
          <cell r="Z40">
            <v>1</v>
          </cell>
          <cell r="AA40">
            <v>1</v>
          </cell>
          <cell r="AB40">
            <v>1</v>
          </cell>
          <cell r="AC40">
            <v>1</v>
          </cell>
          <cell r="AD40">
            <v>1</v>
          </cell>
          <cell r="AE40">
            <v>1</v>
          </cell>
          <cell r="AF40">
            <v>2</v>
          </cell>
          <cell r="AG40">
            <v>1</v>
          </cell>
          <cell r="AH40">
            <v>1</v>
          </cell>
          <cell r="AI40">
            <v>1</v>
          </cell>
        </row>
        <row r="41">
          <cell r="C41">
            <v>37</v>
          </cell>
          <cell r="D41" t="str">
            <v>카메라 전원</v>
          </cell>
          <cell r="E41" t="str">
            <v>VCT 1.5sq 2C x 5열</v>
          </cell>
          <cell r="F41" t="str">
            <v>0.5+2.5+4</v>
          </cell>
          <cell r="G41">
            <v>7</v>
          </cell>
          <cell r="H41" t="str">
            <v>m</v>
          </cell>
          <cell r="K41">
            <v>7</v>
          </cell>
        </row>
        <row r="42">
          <cell r="C42">
            <v>38</v>
          </cell>
          <cell r="D42" t="str">
            <v>스피커</v>
          </cell>
          <cell r="E42" t="str">
            <v>SW 2300 x 1</v>
          </cell>
          <cell r="F42" t="str">
            <v>0.5+2</v>
          </cell>
          <cell r="G42">
            <v>2.5</v>
          </cell>
          <cell r="H42" t="str">
            <v>m</v>
          </cell>
          <cell r="L42">
            <v>2.5</v>
          </cell>
        </row>
        <row r="43">
          <cell r="C43">
            <v>39</v>
          </cell>
          <cell r="D43" t="str">
            <v>경광등</v>
          </cell>
          <cell r="E43" t="str">
            <v>UTP Cat.6 4P x 1열</v>
          </cell>
          <cell r="F43" t="str">
            <v>0.5+2.5+3</v>
          </cell>
          <cell r="G43">
            <v>6</v>
          </cell>
          <cell r="H43" t="str">
            <v>m</v>
          </cell>
          <cell r="M43">
            <v>6</v>
          </cell>
        </row>
        <row r="44">
          <cell r="C44">
            <v>40</v>
          </cell>
          <cell r="D44" t="str">
            <v>카메라 통신</v>
          </cell>
          <cell r="E44" t="str">
            <v>UTP Cat.6 4P x 5열</v>
          </cell>
          <cell r="F44" t="str">
            <v>0.5+2.5+4</v>
          </cell>
          <cell r="G44">
            <v>7</v>
          </cell>
          <cell r="H44" t="str">
            <v>m</v>
          </cell>
          <cell r="P44">
            <v>7</v>
          </cell>
        </row>
        <row r="45">
          <cell r="C45">
            <v>41</v>
          </cell>
          <cell r="D45" t="str">
            <v>비상벨</v>
          </cell>
          <cell r="E45" t="str">
            <v>UTP Cat.6 4P x 1열</v>
          </cell>
          <cell r="F45" t="str">
            <v>0.5+2</v>
          </cell>
          <cell r="G45">
            <v>2.5</v>
          </cell>
          <cell r="H45" t="str">
            <v>m</v>
          </cell>
          <cell r="M45">
            <v>2.5</v>
          </cell>
        </row>
        <row r="46">
          <cell r="C46">
            <v>42</v>
          </cell>
        </row>
        <row r="47">
          <cell r="B47">
            <v>1005</v>
          </cell>
          <cell r="C47">
            <v>43</v>
          </cell>
          <cell r="D47" t="str">
            <v>계</v>
          </cell>
          <cell r="I47">
            <v>0</v>
          </cell>
          <cell r="J47">
            <v>0</v>
          </cell>
          <cell r="K47">
            <v>7</v>
          </cell>
          <cell r="L47">
            <v>2.5</v>
          </cell>
          <cell r="M47">
            <v>8.5</v>
          </cell>
          <cell r="N47">
            <v>0</v>
          </cell>
          <cell r="O47">
            <v>0</v>
          </cell>
          <cell r="P47">
            <v>7</v>
          </cell>
          <cell r="Q47">
            <v>1</v>
          </cell>
          <cell r="R47">
            <v>1</v>
          </cell>
          <cell r="S47">
            <v>4</v>
          </cell>
          <cell r="T47">
            <v>1</v>
          </cell>
          <cell r="U47">
            <v>1</v>
          </cell>
          <cell r="V47">
            <v>1</v>
          </cell>
          <cell r="W47">
            <v>1</v>
          </cell>
          <cell r="X47">
            <v>1</v>
          </cell>
          <cell r="Y47">
            <v>1</v>
          </cell>
          <cell r="Z47">
            <v>1</v>
          </cell>
          <cell r="AA47">
            <v>1</v>
          </cell>
          <cell r="AB47">
            <v>1</v>
          </cell>
          <cell r="AC47">
            <v>1</v>
          </cell>
          <cell r="AD47">
            <v>1</v>
          </cell>
          <cell r="AE47">
            <v>1</v>
          </cell>
          <cell r="AF47">
            <v>2</v>
          </cell>
          <cell r="AG47">
            <v>1</v>
          </cell>
          <cell r="AH47">
            <v>1</v>
          </cell>
          <cell r="AI47">
            <v>1</v>
          </cell>
        </row>
        <row r="48">
          <cell r="C48">
            <v>44</v>
          </cell>
        </row>
        <row r="49">
          <cell r="B49">
            <v>2006</v>
          </cell>
          <cell r="C49">
            <v>45</v>
          </cell>
          <cell r="D49" t="str">
            <v>2.6 처인구 김량장동 200(201-8) 능말쉼터</v>
          </cell>
          <cell r="Q49">
            <v>1</v>
          </cell>
          <cell r="R49">
            <v>1</v>
          </cell>
          <cell r="S49">
            <v>2</v>
          </cell>
          <cell r="T49">
            <v>1</v>
          </cell>
          <cell r="U49">
            <v>1</v>
          </cell>
          <cell r="V49">
            <v>1</v>
          </cell>
          <cell r="W49">
            <v>1</v>
          </cell>
          <cell r="X49">
            <v>1</v>
          </cell>
          <cell r="Y49">
            <v>1</v>
          </cell>
          <cell r="Z49">
            <v>1</v>
          </cell>
          <cell r="AA49">
            <v>1</v>
          </cell>
          <cell r="AB49">
            <v>1</v>
          </cell>
          <cell r="AC49">
            <v>1</v>
          </cell>
          <cell r="AD49">
            <v>1</v>
          </cell>
          <cell r="AE49">
            <v>1</v>
          </cell>
          <cell r="AF49">
            <v>2</v>
          </cell>
          <cell r="AG49">
            <v>1</v>
          </cell>
          <cell r="AH49">
            <v>1</v>
          </cell>
          <cell r="AI49">
            <v>1</v>
          </cell>
        </row>
        <row r="50">
          <cell r="C50">
            <v>46</v>
          </cell>
          <cell r="D50" t="str">
            <v>카메라 전원</v>
          </cell>
          <cell r="E50" t="str">
            <v>VCT 1.5sq 2C x 3열</v>
          </cell>
          <cell r="F50" t="str">
            <v>0.5+2.5+4</v>
          </cell>
          <cell r="G50">
            <v>7</v>
          </cell>
          <cell r="H50" t="str">
            <v>m</v>
          </cell>
          <cell r="I50">
            <v>7</v>
          </cell>
        </row>
        <row r="51">
          <cell r="C51">
            <v>47</v>
          </cell>
          <cell r="D51" t="str">
            <v>스피커</v>
          </cell>
          <cell r="E51" t="str">
            <v>SW 2300 x 1</v>
          </cell>
          <cell r="F51" t="str">
            <v>0.5+2</v>
          </cell>
          <cell r="G51">
            <v>2.5</v>
          </cell>
          <cell r="H51" t="str">
            <v>m</v>
          </cell>
          <cell r="L51">
            <v>2.5</v>
          </cell>
        </row>
        <row r="52">
          <cell r="C52">
            <v>48</v>
          </cell>
          <cell r="D52" t="str">
            <v>경광등</v>
          </cell>
          <cell r="E52" t="str">
            <v>UTP Cat.6 4P x 1열</v>
          </cell>
          <cell r="F52" t="str">
            <v>0.5+2.5+3</v>
          </cell>
          <cell r="G52">
            <v>6</v>
          </cell>
          <cell r="H52" t="str">
            <v>m</v>
          </cell>
          <cell r="M52">
            <v>6</v>
          </cell>
        </row>
        <row r="53">
          <cell r="C53">
            <v>49</v>
          </cell>
          <cell r="D53" t="str">
            <v>카메라 통신</v>
          </cell>
          <cell r="E53" t="str">
            <v>UTP Cat.6 4P x 3열</v>
          </cell>
          <cell r="F53" t="str">
            <v>0.5+2.5+4</v>
          </cell>
          <cell r="G53">
            <v>7</v>
          </cell>
          <cell r="H53" t="str">
            <v>m</v>
          </cell>
          <cell r="N53">
            <v>7</v>
          </cell>
        </row>
        <row r="54">
          <cell r="C54">
            <v>50</v>
          </cell>
          <cell r="D54" t="str">
            <v>비상벨</v>
          </cell>
          <cell r="E54" t="str">
            <v>UTP Cat.6 4P x 1열</v>
          </cell>
          <cell r="F54" t="str">
            <v>0.5+2</v>
          </cell>
          <cell r="G54">
            <v>2.5</v>
          </cell>
          <cell r="H54" t="str">
            <v>m</v>
          </cell>
          <cell r="M54">
            <v>2.5</v>
          </cell>
        </row>
        <row r="55">
          <cell r="C55">
            <v>51</v>
          </cell>
        </row>
        <row r="56">
          <cell r="B56">
            <v>1006</v>
          </cell>
          <cell r="C56">
            <v>52</v>
          </cell>
          <cell r="D56" t="str">
            <v>계</v>
          </cell>
          <cell r="I56">
            <v>7</v>
          </cell>
          <cell r="J56">
            <v>0</v>
          </cell>
          <cell r="K56">
            <v>0</v>
          </cell>
          <cell r="L56">
            <v>2.5</v>
          </cell>
          <cell r="M56">
            <v>8.5</v>
          </cell>
          <cell r="N56">
            <v>7</v>
          </cell>
          <cell r="O56">
            <v>0</v>
          </cell>
          <cell r="P56">
            <v>0</v>
          </cell>
          <cell r="Q56">
            <v>1</v>
          </cell>
          <cell r="R56">
            <v>1</v>
          </cell>
          <cell r="S56">
            <v>2</v>
          </cell>
          <cell r="T56">
            <v>1</v>
          </cell>
          <cell r="U56">
            <v>1</v>
          </cell>
          <cell r="V56">
            <v>1</v>
          </cell>
          <cell r="W56">
            <v>1</v>
          </cell>
          <cell r="X56">
            <v>1</v>
          </cell>
          <cell r="Y56">
            <v>1</v>
          </cell>
          <cell r="Z56">
            <v>1</v>
          </cell>
          <cell r="AA56">
            <v>1</v>
          </cell>
          <cell r="AB56">
            <v>1</v>
          </cell>
          <cell r="AC56">
            <v>1</v>
          </cell>
          <cell r="AD56">
            <v>1</v>
          </cell>
          <cell r="AE56">
            <v>1</v>
          </cell>
          <cell r="AF56">
            <v>2</v>
          </cell>
          <cell r="AG56">
            <v>1</v>
          </cell>
          <cell r="AH56">
            <v>1</v>
          </cell>
          <cell r="AI56">
            <v>1</v>
          </cell>
        </row>
        <row r="57">
          <cell r="B57">
            <v>2007</v>
          </cell>
          <cell r="C57">
            <v>53</v>
          </cell>
          <cell r="D57" t="str">
            <v>2.7 처인구 김량장동 235-16 국제훼미리마트 앞 사거리, (위치 변경지역) 236-5</v>
          </cell>
          <cell r="Q57">
            <v>1</v>
          </cell>
          <cell r="R57">
            <v>1</v>
          </cell>
          <cell r="S57">
            <v>4</v>
          </cell>
          <cell r="T57">
            <v>1</v>
          </cell>
          <cell r="U57">
            <v>1</v>
          </cell>
          <cell r="V57">
            <v>1</v>
          </cell>
          <cell r="W57">
            <v>1</v>
          </cell>
          <cell r="X57">
            <v>1</v>
          </cell>
          <cell r="Y57">
            <v>1</v>
          </cell>
          <cell r="Z57">
            <v>1</v>
          </cell>
          <cell r="AA57">
            <v>1</v>
          </cell>
          <cell r="AB57">
            <v>1</v>
          </cell>
          <cell r="AC57">
            <v>1</v>
          </cell>
          <cell r="AD57">
            <v>1</v>
          </cell>
          <cell r="AE57">
            <v>1</v>
          </cell>
          <cell r="AF57">
            <v>2</v>
          </cell>
          <cell r="AG57">
            <v>1</v>
          </cell>
          <cell r="AH57">
            <v>1</v>
          </cell>
          <cell r="AI57">
            <v>1</v>
          </cell>
        </row>
        <row r="58">
          <cell r="C58">
            <v>54</v>
          </cell>
          <cell r="D58" t="str">
            <v>카메라 전원</v>
          </cell>
          <cell r="E58" t="str">
            <v>VCT 1.5sq 2C x 5열</v>
          </cell>
          <cell r="F58" t="str">
            <v>0.5+2.5+4</v>
          </cell>
          <cell r="G58">
            <v>7</v>
          </cell>
          <cell r="H58" t="str">
            <v>m</v>
          </cell>
          <cell r="K58">
            <v>7</v>
          </cell>
        </row>
        <row r="59">
          <cell r="C59">
            <v>55</v>
          </cell>
          <cell r="D59" t="str">
            <v>스피커</v>
          </cell>
          <cell r="E59" t="str">
            <v>SW 2300 x 1</v>
          </cell>
          <cell r="F59" t="str">
            <v>0.5+2</v>
          </cell>
          <cell r="G59">
            <v>2.5</v>
          </cell>
          <cell r="H59" t="str">
            <v>m</v>
          </cell>
          <cell r="L59">
            <v>2.5</v>
          </cell>
        </row>
        <row r="60">
          <cell r="C60">
            <v>56</v>
          </cell>
          <cell r="D60" t="str">
            <v>경광등</v>
          </cell>
          <cell r="E60" t="str">
            <v>UTP Cat.6 4P x 1열</v>
          </cell>
          <cell r="F60" t="str">
            <v>0.5+2.5+3</v>
          </cell>
          <cell r="G60">
            <v>6</v>
          </cell>
          <cell r="H60" t="str">
            <v>m</v>
          </cell>
          <cell r="M60">
            <v>6</v>
          </cell>
        </row>
        <row r="61">
          <cell r="C61">
            <v>57</v>
          </cell>
          <cell r="D61" t="str">
            <v>카메라 통신</v>
          </cell>
          <cell r="E61" t="str">
            <v>UTP Cat.6 4P x 5열</v>
          </cell>
          <cell r="F61" t="str">
            <v>0.5+2.5+4</v>
          </cell>
          <cell r="G61">
            <v>7</v>
          </cell>
          <cell r="H61" t="str">
            <v>m</v>
          </cell>
          <cell r="P61">
            <v>7</v>
          </cell>
        </row>
        <row r="62">
          <cell r="C62">
            <v>58</v>
          </cell>
          <cell r="D62" t="str">
            <v>비상벨</v>
          </cell>
          <cell r="E62" t="str">
            <v>UTP Cat.6 4P x 1열</v>
          </cell>
          <cell r="F62" t="str">
            <v>0.5+2</v>
          </cell>
          <cell r="G62">
            <v>2.5</v>
          </cell>
          <cell r="H62" t="str">
            <v>m</v>
          </cell>
          <cell r="M62">
            <v>2.5</v>
          </cell>
        </row>
        <row r="63">
          <cell r="C63">
            <v>59</v>
          </cell>
        </row>
        <row r="64">
          <cell r="B64">
            <v>1007</v>
          </cell>
          <cell r="C64">
            <v>60</v>
          </cell>
          <cell r="D64" t="str">
            <v>계</v>
          </cell>
          <cell r="I64">
            <v>0</v>
          </cell>
          <cell r="J64">
            <v>0</v>
          </cell>
          <cell r="K64">
            <v>7</v>
          </cell>
          <cell r="L64">
            <v>2.5</v>
          </cell>
          <cell r="M64">
            <v>8.5</v>
          </cell>
          <cell r="N64">
            <v>0</v>
          </cell>
          <cell r="O64">
            <v>0</v>
          </cell>
          <cell r="P64">
            <v>7</v>
          </cell>
          <cell r="Q64">
            <v>1</v>
          </cell>
          <cell r="R64">
            <v>1</v>
          </cell>
          <cell r="S64">
            <v>4</v>
          </cell>
          <cell r="T64">
            <v>1</v>
          </cell>
          <cell r="U64">
            <v>1</v>
          </cell>
          <cell r="V64">
            <v>1</v>
          </cell>
          <cell r="W64">
            <v>1</v>
          </cell>
          <cell r="X64">
            <v>1</v>
          </cell>
          <cell r="Y64">
            <v>1</v>
          </cell>
          <cell r="Z64">
            <v>1</v>
          </cell>
          <cell r="AA64">
            <v>1</v>
          </cell>
          <cell r="AB64">
            <v>1</v>
          </cell>
          <cell r="AC64">
            <v>1</v>
          </cell>
          <cell r="AD64">
            <v>1</v>
          </cell>
          <cell r="AE64">
            <v>1</v>
          </cell>
          <cell r="AF64">
            <v>2</v>
          </cell>
          <cell r="AG64">
            <v>1</v>
          </cell>
          <cell r="AH64">
            <v>1</v>
          </cell>
          <cell r="AI64">
            <v>1</v>
          </cell>
        </row>
        <row r="65">
          <cell r="C65">
            <v>61</v>
          </cell>
        </row>
        <row r="66">
          <cell r="B66">
            <v>2008</v>
          </cell>
          <cell r="C66">
            <v>62</v>
          </cell>
          <cell r="D66" t="str">
            <v>2.8 처인구 김량장동 344-9 서구복지회관</v>
          </cell>
          <cell r="Q66">
            <v>1</v>
          </cell>
          <cell r="R66">
            <v>1</v>
          </cell>
          <cell r="S66">
            <v>4</v>
          </cell>
          <cell r="T66">
            <v>1</v>
          </cell>
          <cell r="U66">
            <v>1</v>
          </cell>
          <cell r="V66">
            <v>1</v>
          </cell>
          <cell r="W66">
            <v>1</v>
          </cell>
          <cell r="X66">
            <v>1</v>
          </cell>
          <cell r="Y66">
            <v>1</v>
          </cell>
          <cell r="Z66">
            <v>1</v>
          </cell>
          <cell r="AA66">
            <v>1</v>
          </cell>
          <cell r="AB66">
            <v>1</v>
          </cell>
          <cell r="AC66">
            <v>1</v>
          </cell>
          <cell r="AD66">
            <v>1</v>
          </cell>
          <cell r="AE66">
            <v>1</v>
          </cell>
          <cell r="AF66">
            <v>2</v>
          </cell>
          <cell r="AG66">
            <v>1</v>
          </cell>
          <cell r="AH66">
            <v>1</v>
          </cell>
          <cell r="AI66">
            <v>1</v>
          </cell>
        </row>
        <row r="67">
          <cell r="C67">
            <v>63</v>
          </cell>
          <cell r="D67" t="str">
            <v>카메라 전원</v>
          </cell>
          <cell r="E67" t="str">
            <v>VCT 1.5sq 2C x 5열</v>
          </cell>
          <cell r="F67" t="str">
            <v>0.5+2.5+4</v>
          </cell>
          <cell r="G67">
            <v>7</v>
          </cell>
          <cell r="H67" t="str">
            <v>m</v>
          </cell>
          <cell r="K67">
            <v>7</v>
          </cell>
        </row>
        <row r="68">
          <cell r="C68">
            <v>64</v>
          </cell>
          <cell r="D68" t="str">
            <v>스피커</v>
          </cell>
          <cell r="E68" t="str">
            <v>SW 2300 x 1</v>
          </cell>
          <cell r="F68" t="str">
            <v>0.5+2</v>
          </cell>
          <cell r="G68">
            <v>2.5</v>
          </cell>
          <cell r="H68" t="str">
            <v>m</v>
          </cell>
          <cell r="L68">
            <v>2.5</v>
          </cell>
        </row>
        <row r="69">
          <cell r="C69">
            <v>65</v>
          </cell>
          <cell r="D69" t="str">
            <v>경광등</v>
          </cell>
          <cell r="E69" t="str">
            <v>UTP Cat.6 4P x 1열</v>
          </cell>
          <cell r="F69" t="str">
            <v>0.5+2.5+3</v>
          </cell>
          <cell r="G69">
            <v>6</v>
          </cell>
          <cell r="H69" t="str">
            <v>m</v>
          </cell>
          <cell r="M69">
            <v>6</v>
          </cell>
        </row>
        <row r="70">
          <cell r="C70">
            <v>66</v>
          </cell>
          <cell r="D70" t="str">
            <v>카메라 통신</v>
          </cell>
          <cell r="E70" t="str">
            <v>UTP Cat.6 4P x 5열</v>
          </cell>
          <cell r="F70" t="str">
            <v>0.5+2.5+4</v>
          </cell>
          <cell r="G70">
            <v>7</v>
          </cell>
          <cell r="H70" t="str">
            <v>m</v>
          </cell>
          <cell r="P70">
            <v>7</v>
          </cell>
        </row>
        <row r="71">
          <cell r="C71">
            <v>67</v>
          </cell>
          <cell r="D71" t="str">
            <v>비상벨</v>
          </cell>
          <cell r="E71" t="str">
            <v>UTP Cat.6 4P x 1열</v>
          </cell>
          <cell r="F71" t="str">
            <v>0.5+2</v>
          </cell>
          <cell r="G71">
            <v>2.5</v>
          </cell>
          <cell r="H71" t="str">
            <v>m</v>
          </cell>
          <cell r="M71">
            <v>2.5</v>
          </cell>
        </row>
        <row r="72">
          <cell r="C72">
            <v>68</v>
          </cell>
        </row>
        <row r="73">
          <cell r="B73">
            <v>1008</v>
          </cell>
          <cell r="C73">
            <v>69</v>
          </cell>
          <cell r="D73" t="str">
            <v>계</v>
          </cell>
          <cell r="I73">
            <v>0</v>
          </cell>
          <cell r="J73">
            <v>0</v>
          </cell>
          <cell r="K73">
            <v>7</v>
          </cell>
          <cell r="L73">
            <v>2.5</v>
          </cell>
          <cell r="M73">
            <v>8.5</v>
          </cell>
          <cell r="N73">
            <v>0</v>
          </cell>
          <cell r="O73">
            <v>0</v>
          </cell>
          <cell r="P73">
            <v>7</v>
          </cell>
          <cell r="Q73">
            <v>1</v>
          </cell>
          <cell r="R73">
            <v>1</v>
          </cell>
          <cell r="S73">
            <v>4</v>
          </cell>
          <cell r="T73">
            <v>1</v>
          </cell>
          <cell r="U73">
            <v>1</v>
          </cell>
          <cell r="V73">
            <v>1</v>
          </cell>
          <cell r="W73">
            <v>1</v>
          </cell>
          <cell r="X73">
            <v>1</v>
          </cell>
          <cell r="Y73">
            <v>1</v>
          </cell>
          <cell r="Z73">
            <v>1</v>
          </cell>
          <cell r="AA73">
            <v>1</v>
          </cell>
          <cell r="AB73">
            <v>1</v>
          </cell>
          <cell r="AC73">
            <v>1</v>
          </cell>
          <cell r="AD73">
            <v>1</v>
          </cell>
          <cell r="AE73">
            <v>1</v>
          </cell>
          <cell r="AF73">
            <v>2</v>
          </cell>
          <cell r="AG73">
            <v>1</v>
          </cell>
          <cell r="AH73">
            <v>1</v>
          </cell>
          <cell r="AI73">
            <v>1</v>
          </cell>
        </row>
        <row r="74">
          <cell r="C74">
            <v>70</v>
          </cell>
        </row>
        <row r="75">
          <cell r="B75">
            <v>2009</v>
          </cell>
          <cell r="C75">
            <v>71</v>
          </cell>
          <cell r="D75" t="str">
            <v>2.9 처인구 김량장동 352-21 제일빌라 앞(서학사 앞), (353-12)</v>
          </cell>
          <cell r="Q75">
            <v>1</v>
          </cell>
          <cell r="R75">
            <v>1</v>
          </cell>
          <cell r="S75">
            <v>4</v>
          </cell>
          <cell r="T75">
            <v>1</v>
          </cell>
          <cell r="U75">
            <v>1</v>
          </cell>
          <cell r="V75">
            <v>1</v>
          </cell>
          <cell r="W75">
            <v>1</v>
          </cell>
          <cell r="X75">
            <v>1</v>
          </cell>
          <cell r="Y75">
            <v>1</v>
          </cell>
          <cell r="Z75">
            <v>1</v>
          </cell>
          <cell r="AA75">
            <v>1</v>
          </cell>
          <cell r="AB75">
            <v>1</v>
          </cell>
          <cell r="AC75">
            <v>1</v>
          </cell>
          <cell r="AD75">
            <v>1</v>
          </cell>
          <cell r="AE75">
            <v>1</v>
          </cell>
          <cell r="AF75">
            <v>2</v>
          </cell>
          <cell r="AG75">
            <v>1</v>
          </cell>
          <cell r="AH75">
            <v>1</v>
          </cell>
          <cell r="AI75">
            <v>1</v>
          </cell>
        </row>
        <row r="76">
          <cell r="C76">
            <v>72</v>
          </cell>
          <cell r="D76" t="str">
            <v>카메라 전원</v>
          </cell>
          <cell r="E76" t="str">
            <v>VCT 1.5sq 2C x 5열</v>
          </cell>
          <cell r="F76" t="str">
            <v>0.5+2.5+4</v>
          </cell>
          <cell r="G76">
            <v>7</v>
          </cell>
          <cell r="H76" t="str">
            <v>m</v>
          </cell>
          <cell r="K76">
            <v>7</v>
          </cell>
        </row>
        <row r="77">
          <cell r="C77">
            <v>73</v>
          </cell>
          <cell r="D77" t="str">
            <v>스피커</v>
          </cell>
          <cell r="E77" t="str">
            <v>SW 2300 x 1</v>
          </cell>
          <cell r="F77" t="str">
            <v>0.5+2</v>
          </cell>
          <cell r="G77">
            <v>2.5</v>
          </cell>
          <cell r="H77" t="str">
            <v>m</v>
          </cell>
          <cell r="L77">
            <v>2.5</v>
          </cell>
        </row>
        <row r="78">
          <cell r="C78">
            <v>74</v>
          </cell>
          <cell r="D78" t="str">
            <v>경광등</v>
          </cell>
          <cell r="E78" t="str">
            <v>UTP Cat.6 4P x 1열</v>
          </cell>
          <cell r="F78" t="str">
            <v>0.5+2.5+3</v>
          </cell>
          <cell r="G78">
            <v>6</v>
          </cell>
          <cell r="H78" t="str">
            <v>m</v>
          </cell>
          <cell r="M78">
            <v>6</v>
          </cell>
        </row>
        <row r="79">
          <cell r="C79">
            <v>75</v>
          </cell>
          <cell r="D79" t="str">
            <v>카메라 통신</v>
          </cell>
          <cell r="E79" t="str">
            <v>UTP Cat.6 4P x 5열</v>
          </cell>
          <cell r="F79" t="str">
            <v>0.5+2.5+4</v>
          </cell>
          <cell r="G79">
            <v>7</v>
          </cell>
          <cell r="H79" t="str">
            <v>m</v>
          </cell>
          <cell r="P79">
            <v>7</v>
          </cell>
        </row>
        <row r="80">
          <cell r="C80">
            <v>76</v>
          </cell>
          <cell r="D80" t="str">
            <v>비상벨</v>
          </cell>
          <cell r="E80" t="str">
            <v>UTP Cat.6 4P x 1열</v>
          </cell>
          <cell r="F80" t="str">
            <v>0.5+2</v>
          </cell>
          <cell r="G80">
            <v>2.5</v>
          </cell>
          <cell r="H80" t="str">
            <v>m</v>
          </cell>
          <cell r="M80">
            <v>2.5</v>
          </cell>
        </row>
        <row r="81">
          <cell r="C81">
            <v>77</v>
          </cell>
        </row>
        <row r="82">
          <cell r="B82">
            <v>1009</v>
          </cell>
          <cell r="C82">
            <v>78</v>
          </cell>
          <cell r="D82" t="str">
            <v>계</v>
          </cell>
          <cell r="I82">
            <v>0</v>
          </cell>
          <cell r="J82">
            <v>0</v>
          </cell>
          <cell r="K82">
            <v>7</v>
          </cell>
          <cell r="L82">
            <v>2.5</v>
          </cell>
          <cell r="M82">
            <v>8.5</v>
          </cell>
          <cell r="N82">
            <v>0</v>
          </cell>
          <cell r="O82">
            <v>0</v>
          </cell>
          <cell r="P82">
            <v>7</v>
          </cell>
          <cell r="Q82">
            <v>1</v>
          </cell>
          <cell r="R82">
            <v>1</v>
          </cell>
          <cell r="S82">
            <v>4</v>
          </cell>
          <cell r="T82">
            <v>1</v>
          </cell>
          <cell r="U82">
            <v>1</v>
          </cell>
          <cell r="V82">
            <v>1</v>
          </cell>
          <cell r="W82">
            <v>1</v>
          </cell>
          <cell r="X82">
            <v>1</v>
          </cell>
          <cell r="Y82">
            <v>1</v>
          </cell>
          <cell r="Z82">
            <v>1</v>
          </cell>
          <cell r="AA82">
            <v>1</v>
          </cell>
          <cell r="AB82">
            <v>1</v>
          </cell>
          <cell r="AC82">
            <v>1</v>
          </cell>
          <cell r="AD82">
            <v>1</v>
          </cell>
          <cell r="AE82">
            <v>1</v>
          </cell>
          <cell r="AF82">
            <v>2</v>
          </cell>
          <cell r="AG82">
            <v>1</v>
          </cell>
          <cell r="AH82">
            <v>1</v>
          </cell>
          <cell r="AI82">
            <v>1</v>
          </cell>
        </row>
        <row r="83">
          <cell r="B83">
            <v>2010</v>
          </cell>
          <cell r="C83">
            <v>79</v>
          </cell>
          <cell r="D83" t="str">
            <v>2.10 처인구 남동 232 마을회관 (위치 변경지역)</v>
          </cell>
          <cell r="Q83">
            <v>1</v>
          </cell>
          <cell r="R83">
            <v>1</v>
          </cell>
          <cell r="S83">
            <v>3</v>
          </cell>
          <cell r="T83">
            <v>1</v>
          </cell>
          <cell r="U83">
            <v>1</v>
          </cell>
          <cell r="V83">
            <v>1</v>
          </cell>
          <cell r="W83">
            <v>1</v>
          </cell>
          <cell r="X83">
            <v>1</v>
          </cell>
          <cell r="Y83">
            <v>1</v>
          </cell>
          <cell r="Z83">
            <v>1</v>
          </cell>
          <cell r="AA83">
            <v>1</v>
          </cell>
          <cell r="AB83">
            <v>1</v>
          </cell>
          <cell r="AC83">
            <v>1</v>
          </cell>
          <cell r="AD83">
            <v>1</v>
          </cell>
          <cell r="AE83">
            <v>1</v>
          </cell>
          <cell r="AF83">
            <v>2</v>
          </cell>
          <cell r="AG83">
            <v>1</v>
          </cell>
          <cell r="AH83">
            <v>1</v>
          </cell>
          <cell r="AI83">
            <v>1</v>
          </cell>
        </row>
        <row r="84">
          <cell r="C84">
            <v>80</v>
          </cell>
          <cell r="D84" t="str">
            <v>카메라 전원</v>
          </cell>
          <cell r="E84" t="str">
            <v>VCT 1.5sq 2C x 4열</v>
          </cell>
          <cell r="F84" t="str">
            <v>0.5+2.5+4</v>
          </cell>
          <cell r="G84">
            <v>7</v>
          </cell>
          <cell r="H84" t="str">
            <v>m</v>
          </cell>
          <cell r="J84">
            <v>7</v>
          </cell>
        </row>
        <row r="85">
          <cell r="C85">
            <v>81</v>
          </cell>
          <cell r="D85" t="str">
            <v>스피커</v>
          </cell>
          <cell r="E85" t="str">
            <v>SW 2300 x 1</v>
          </cell>
          <cell r="F85" t="str">
            <v>0.5+2</v>
          </cell>
          <cell r="G85">
            <v>2.5</v>
          </cell>
          <cell r="H85" t="str">
            <v>m</v>
          </cell>
          <cell r="L85">
            <v>2.5</v>
          </cell>
        </row>
        <row r="86">
          <cell r="C86">
            <v>82</v>
          </cell>
          <cell r="D86" t="str">
            <v>경광등</v>
          </cell>
          <cell r="E86" t="str">
            <v>UTP Cat.6 4P x 1열</v>
          </cell>
          <cell r="F86" t="str">
            <v>0.5+2.5+3</v>
          </cell>
          <cell r="G86">
            <v>6</v>
          </cell>
          <cell r="H86" t="str">
            <v>m</v>
          </cell>
          <cell r="M86">
            <v>6</v>
          </cell>
        </row>
        <row r="87">
          <cell r="C87">
            <v>83</v>
          </cell>
          <cell r="D87" t="str">
            <v>카메라 통신</v>
          </cell>
          <cell r="E87" t="str">
            <v>UTP Cat.6 4P x 4열</v>
          </cell>
          <cell r="F87" t="str">
            <v>0.5+2.5+4</v>
          </cell>
          <cell r="G87">
            <v>7</v>
          </cell>
          <cell r="H87" t="str">
            <v>m</v>
          </cell>
          <cell r="O87">
            <v>7</v>
          </cell>
        </row>
        <row r="88">
          <cell r="C88">
            <v>84</v>
          </cell>
          <cell r="D88" t="str">
            <v>비상벨</v>
          </cell>
          <cell r="E88" t="str">
            <v>UTP Cat.6 4P x 1열</v>
          </cell>
          <cell r="F88" t="str">
            <v>0.5+2</v>
          </cell>
          <cell r="G88">
            <v>2.5</v>
          </cell>
          <cell r="H88" t="str">
            <v>m</v>
          </cell>
          <cell r="M88">
            <v>2.5</v>
          </cell>
        </row>
        <row r="89">
          <cell r="C89">
            <v>85</v>
          </cell>
        </row>
        <row r="90">
          <cell r="B90">
            <v>1010</v>
          </cell>
          <cell r="C90">
            <v>86</v>
          </cell>
          <cell r="D90" t="str">
            <v>계</v>
          </cell>
          <cell r="I90">
            <v>0</v>
          </cell>
          <cell r="J90">
            <v>7</v>
          </cell>
          <cell r="K90">
            <v>0</v>
          </cell>
          <cell r="L90">
            <v>2.5</v>
          </cell>
          <cell r="M90">
            <v>8.5</v>
          </cell>
          <cell r="N90">
            <v>0</v>
          </cell>
          <cell r="O90">
            <v>7</v>
          </cell>
          <cell r="P90">
            <v>0</v>
          </cell>
          <cell r="Q90">
            <v>1</v>
          </cell>
          <cell r="R90">
            <v>1</v>
          </cell>
          <cell r="S90">
            <v>3</v>
          </cell>
          <cell r="T90">
            <v>1</v>
          </cell>
          <cell r="U90">
            <v>1</v>
          </cell>
          <cell r="V90">
            <v>1</v>
          </cell>
          <cell r="W90">
            <v>1</v>
          </cell>
          <cell r="X90">
            <v>1</v>
          </cell>
          <cell r="Y90">
            <v>1</v>
          </cell>
          <cell r="Z90">
            <v>1</v>
          </cell>
          <cell r="AA90">
            <v>1</v>
          </cell>
          <cell r="AB90">
            <v>1</v>
          </cell>
          <cell r="AC90">
            <v>1</v>
          </cell>
          <cell r="AD90">
            <v>1</v>
          </cell>
          <cell r="AE90">
            <v>1</v>
          </cell>
          <cell r="AF90">
            <v>2</v>
          </cell>
          <cell r="AG90">
            <v>1</v>
          </cell>
          <cell r="AH90">
            <v>1</v>
          </cell>
          <cell r="AI90">
            <v>1</v>
          </cell>
        </row>
        <row r="91">
          <cell r="C91">
            <v>87</v>
          </cell>
        </row>
        <row r="92">
          <cell r="B92">
            <v>2011</v>
          </cell>
          <cell r="C92">
            <v>88</v>
          </cell>
          <cell r="D92" t="str">
            <v>2.11 처인구 남사면 방아리 1206-2 아리실 입구</v>
          </cell>
          <cell r="Q92">
            <v>1</v>
          </cell>
          <cell r="R92">
            <v>1</v>
          </cell>
          <cell r="S92">
            <v>4</v>
          </cell>
          <cell r="T92">
            <v>1</v>
          </cell>
          <cell r="U92">
            <v>1</v>
          </cell>
          <cell r="V92">
            <v>1</v>
          </cell>
          <cell r="W92">
            <v>1</v>
          </cell>
          <cell r="X92">
            <v>1</v>
          </cell>
          <cell r="Y92">
            <v>1</v>
          </cell>
          <cell r="Z92">
            <v>1</v>
          </cell>
          <cell r="AA92">
            <v>1</v>
          </cell>
          <cell r="AB92">
            <v>1</v>
          </cell>
          <cell r="AC92">
            <v>1</v>
          </cell>
          <cell r="AD92">
            <v>1</v>
          </cell>
          <cell r="AE92">
            <v>1</v>
          </cell>
          <cell r="AF92">
            <v>2</v>
          </cell>
          <cell r="AG92">
            <v>1</v>
          </cell>
          <cell r="AH92">
            <v>1</v>
          </cell>
          <cell r="AI92">
            <v>1</v>
          </cell>
        </row>
        <row r="93">
          <cell r="C93">
            <v>89</v>
          </cell>
          <cell r="D93" t="str">
            <v>카메라 전원</v>
          </cell>
          <cell r="E93" t="str">
            <v>VCT 1.5sq 2C x 5열</v>
          </cell>
          <cell r="F93" t="str">
            <v>0.5+2.5+4</v>
          </cell>
          <cell r="G93">
            <v>7</v>
          </cell>
          <cell r="H93" t="str">
            <v>m</v>
          </cell>
          <cell r="K93">
            <v>7</v>
          </cell>
        </row>
        <row r="94">
          <cell r="C94">
            <v>90</v>
          </cell>
          <cell r="D94" t="str">
            <v>스피커</v>
          </cell>
          <cell r="E94" t="str">
            <v>SW 2300 x 1</v>
          </cell>
          <cell r="F94" t="str">
            <v>0.5+2</v>
          </cell>
          <cell r="G94">
            <v>2.5</v>
          </cell>
          <cell r="H94" t="str">
            <v>m</v>
          </cell>
          <cell r="L94">
            <v>2.5</v>
          </cell>
        </row>
        <row r="95">
          <cell r="C95">
            <v>91</v>
          </cell>
          <cell r="D95" t="str">
            <v>경광등</v>
          </cell>
          <cell r="E95" t="str">
            <v>UTP Cat.6 4P x 1열</v>
          </cell>
          <cell r="F95" t="str">
            <v>0.5+2.5+3</v>
          </cell>
          <cell r="G95">
            <v>6</v>
          </cell>
          <cell r="H95" t="str">
            <v>m</v>
          </cell>
          <cell r="M95">
            <v>6</v>
          </cell>
        </row>
        <row r="96">
          <cell r="C96">
            <v>92</v>
          </cell>
          <cell r="D96" t="str">
            <v>카메라 통신</v>
          </cell>
          <cell r="E96" t="str">
            <v>UTP Cat.6 4P x 5열</v>
          </cell>
          <cell r="F96" t="str">
            <v>0.5+2.5+4</v>
          </cell>
          <cell r="G96">
            <v>7</v>
          </cell>
          <cell r="H96" t="str">
            <v>m</v>
          </cell>
          <cell r="P96">
            <v>7</v>
          </cell>
        </row>
        <row r="97">
          <cell r="C97">
            <v>93</v>
          </cell>
          <cell r="D97" t="str">
            <v>비상벨</v>
          </cell>
          <cell r="E97" t="str">
            <v>UTP Cat.6 4P x 1열</v>
          </cell>
          <cell r="F97" t="str">
            <v>0.5+2</v>
          </cell>
          <cell r="G97">
            <v>2.5</v>
          </cell>
          <cell r="H97" t="str">
            <v>m</v>
          </cell>
          <cell r="M97">
            <v>2.5</v>
          </cell>
        </row>
        <row r="98">
          <cell r="C98">
            <v>94</v>
          </cell>
        </row>
        <row r="99">
          <cell r="B99">
            <v>1011</v>
          </cell>
          <cell r="C99">
            <v>95</v>
          </cell>
          <cell r="D99" t="str">
            <v>계</v>
          </cell>
          <cell r="I99">
            <v>0</v>
          </cell>
          <cell r="J99">
            <v>0</v>
          </cell>
          <cell r="K99">
            <v>7</v>
          </cell>
          <cell r="L99">
            <v>2.5</v>
          </cell>
          <cell r="M99">
            <v>8.5</v>
          </cell>
          <cell r="N99">
            <v>0</v>
          </cell>
          <cell r="O99">
            <v>0</v>
          </cell>
          <cell r="P99">
            <v>7</v>
          </cell>
          <cell r="Q99">
            <v>1</v>
          </cell>
          <cell r="R99">
            <v>1</v>
          </cell>
          <cell r="S99">
            <v>4</v>
          </cell>
          <cell r="T99">
            <v>1</v>
          </cell>
          <cell r="U99">
            <v>1</v>
          </cell>
          <cell r="V99">
            <v>1</v>
          </cell>
          <cell r="W99">
            <v>1</v>
          </cell>
          <cell r="X99">
            <v>1</v>
          </cell>
          <cell r="Y99">
            <v>1</v>
          </cell>
          <cell r="Z99">
            <v>1</v>
          </cell>
          <cell r="AA99">
            <v>1</v>
          </cell>
          <cell r="AB99">
            <v>1</v>
          </cell>
          <cell r="AC99">
            <v>1</v>
          </cell>
          <cell r="AD99">
            <v>1</v>
          </cell>
          <cell r="AE99">
            <v>1</v>
          </cell>
          <cell r="AF99">
            <v>2</v>
          </cell>
          <cell r="AG99">
            <v>1</v>
          </cell>
          <cell r="AH99">
            <v>1</v>
          </cell>
          <cell r="AI99">
            <v>1</v>
          </cell>
        </row>
        <row r="100">
          <cell r="C100">
            <v>96</v>
          </cell>
        </row>
        <row r="101">
          <cell r="B101">
            <v>2012</v>
          </cell>
          <cell r="C101">
            <v>97</v>
          </cell>
          <cell r="D101" t="str">
            <v>2.12 처인구 마평동 246-18 세웅빌리지 앞, 용인하이츠빌라 앞(246-4)</v>
          </cell>
          <cell r="Q101">
            <v>1</v>
          </cell>
          <cell r="R101">
            <v>1</v>
          </cell>
          <cell r="S101">
            <v>3</v>
          </cell>
          <cell r="T101">
            <v>1</v>
          </cell>
          <cell r="U101">
            <v>1</v>
          </cell>
          <cell r="V101">
            <v>1</v>
          </cell>
          <cell r="W101">
            <v>1</v>
          </cell>
          <cell r="X101">
            <v>1</v>
          </cell>
          <cell r="Y101">
            <v>1</v>
          </cell>
          <cell r="Z101">
            <v>1</v>
          </cell>
          <cell r="AA101">
            <v>1</v>
          </cell>
          <cell r="AB101">
            <v>1</v>
          </cell>
          <cell r="AC101">
            <v>1</v>
          </cell>
          <cell r="AD101">
            <v>1</v>
          </cell>
          <cell r="AE101">
            <v>1</v>
          </cell>
          <cell r="AF101">
            <v>2</v>
          </cell>
          <cell r="AG101">
            <v>1</v>
          </cell>
          <cell r="AH101">
            <v>1</v>
          </cell>
          <cell r="AI101">
            <v>1</v>
          </cell>
        </row>
        <row r="102">
          <cell r="C102">
            <v>98</v>
          </cell>
          <cell r="D102" t="str">
            <v>카메라 전원</v>
          </cell>
          <cell r="E102" t="str">
            <v>VCT 1.5sq 2C x 4열</v>
          </cell>
          <cell r="F102" t="str">
            <v>0.5+2.5+4</v>
          </cell>
          <cell r="G102">
            <v>7</v>
          </cell>
          <cell r="H102" t="str">
            <v>m</v>
          </cell>
          <cell r="J102">
            <v>7</v>
          </cell>
        </row>
        <row r="103">
          <cell r="C103">
            <v>99</v>
          </cell>
          <cell r="D103" t="str">
            <v>스피커</v>
          </cell>
          <cell r="E103" t="str">
            <v>SW 2300 x 1</v>
          </cell>
          <cell r="F103" t="str">
            <v>0.5+2</v>
          </cell>
          <cell r="G103">
            <v>2.5</v>
          </cell>
          <cell r="H103" t="str">
            <v>m</v>
          </cell>
          <cell r="L103">
            <v>2.5</v>
          </cell>
        </row>
        <row r="104">
          <cell r="C104">
            <v>100</v>
          </cell>
          <cell r="D104" t="str">
            <v>경광등</v>
          </cell>
          <cell r="E104" t="str">
            <v>UTP Cat.6 4P x 1열</v>
          </cell>
          <cell r="F104" t="str">
            <v>0.5+2.5+3</v>
          </cell>
          <cell r="G104">
            <v>6</v>
          </cell>
          <cell r="H104" t="str">
            <v>m</v>
          </cell>
          <cell r="M104">
            <v>6</v>
          </cell>
        </row>
        <row r="105">
          <cell r="C105">
            <v>101</v>
          </cell>
          <cell r="D105" t="str">
            <v>카메라 통신</v>
          </cell>
          <cell r="E105" t="str">
            <v>UTP Cat.6 4P x 4열</v>
          </cell>
          <cell r="F105" t="str">
            <v>0.5+2.5+4</v>
          </cell>
          <cell r="G105">
            <v>7</v>
          </cell>
          <cell r="H105" t="str">
            <v>m</v>
          </cell>
          <cell r="O105">
            <v>7</v>
          </cell>
        </row>
        <row r="106">
          <cell r="C106">
            <v>102</v>
          </cell>
          <cell r="D106" t="str">
            <v>비상벨</v>
          </cell>
          <cell r="E106" t="str">
            <v>UTP Cat.6 4P x 1열</v>
          </cell>
          <cell r="F106" t="str">
            <v>0.5+2</v>
          </cell>
          <cell r="G106">
            <v>2.5</v>
          </cell>
          <cell r="H106" t="str">
            <v>m</v>
          </cell>
          <cell r="M106">
            <v>2.5</v>
          </cell>
        </row>
        <row r="107">
          <cell r="C107">
            <v>103</v>
          </cell>
        </row>
        <row r="108">
          <cell r="B108">
            <v>1012</v>
          </cell>
          <cell r="C108">
            <v>104</v>
          </cell>
          <cell r="D108" t="str">
            <v>계</v>
          </cell>
          <cell r="I108">
            <v>0</v>
          </cell>
          <cell r="J108">
            <v>7</v>
          </cell>
          <cell r="K108">
            <v>0</v>
          </cell>
          <cell r="L108">
            <v>2.5</v>
          </cell>
          <cell r="M108">
            <v>8.5</v>
          </cell>
          <cell r="N108">
            <v>0</v>
          </cell>
          <cell r="O108">
            <v>7</v>
          </cell>
          <cell r="P108">
            <v>0</v>
          </cell>
          <cell r="Q108">
            <v>1</v>
          </cell>
          <cell r="R108">
            <v>1</v>
          </cell>
          <cell r="S108">
            <v>3</v>
          </cell>
          <cell r="T108">
            <v>1</v>
          </cell>
          <cell r="U108">
            <v>1</v>
          </cell>
          <cell r="V108">
            <v>1</v>
          </cell>
          <cell r="W108">
            <v>1</v>
          </cell>
          <cell r="X108">
            <v>1</v>
          </cell>
          <cell r="Y108">
            <v>1</v>
          </cell>
          <cell r="Z108">
            <v>1</v>
          </cell>
          <cell r="AA108">
            <v>1</v>
          </cell>
          <cell r="AB108">
            <v>1</v>
          </cell>
          <cell r="AC108">
            <v>1</v>
          </cell>
          <cell r="AD108">
            <v>1</v>
          </cell>
          <cell r="AE108">
            <v>1</v>
          </cell>
          <cell r="AF108">
            <v>2</v>
          </cell>
          <cell r="AG108">
            <v>1</v>
          </cell>
          <cell r="AH108">
            <v>1</v>
          </cell>
          <cell r="AI108">
            <v>1</v>
          </cell>
        </row>
        <row r="109">
          <cell r="B109">
            <v>2013</v>
          </cell>
          <cell r="C109">
            <v>105</v>
          </cell>
          <cell r="D109" t="str">
            <v>2.13 처인구 마평동 929 월드드림빌 앞 사거리</v>
          </cell>
          <cell r="Q109">
            <v>1</v>
          </cell>
          <cell r="R109">
            <v>1</v>
          </cell>
          <cell r="S109">
            <v>4</v>
          </cell>
          <cell r="T109">
            <v>1</v>
          </cell>
          <cell r="U109">
            <v>1</v>
          </cell>
          <cell r="V109">
            <v>1</v>
          </cell>
          <cell r="W109">
            <v>1</v>
          </cell>
          <cell r="X109">
            <v>1</v>
          </cell>
          <cell r="Y109">
            <v>1</v>
          </cell>
          <cell r="Z109">
            <v>1</v>
          </cell>
          <cell r="AA109">
            <v>1</v>
          </cell>
          <cell r="AB109">
            <v>1</v>
          </cell>
          <cell r="AC109">
            <v>1</v>
          </cell>
          <cell r="AD109">
            <v>1</v>
          </cell>
          <cell r="AE109">
            <v>1</v>
          </cell>
          <cell r="AF109">
            <v>2</v>
          </cell>
          <cell r="AG109">
            <v>1</v>
          </cell>
          <cell r="AH109">
            <v>1</v>
          </cell>
          <cell r="AI109">
            <v>1</v>
          </cell>
        </row>
        <row r="110">
          <cell r="C110">
            <v>106</v>
          </cell>
          <cell r="D110" t="str">
            <v>카메라 전원</v>
          </cell>
          <cell r="E110" t="str">
            <v>VCT 1.5sq 2C x 5열</v>
          </cell>
          <cell r="F110" t="str">
            <v>0.5+2.5+6</v>
          </cell>
          <cell r="G110">
            <v>9</v>
          </cell>
          <cell r="H110" t="str">
            <v>m</v>
          </cell>
          <cell r="K110">
            <v>9</v>
          </cell>
        </row>
        <row r="111">
          <cell r="C111">
            <v>107</v>
          </cell>
          <cell r="D111" t="str">
            <v>스피커</v>
          </cell>
          <cell r="E111" t="str">
            <v>SW 2300 x 1</v>
          </cell>
          <cell r="F111" t="str">
            <v>0.5+2</v>
          </cell>
          <cell r="G111">
            <v>2.5</v>
          </cell>
          <cell r="H111" t="str">
            <v>m</v>
          </cell>
          <cell r="L111">
            <v>2.5</v>
          </cell>
        </row>
        <row r="112">
          <cell r="C112">
            <v>108</v>
          </cell>
          <cell r="D112" t="str">
            <v>경광등</v>
          </cell>
          <cell r="E112" t="str">
            <v>UTP Cat.6 4P x 1열</v>
          </cell>
          <cell r="F112" t="str">
            <v>0.5+2.5+5</v>
          </cell>
          <cell r="G112">
            <v>8</v>
          </cell>
          <cell r="H112" t="str">
            <v>m</v>
          </cell>
          <cell r="M112">
            <v>8</v>
          </cell>
        </row>
        <row r="113">
          <cell r="C113">
            <v>109</v>
          </cell>
          <cell r="D113" t="str">
            <v>카메라 통신</v>
          </cell>
          <cell r="E113" t="str">
            <v>UTP Cat.6 4P x 5열</v>
          </cell>
          <cell r="F113" t="str">
            <v>0.5+2.5+6</v>
          </cell>
          <cell r="G113">
            <v>9</v>
          </cell>
          <cell r="H113" t="str">
            <v>m</v>
          </cell>
          <cell r="P113">
            <v>9</v>
          </cell>
        </row>
        <row r="114">
          <cell r="C114">
            <v>110</v>
          </cell>
          <cell r="D114" t="str">
            <v>비상벨</v>
          </cell>
          <cell r="E114" t="str">
            <v>UTP Cat.6 4P x 1열</v>
          </cell>
          <cell r="F114" t="str">
            <v>0.5+2</v>
          </cell>
          <cell r="G114">
            <v>2.5</v>
          </cell>
          <cell r="H114" t="str">
            <v>m</v>
          </cell>
          <cell r="M114">
            <v>2.5</v>
          </cell>
        </row>
        <row r="115">
          <cell r="C115">
            <v>111</v>
          </cell>
        </row>
        <row r="116">
          <cell r="B116">
            <v>1013</v>
          </cell>
          <cell r="C116">
            <v>112</v>
          </cell>
          <cell r="D116" t="str">
            <v>계</v>
          </cell>
          <cell r="I116">
            <v>0</v>
          </cell>
          <cell r="J116">
            <v>0</v>
          </cell>
          <cell r="K116">
            <v>9</v>
          </cell>
          <cell r="L116">
            <v>2.5</v>
          </cell>
          <cell r="M116">
            <v>10.5</v>
          </cell>
          <cell r="N116">
            <v>0</v>
          </cell>
          <cell r="O116">
            <v>0</v>
          </cell>
          <cell r="P116">
            <v>9</v>
          </cell>
          <cell r="Q116">
            <v>1</v>
          </cell>
          <cell r="R116">
            <v>1</v>
          </cell>
          <cell r="S116">
            <v>4</v>
          </cell>
          <cell r="T116">
            <v>1</v>
          </cell>
          <cell r="U116">
            <v>1</v>
          </cell>
          <cell r="V116">
            <v>1</v>
          </cell>
          <cell r="W116">
            <v>1</v>
          </cell>
          <cell r="X116">
            <v>1</v>
          </cell>
          <cell r="Y116">
            <v>1</v>
          </cell>
          <cell r="Z116">
            <v>1</v>
          </cell>
          <cell r="AA116">
            <v>1</v>
          </cell>
          <cell r="AB116">
            <v>1</v>
          </cell>
          <cell r="AC116">
            <v>1</v>
          </cell>
          <cell r="AD116">
            <v>1</v>
          </cell>
          <cell r="AE116">
            <v>1</v>
          </cell>
          <cell r="AF116">
            <v>2</v>
          </cell>
          <cell r="AG116">
            <v>1</v>
          </cell>
          <cell r="AH116">
            <v>1</v>
          </cell>
          <cell r="AI116">
            <v>1</v>
          </cell>
        </row>
        <row r="117">
          <cell r="C117">
            <v>113</v>
          </cell>
        </row>
        <row r="118">
          <cell r="B118">
            <v>2014</v>
          </cell>
          <cell r="C118">
            <v>114</v>
          </cell>
          <cell r="D118" t="str">
            <v>2.14 처인구 마평동 671-30 실내체육관 앞 사거리</v>
          </cell>
          <cell r="Q118">
            <v>1</v>
          </cell>
          <cell r="R118">
            <v>1</v>
          </cell>
          <cell r="S118">
            <v>4</v>
          </cell>
          <cell r="T118">
            <v>1</v>
          </cell>
          <cell r="U118">
            <v>1</v>
          </cell>
          <cell r="V118">
            <v>1</v>
          </cell>
          <cell r="W118">
            <v>1</v>
          </cell>
          <cell r="X118">
            <v>1</v>
          </cell>
          <cell r="Y118">
            <v>1</v>
          </cell>
          <cell r="Z118">
            <v>1</v>
          </cell>
          <cell r="AA118">
            <v>1</v>
          </cell>
          <cell r="AB118">
            <v>1</v>
          </cell>
          <cell r="AC118">
            <v>1</v>
          </cell>
          <cell r="AD118">
            <v>1</v>
          </cell>
          <cell r="AE118">
            <v>1</v>
          </cell>
          <cell r="AF118">
            <v>2</v>
          </cell>
          <cell r="AG118">
            <v>1</v>
          </cell>
          <cell r="AH118">
            <v>1</v>
          </cell>
          <cell r="AI118">
            <v>1</v>
          </cell>
        </row>
        <row r="119">
          <cell r="C119">
            <v>115</v>
          </cell>
          <cell r="D119" t="str">
            <v>카메라 전원</v>
          </cell>
          <cell r="E119" t="str">
            <v>VCT 1.5sq 2C x 5열</v>
          </cell>
          <cell r="F119" t="str">
            <v>0.5+2.5+6</v>
          </cell>
          <cell r="G119">
            <v>9</v>
          </cell>
          <cell r="H119" t="str">
            <v>m</v>
          </cell>
          <cell r="K119">
            <v>9</v>
          </cell>
        </row>
        <row r="120">
          <cell r="C120">
            <v>116</v>
          </cell>
          <cell r="D120" t="str">
            <v>스피커</v>
          </cell>
          <cell r="E120" t="str">
            <v>SW 2300 x 1</v>
          </cell>
          <cell r="F120" t="str">
            <v>0.5+2</v>
          </cell>
          <cell r="G120">
            <v>2.5</v>
          </cell>
          <cell r="H120" t="str">
            <v>m</v>
          </cell>
          <cell r="L120">
            <v>2.5</v>
          </cell>
        </row>
        <row r="121">
          <cell r="C121">
            <v>117</v>
          </cell>
          <cell r="D121" t="str">
            <v>경광등</v>
          </cell>
          <cell r="E121" t="str">
            <v>UTP Cat.6 4P x 1열</v>
          </cell>
          <cell r="F121" t="str">
            <v>0.5+2.5+5</v>
          </cell>
          <cell r="G121">
            <v>8</v>
          </cell>
          <cell r="H121" t="str">
            <v>m</v>
          </cell>
          <cell r="M121">
            <v>8</v>
          </cell>
        </row>
        <row r="122">
          <cell r="C122">
            <v>118</v>
          </cell>
          <cell r="D122" t="str">
            <v>카메라 통신</v>
          </cell>
          <cell r="E122" t="str">
            <v>UTP Cat.6 4P x 5열</v>
          </cell>
          <cell r="F122" t="str">
            <v>0.5+2.5+6</v>
          </cell>
          <cell r="G122">
            <v>9</v>
          </cell>
          <cell r="H122" t="str">
            <v>m</v>
          </cell>
          <cell r="P122">
            <v>9</v>
          </cell>
        </row>
        <row r="123">
          <cell r="C123">
            <v>119</v>
          </cell>
          <cell r="D123" t="str">
            <v>비상벨</v>
          </cell>
          <cell r="E123" t="str">
            <v>UTP Cat.6 4P x 1열</v>
          </cell>
          <cell r="F123" t="str">
            <v>0.5+2</v>
          </cell>
          <cell r="G123">
            <v>2.5</v>
          </cell>
          <cell r="H123" t="str">
            <v>m</v>
          </cell>
          <cell r="M123">
            <v>2.5</v>
          </cell>
        </row>
        <row r="124">
          <cell r="C124">
            <v>120</v>
          </cell>
        </row>
        <row r="125">
          <cell r="B125">
            <v>1014</v>
          </cell>
          <cell r="C125">
            <v>121</v>
          </cell>
          <cell r="D125" t="str">
            <v>계</v>
          </cell>
          <cell r="I125">
            <v>0</v>
          </cell>
          <cell r="J125">
            <v>0</v>
          </cell>
          <cell r="K125">
            <v>9</v>
          </cell>
          <cell r="L125">
            <v>2.5</v>
          </cell>
          <cell r="M125">
            <v>10.5</v>
          </cell>
          <cell r="N125">
            <v>0</v>
          </cell>
          <cell r="O125">
            <v>0</v>
          </cell>
          <cell r="P125">
            <v>9</v>
          </cell>
          <cell r="Q125">
            <v>1</v>
          </cell>
          <cell r="R125">
            <v>1</v>
          </cell>
          <cell r="S125">
            <v>4</v>
          </cell>
          <cell r="T125">
            <v>1</v>
          </cell>
          <cell r="U125">
            <v>1</v>
          </cell>
          <cell r="V125">
            <v>1</v>
          </cell>
          <cell r="W125">
            <v>1</v>
          </cell>
          <cell r="X125">
            <v>1</v>
          </cell>
          <cell r="Y125">
            <v>1</v>
          </cell>
          <cell r="Z125">
            <v>1</v>
          </cell>
          <cell r="AA125">
            <v>1</v>
          </cell>
          <cell r="AB125">
            <v>1</v>
          </cell>
          <cell r="AC125">
            <v>1</v>
          </cell>
          <cell r="AD125">
            <v>1</v>
          </cell>
          <cell r="AE125">
            <v>1</v>
          </cell>
          <cell r="AF125">
            <v>2</v>
          </cell>
          <cell r="AG125">
            <v>1</v>
          </cell>
          <cell r="AH125">
            <v>1</v>
          </cell>
          <cell r="AI125">
            <v>1</v>
          </cell>
        </row>
        <row r="126">
          <cell r="C126">
            <v>122</v>
          </cell>
        </row>
        <row r="127">
          <cell r="B127">
            <v>2015</v>
          </cell>
          <cell r="C127">
            <v>123</v>
          </cell>
          <cell r="D127" t="str">
            <v>2.15 처인구 모현면 갈담리 394-5 (천일상사 앞)</v>
          </cell>
          <cell r="Q127">
            <v>1</v>
          </cell>
          <cell r="R127">
            <v>1</v>
          </cell>
          <cell r="S127">
            <v>4</v>
          </cell>
          <cell r="T127">
            <v>1</v>
          </cell>
          <cell r="U127">
            <v>1</v>
          </cell>
          <cell r="V127">
            <v>1</v>
          </cell>
          <cell r="W127">
            <v>1</v>
          </cell>
          <cell r="X127">
            <v>1</v>
          </cell>
          <cell r="Y127">
            <v>1</v>
          </cell>
          <cell r="Z127">
            <v>1</v>
          </cell>
          <cell r="AA127">
            <v>1</v>
          </cell>
          <cell r="AB127">
            <v>1</v>
          </cell>
          <cell r="AC127">
            <v>1</v>
          </cell>
          <cell r="AD127">
            <v>1</v>
          </cell>
          <cell r="AE127">
            <v>1</v>
          </cell>
          <cell r="AF127">
            <v>2</v>
          </cell>
          <cell r="AG127">
            <v>1</v>
          </cell>
          <cell r="AH127">
            <v>1</v>
          </cell>
          <cell r="AI127">
            <v>1</v>
          </cell>
        </row>
        <row r="128">
          <cell r="C128">
            <v>124</v>
          </cell>
          <cell r="D128" t="str">
            <v>카메라 전원</v>
          </cell>
          <cell r="E128" t="str">
            <v>VCT 1.5sq 2C x 5열</v>
          </cell>
          <cell r="F128" t="str">
            <v>0.5+2.5+4</v>
          </cell>
          <cell r="G128">
            <v>7</v>
          </cell>
          <cell r="H128" t="str">
            <v>m</v>
          </cell>
          <cell r="K128">
            <v>7</v>
          </cell>
        </row>
        <row r="129">
          <cell r="C129">
            <v>125</v>
          </cell>
          <cell r="D129" t="str">
            <v>스피커</v>
          </cell>
          <cell r="E129" t="str">
            <v>SW 2300 x 1</v>
          </cell>
          <cell r="F129" t="str">
            <v>0.5+2</v>
          </cell>
          <cell r="G129">
            <v>2.5</v>
          </cell>
          <cell r="H129" t="str">
            <v>m</v>
          </cell>
          <cell r="L129">
            <v>2.5</v>
          </cell>
        </row>
        <row r="130">
          <cell r="C130">
            <v>126</v>
          </cell>
          <cell r="D130" t="str">
            <v>경광등</v>
          </cell>
          <cell r="E130" t="str">
            <v>UTP Cat.6 4P x 1열</v>
          </cell>
          <cell r="F130" t="str">
            <v>0.5+2.5+3</v>
          </cell>
          <cell r="G130">
            <v>6</v>
          </cell>
          <cell r="H130" t="str">
            <v>m</v>
          </cell>
          <cell r="M130">
            <v>6</v>
          </cell>
        </row>
        <row r="131">
          <cell r="C131">
            <v>127</v>
          </cell>
          <cell r="D131" t="str">
            <v>카메라 통신</v>
          </cell>
          <cell r="E131" t="str">
            <v>UTP Cat.6 4P x 5열</v>
          </cell>
          <cell r="F131" t="str">
            <v>0.5+2.5+4</v>
          </cell>
          <cell r="G131">
            <v>7</v>
          </cell>
          <cell r="H131" t="str">
            <v>m</v>
          </cell>
          <cell r="P131">
            <v>7</v>
          </cell>
        </row>
        <row r="132">
          <cell r="C132">
            <v>128</v>
          </cell>
          <cell r="D132" t="str">
            <v>비상벨</v>
          </cell>
          <cell r="E132" t="str">
            <v>UTP Cat.6 4P x 1열</v>
          </cell>
          <cell r="F132" t="str">
            <v>0.5+2</v>
          </cell>
          <cell r="G132">
            <v>2.5</v>
          </cell>
          <cell r="H132" t="str">
            <v>m</v>
          </cell>
          <cell r="M132">
            <v>2.5</v>
          </cell>
        </row>
        <row r="133">
          <cell r="C133">
            <v>129</v>
          </cell>
        </row>
        <row r="134">
          <cell r="B134">
            <v>1015</v>
          </cell>
          <cell r="C134">
            <v>130</v>
          </cell>
          <cell r="D134" t="str">
            <v>계</v>
          </cell>
          <cell r="I134">
            <v>0</v>
          </cell>
          <cell r="J134">
            <v>0</v>
          </cell>
          <cell r="K134">
            <v>7</v>
          </cell>
          <cell r="L134">
            <v>2.5</v>
          </cell>
          <cell r="M134">
            <v>8.5</v>
          </cell>
          <cell r="N134">
            <v>0</v>
          </cell>
          <cell r="O134">
            <v>0</v>
          </cell>
          <cell r="P134">
            <v>7</v>
          </cell>
          <cell r="Q134">
            <v>1</v>
          </cell>
          <cell r="R134">
            <v>1</v>
          </cell>
          <cell r="S134">
            <v>4</v>
          </cell>
          <cell r="T134">
            <v>1</v>
          </cell>
          <cell r="U134">
            <v>1</v>
          </cell>
          <cell r="V134">
            <v>1</v>
          </cell>
          <cell r="W134">
            <v>1</v>
          </cell>
          <cell r="X134">
            <v>1</v>
          </cell>
          <cell r="Y134">
            <v>1</v>
          </cell>
          <cell r="Z134">
            <v>1</v>
          </cell>
          <cell r="AA134">
            <v>1</v>
          </cell>
          <cell r="AB134">
            <v>1</v>
          </cell>
          <cell r="AC134">
            <v>1</v>
          </cell>
          <cell r="AD134">
            <v>1</v>
          </cell>
          <cell r="AE134">
            <v>1</v>
          </cell>
          <cell r="AF134">
            <v>2</v>
          </cell>
          <cell r="AG134">
            <v>1</v>
          </cell>
          <cell r="AH134">
            <v>1</v>
          </cell>
          <cell r="AI134">
            <v>1</v>
          </cell>
        </row>
        <row r="135">
          <cell r="B135">
            <v>2016</v>
          </cell>
          <cell r="C135">
            <v>131</v>
          </cell>
          <cell r="D135" t="str">
            <v>2.16 처인구 모현면 능원리 24 포은교 입구</v>
          </cell>
          <cell r="Q135">
            <v>1</v>
          </cell>
          <cell r="R135">
            <v>1</v>
          </cell>
          <cell r="S135">
            <v>4</v>
          </cell>
          <cell r="T135">
            <v>1</v>
          </cell>
          <cell r="U135">
            <v>1</v>
          </cell>
          <cell r="V135">
            <v>1</v>
          </cell>
          <cell r="W135">
            <v>1</v>
          </cell>
          <cell r="X135">
            <v>1</v>
          </cell>
          <cell r="Y135">
            <v>1</v>
          </cell>
          <cell r="Z135">
            <v>1</v>
          </cell>
          <cell r="AA135">
            <v>1</v>
          </cell>
          <cell r="AB135">
            <v>1</v>
          </cell>
          <cell r="AC135">
            <v>1</v>
          </cell>
          <cell r="AD135">
            <v>1</v>
          </cell>
          <cell r="AE135">
            <v>1</v>
          </cell>
          <cell r="AF135">
            <v>2</v>
          </cell>
          <cell r="AG135">
            <v>1</v>
          </cell>
          <cell r="AH135">
            <v>1</v>
          </cell>
          <cell r="AI135">
            <v>1</v>
          </cell>
        </row>
        <row r="136">
          <cell r="C136">
            <v>132</v>
          </cell>
          <cell r="D136" t="str">
            <v>카메라 전원</v>
          </cell>
          <cell r="E136" t="str">
            <v>VCT 1.5sq 2C x 5열</v>
          </cell>
          <cell r="F136" t="str">
            <v>0.5+2.5+6</v>
          </cell>
          <cell r="G136">
            <v>9</v>
          </cell>
          <cell r="H136" t="str">
            <v>m</v>
          </cell>
          <cell r="K136">
            <v>9</v>
          </cell>
        </row>
        <row r="137">
          <cell r="C137">
            <v>133</v>
          </cell>
          <cell r="D137" t="str">
            <v>스피커</v>
          </cell>
          <cell r="E137" t="str">
            <v>SW 2300 x 1</v>
          </cell>
          <cell r="F137" t="str">
            <v>0.5+2</v>
          </cell>
          <cell r="G137">
            <v>2.5</v>
          </cell>
          <cell r="H137" t="str">
            <v>m</v>
          </cell>
          <cell r="L137">
            <v>2.5</v>
          </cell>
        </row>
        <row r="138">
          <cell r="C138">
            <v>134</v>
          </cell>
          <cell r="D138" t="str">
            <v>경광등</v>
          </cell>
          <cell r="E138" t="str">
            <v>UTP Cat.6 4P x 1열</v>
          </cell>
          <cell r="F138" t="str">
            <v>0.5+2.5+5</v>
          </cell>
          <cell r="G138">
            <v>8</v>
          </cell>
          <cell r="H138" t="str">
            <v>m</v>
          </cell>
          <cell r="M138">
            <v>8</v>
          </cell>
        </row>
        <row r="139">
          <cell r="C139">
            <v>135</v>
          </cell>
          <cell r="D139" t="str">
            <v>카메라 통신</v>
          </cell>
          <cell r="E139" t="str">
            <v>UTP Cat.6 4P x 5열</v>
          </cell>
          <cell r="F139" t="str">
            <v>0.5+2.5+6</v>
          </cell>
          <cell r="G139">
            <v>9</v>
          </cell>
          <cell r="H139" t="str">
            <v>m</v>
          </cell>
          <cell r="P139">
            <v>9</v>
          </cell>
        </row>
        <row r="140">
          <cell r="C140">
            <v>136</v>
          </cell>
          <cell r="D140" t="str">
            <v>비상벨</v>
          </cell>
          <cell r="E140" t="str">
            <v>UTP Cat.6 4P x 1열</v>
          </cell>
          <cell r="F140" t="str">
            <v>0.5+2</v>
          </cell>
          <cell r="G140">
            <v>2.5</v>
          </cell>
          <cell r="H140" t="str">
            <v>m</v>
          </cell>
          <cell r="M140">
            <v>2.5</v>
          </cell>
        </row>
        <row r="141">
          <cell r="C141">
            <v>137</v>
          </cell>
        </row>
        <row r="142">
          <cell r="B142">
            <v>1016</v>
          </cell>
          <cell r="C142">
            <v>138</v>
          </cell>
          <cell r="D142" t="str">
            <v>계</v>
          </cell>
          <cell r="I142">
            <v>0</v>
          </cell>
          <cell r="J142">
            <v>0</v>
          </cell>
          <cell r="K142">
            <v>9</v>
          </cell>
          <cell r="L142">
            <v>2.5</v>
          </cell>
          <cell r="M142">
            <v>10.5</v>
          </cell>
          <cell r="N142">
            <v>0</v>
          </cell>
          <cell r="O142">
            <v>0</v>
          </cell>
          <cell r="P142">
            <v>9</v>
          </cell>
          <cell r="Q142">
            <v>1</v>
          </cell>
          <cell r="R142">
            <v>1</v>
          </cell>
          <cell r="S142">
            <v>4</v>
          </cell>
          <cell r="T142">
            <v>1</v>
          </cell>
          <cell r="U142">
            <v>1</v>
          </cell>
          <cell r="V142">
            <v>1</v>
          </cell>
          <cell r="W142">
            <v>1</v>
          </cell>
          <cell r="X142">
            <v>1</v>
          </cell>
          <cell r="Y142">
            <v>1</v>
          </cell>
          <cell r="Z142">
            <v>1</v>
          </cell>
          <cell r="AA142">
            <v>1</v>
          </cell>
          <cell r="AB142">
            <v>1</v>
          </cell>
          <cell r="AC142">
            <v>1</v>
          </cell>
          <cell r="AD142">
            <v>1</v>
          </cell>
          <cell r="AE142">
            <v>1</v>
          </cell>
          <cell r="AF142">
            <v>2</v>
          </cell>
          <cell r="AG142">
            <v>1</v>
          </cell>
          <cell r="AH142">
            <v>1</v>
          </cell>
          <cell r="AI142">
            <v>1</v>
          </cell>
        </row>
        <row r="143">
          <cell r="C143">
            <v>139</v>
          </cell>
        </row>
        <row r="144">
          <cell r="B144">
            <v>2017</v>
          </cell>
          <cell r="C144">
            <v>140</v>
          </cell>
          <cell r="D144" t="str">
            <v>2.17 처인구 모현면 오산리 209 (천주교 공원묘지 입구)</v>
          </cell>
          <cell r="Q144">
            <v>1</v>
          </cell>
          <cell r="R144">
            <v>1</v>
          </cell>
          <cell r="S144">
            <v>4</v>
          </cell>
          <cell r="T144">
            <v>1</v>
          </cell>
          <cell r="U144">
            <v>1</v>
          </cell>
          <cell r="V144">
            <v>1</v>
          </cell>
          <cell r="W144">
            <v>1</v>
          </cell>
          <cell r="X144">
            <v>1</v>
          </cell>
          <cell r="Y144">
            <v>1</v>
          </cell>
          <cell r="Z144">
            <v>1</v>
          </cell>
          <cell r="AA144">
            <v>1</v>
          </cell>
          <cell r="AB144">
            <v>1</v>
          </cell>
          <cell r="AC144">
            <v>1</v>
          </cell>
          <cell r="AD144">
            <v>1</v>
          </cell>
          <cell r="AE144">
            <v>1</v>
          </cell>
          <cell r="AF144">
            <v>2</v>
          </cell>
          <cell r="AG144">
            <v>1</v>
          </cell>
          <cell r="AH144">
            <v>1</v>
          </cell>
          <cell r="AI144">
            <v>1</v>
          </cell>
        </row>
        <row r="145">
          <cell r="C145">
            <v>141</v>
          </cell>
          <cell r="D145" t="str">
            <v>카메라 전원</v>
          </cell>
          <cell r="E145" t="str">
            <v>VCT 1.5sq 2C x 5열</v>
          </cell>
          <cell r="F145" t="str">
            <v>0.5+2.5+4</v>
          </cell>
          <cell r="G145">
            <v>7</v>
          </cell>
          <cell r="H145" t="str">
            <v>m</v>
          </cell>
          <cell r="K145">
            <v>7</v>
          </cell>
        </row>
        <row r="146">
          <cell r="C146">
            <v>142</v>
          </cell>
          <cell r="D146" t="str">
            <v>스피커</v>
          </cell>
          <cell r="E146" t="str">
            <v>SW 2300 x 1</v>
          </cell>
          <cell r="F146" t="str">
            <v>0.5+2</v>
          </cell>
          <cell r="G146">
            <v>2.5</v>
          </cell>
          <cell r="H146" t="str">
            <v>m</v>
          </cell>
          <cell r="L146">
            <v>2.5</v>
          </cell>
        </row>
        <row r="147">
          <cell r="C147">
            <v>143</v>
          </cell>
          <cell r="D147" t="str">
            <v>경광등</v>
          </cell>
          <cell r="E147" t="str">
            <v>UTP Cat.6 4P x 1열</v>
          </cell>
          <cell r="F147" t="str">
            <v>0.5+2.5+3</v>
          </cell>
          <cell r="G147">
            <v>6</v>
          </cell>
          <cell r="H147" t="str">
            <v>m</v>
          </cell>
          <cell r="M147">
            <v>6</v>
          </cell>
        </row>
        <row r="148">
          <cell r="C148">
            <v>144</v>
          </cell>
          <cell r="D148" t="str">
            <v>카메라 통신</v>
          </cell>
          <cell r="E148" t="str">
            <v>UTP Cat.6 4P x 5열</v>
          </cell>
          <cell r="F148" t="str">
            <v>0.5+2.5+4</v>
          </cell>
          <cell r="G148">
            <v>7</v>
          </cell>
          <cell r="H148" t="str">
            <v>m</v>
          </cell>
          <cell r="P148">
            <v>7</v>
          </cell>
        </row>
        <row r="149">
          <cell r="C149">
            <v>145</v>
          </cell>
          <cell r="D149" t="str">
            <v>비상벨</v>
          </cell>
          <cell r="E149" t="str">
            <v>UTP Cat.6 4P x 1열</v>
          </cell>
          <cell r="F149" t="str">
            <v>0.5+2</v>
          </cell>
          <cell r="G149">
            <v>2.5</v>
          </cell>
          <cell r="H149" t="str">
            <v>m</v>
          </cell>
          <cell r="M149">
            <v>2.5</v>
          </cell>
        </row>
        <row r="150">
          <cell r="C150">
            <v>146</v>
          </cell>
        </row>
        <row r="151">
          <cell r="B151">
            <v>1017</v>
          </cell>
          <cell r="C151">
            <v>147</v>
          </cell>
          <cell r="D151" t="str">
            <v>계</v>
          </cell>
          <cell r="I151">
            <v>0</v>
          </cell>
          <cell r="J151">
            <v>0</v>
          </cell>
          <cell r="K151">
            <v>7</v>
          </cell>
          <cell r="L151">
            <v>2.5</v>
          </cell>
          <cell r="M151">
            <v>8.5</v>
          </cell>
          <cell r="N151">
            <v>0</v>
          </cell>
          <cell r="O151">
            <v>0</v>
          </cell>
          <cell r="P151">
            <v>7</v>
          </cell>
          <cell r="Q151">
            <v>1</v>
          </cell>
          <cell r="R151">
            <v>1</v>
          </cell>
          <cell r="S151">
            <v>4</v>
          </cell>
          <cell r="T151">
            <v>1</v>
          </cell>
          <cell r="U151">
            <v>1</v>
          </cell>
          <cell r="V151">
            <v>1</v>
          </cell>
          <cell r="W151">
            <v>1</v>
          </cell>
          <cell r="X151">
            <v>1</v>
          </cell>
          <cell r="Y151">
            <v>1</v>
          </cell>
          <cell r="Z151">
            <v>1</v>
          </cell>
          <cell r="AA151">
            <v>1</v>
          </cell>
          <cell r="AB151">
            <v>1</v>
          </cell>
          <cell r="AC151">
            <v>1</v>
          </cell>
          <cell r="AD151">
            <v>1</v>
          </cell>
          <cell r="AE151">
            <v>1</v>
          </cell>
          <cell r="AF151">
            <v>2</v>
          </cell>
          <cell r="AG151">
            <v>1</v>
          </cell>
          <cell r="AH151">
            <v>1</v>
          </cell>
          <cell r="AI151">
            <v>1</v>
          </cell>
        </row>
        <row r="152">
          <cell r="C152">
            <v>148</v>
          </cell>
        </row>
        <row r="153">
          <cell r="B153">
            <v>2018</v>
          </cell>
          <cell r="C153">
            <v>149</v>
          </cell>
          <cell r="D153" t="str">
            <v>2.18 처인구 모현면 왕산리 789-14 (경성빌라 앞)</v>
          </cell>
          <cell r="Q153">
            <v>1</v>
          </cell>
          <cell r="R153">
            <v>1</v>
          </cell>
          <cell r="S153">
            <v>4</v>
          </cell>
          <cell r="T153">
            <v>1</v>
          </cell>
          <cell r="U153">
            <v>1</v>
          </cell>
          <cell r="V153">
            <v>1</v>
          </cell>
          <cell r="W153">
            <v>1</v>
          </cell>
          <cell r="X153">
            <v>1</v>
          </cell>
          <cell r="Y153">
            <v>1</v>
          </cell>
          <cell r="Z153">
            <v>1</v>
          </cell>
          <cell r="AA153">
            <v>1</v>
          </cell>
          <cell r="AB153">
            <v>1</v>
          </cell>
          <cell r="AC153">
            <v>1</v>
          </cell>
          <cell r="AD153">
            <v>1</v>
          </cell>
          <cell r="AE153">
            <v>1</v>
          </cell>
          <cell r="AF153">
            <v>2</v>
          </cell>
          <cell r="AG153">
            <v>1</v>
          </cell>
          <cell r="AH153">
            <v>1</v>
          </cell>
          <cell r="AI153">
            <v>1</v>
          </cell>
        </row>
        <row r="154">
          <cell r="C154">
            <v>150</v>
          </cell>
          <cell r="D154" t="str">
            <v>카메라 전원</v>
          </cell>
          <cell r="E154" t="str">
            <v>VCT 1.5sq 2C x 5열</v>
          </cell>
          <cell r="F154" t="str">
            <v>0.5+2.5+4</v>
          </cell>
          <cell r="G154">
            <v>7</v>
          </cell>
          <cell r="H154" t="str">
            <v>m</v>
          </cell>
          <cell r="K154">
            <v>7</v>
          </cell>
        </row>
        <row r="155">
          <cell r="C155">
            <v>151</v>
          </cell>
          <cell r="D155" t="str">
            <v>스피커</v>
          </cell>
          <cell r="E155" t="str">
            <v>SW 2300 x 1</v>
          </cell>
          <cell r="F155" t="str">
            <v>0.5+2</v>
          </cell>
          <cell r="G155">
            <v>2.5</v>
          </cell>
          <cell r="H155" t="str">
            <v>m</v>
          </cell>
          <cell r="L155">
            <v>2.5</v>
          </cell>
        </row>
        <row r="156">
          <cell r="C156">
            <v>152</v>
          </cell>
          <cell r="D156" t="str">
            <v>경광등</v>
          </cell>
          <cell r="E156" t="str">
            <v>UTP Cat.6 4P x 1열</v>
          </cell>
          <cell r="F156" t="str">
            <v>0.5+2.5+3</v>
          </cell>
          <cell r="G156">
            <v>6</v>
          </cell>
          <cell r="H156" t="str">
            <v>m</v>
          </cell>
          <cell r="M156">
            <v>6</v>
          </cell>
        </row>
        <row r="157">
          <cell r="C157">
            <v>153</v>
          </cell>
          <cell r="D157" t="str">
            <v>카메라 통신</v>
          </cell>
          <cell r="E157" t="str">
            <v>UTP Cat.6 4P x 5열</v>
          </cell>
          <cell r="F157" t="str">
            <v>0.5+2.5+4</v>
          </cell>
          <cell r="G157">
            <v>7</v>
          </cell>
          <cell r="H157" t="str">
            <v>m</v>
          </cell>
          <cell r="P157">
            <v>7</v>
          </cell>
        </row>
        <row r="158">
          <cell r="C158">
            <v>154</v>
          </cell>
          <cell r="D158" t="str">
            <v>비상벨</v>
          </cell>
          <cell r="E158" t="str">
            <v>UTP Cat.6 4P x 1열</v>
          </cell>
          <cell r="F158" t="str">
            <v>0.5+2</v>
          </cell>
          <cell r="G158">
            <v>2.5</v>
          </cell>
          <cell r="H158" t="str">
            <v>m</v>
          </cell>
          <cell r="M158">
            <v>2.5</v>
          </cell>
        </row>
        <row r="159">
          <cell r="C159">
            <v>155</v>
          </cell>
        </row>
        <row r="160">
          <cell r="B160">
            <v>1018</v>
          </cell>
          <cell r="C160">
            <v>156</v>
          </cell>
          <cell r="D160" t="str">
            <v>계</v>
          </cell>
          <cell r="I160">
            <v>0</v>
          </cell>
          <cell r="J160">
            <v>0</v>
          </cell>
          <cell r="K160">
            <v>7</v>
          </cell>
          <cell r="L160">
            <v>2.5</v>
          </cell>
          <cell r="M160">
            <v>8.5</v>
          </cell>
          <cell r="N160">
            <v>0</v>
          </cell>
          <cell r="O160">
            <v>0</v>
          </cell>
          <cell r="P160">
            <v>7</v>
          </cell>
          <cell r="Q160">
            <v>1</v>
          </cell>
          <cell r="R160">
            <v>1</v>
          </cell>
          <cell r="S160">
            <v>4</v>
          </cell>
          <cell r="T160">
            <v>1</v>
          </cell>
          <cell r="U160">
            <v>1</v>
          </cell>
          <cell r="V160">
            <v>1</v>
          </cell>
          <cell r="W160">
            <v>1</v>
          </cell>
          <cell r="X160">
            <v>1</v>
          </cell>
          <cell r="Y160">
            <v>1</v>
          </cell>
          <cell r="Z160">
            <v>1</v>
          </cell>
          <cell r="AA160">
            <v>1</v>
          </cell>
          <cell r="AB160">
            <v>1</v>
          </cell>
          <cell r="AC160">
            <v>1</v>
          </cell>
          <cell r="AD160">
            <v>1</v>
          </cell>
          <cell r="AE160">
            <v>1</v>
          </cell>
          <cell r="AF160">
            <v>2</v>
          </cell>
          <cell r="AG160">
            <v>1</v>
          </cell>
          <cell r="AH160">
            <v>1</v>
          </cell>
          <cell r="AI160">
            <v>1</v>
          </cell>
        </row>
        <row r="161">
          <cell r="B161">
            <v>2019</v>
          </cell>
          <cell r="C161">
            <v>157</v>
          </cell>
          <cell r="D161" t="str">
            <v>2.19 처인구 모현면 왕산리 932-3 (우주맨션 입구) (432-2번지 이전)</v>
          </cell>
          <cell r="Q161">
            <v>1</v>
          </cell>
          <cell r="R161">
            <v>1</v>
          </cell>
          <cell r="S161">
            <v>3</v>
          </cell>
          <cell r="T161">
            <v>1</v>
          </cell>
          <cell r="U161">
            <v>1</v>
          </cell>
          <cell r="V161">
            <v>1</v>
          </cell>
          <cell r="W161">
            <v>1</v>
          </cell>
          <cell r="X161">
            <v>1</v>
          </cell>
          <cell r="Y161">
            <v>1</v>
          </cell>
          <cell r="Z161">
            <v>1</v>
          </cell>
          <cell r="AA161">
            <v>1</v>
          </cell>
          <cell r="AB161">
            <v>1</v>
          </cell>
          <cell r="AC161">
            <v>1</v>
          </cell>
          <cell r="AD161">
            <v>1</v>
          </cell>
          <cell r="AE161">
            <v>1</v>
          </cell>
          <cell r="AF161">
            <v>2</v>
          </cell>
          <cell r="AG161">
            <v>1</v>
          </cell>
          <cell r="AH161">
            <v>1</v>
          </cell>
          <cell r="AI161">
            <v>1</v>
          </cell>
        </row>
        <row r="162">
          <cell r="C162">
            <v>158</v>
          </cell>
          <cell r="D162" t="str">
            <v>카메라 전원</v>
          </cell>
          <cell r="E162" t="str">
            <v>VCT 1.5sq 2C x 4열</v>
          </cell>
          <cell r="F162" t="str">
            <v>0.5+2.5+4</v>
          </cell>
          <cell r="G162">
            <v>7</v>
          </cell>
          <cell r="H162" t="str">
            <v>m</v>
          </cell>
          <cell r="J162">
            <v>7</v>
          </cell>
        </row>
        <row r="163">
          <cell r="C163">
            <v>159</v>
          </cell>
          <cell r="D163" t="str">
            <v>스피커</v>
          </cell>
          <cell r="E163" t="str">
            <v>SW 2300 x 1</v>
          </cell>
          <cell r="F163" t="str">
            <v>0.5+2</v>
          </cell>
          <cell r="G163">
            <v>2.5</v>
          </cell>
          <cell r="H163" t="str">
            <v>m</v>
          </cell>
          <cell r="L163">
            <v>2.5</v>
          </cell>
        </row>
        <row r="164">
          <cell r="C164">
            <v>160</v>
          </cell>
          <cell r="D164" t="str">
            <v>경광등</v>
          </cell>
          <cell r="E164" t="str">
            <v>UTP Cat.6 4P x 1열</v>
          </cell>
          <cell r="F164" t="str">
            <v>0.5+2.5+3</v>
          </cell>
          <cell r="G164">
            <v>6</v>
          </cell>
          <cell r="H164" t="str">
            <v>m</v>
          </cell>
          <cell r="M164">
            <v>6</v>
          </cell>
        </row>
        <row r="165">
          <cell r="C165">
            <v>161</v>
          </cell>
          <cell r="D165" t="str">
            <v>카메라 통신</v>
          </cell>
          <cell r="E165" t="str">
            <v>UTP Cat.6 4P x 4열</v>
          </cell>
          <cell r="F165" t="str">
            <v>0.5+2.5+4</v>
          </cell>
          <cell r="G165">
            <v>7</v>
          </cell>
          <cell r="H165" t="str">
            <v>m</v>
          </cell>
          <cell r="O165">
            <v>7</v>
          </cell>
        </row>
        <row r="166">
          <cell r="C166">
            <v>162</v>
          </cell>
          <cell r="D166" t="str">
            <v>비상벨</v>
          </cell>
          <cell r="E166" t="str">
            <v>UTP Cat.6 4P x 1열</v>
          </cell>
          <cell r="F166" t="str">
            <v>0.5+2</v>
          </cell>
          <cell r="G166">
            <v>2.5</v>
          </cell>
          <cell r="H166" t="str">
            <v>m</v>
          </cell>
          <cell r="M166">
            <v>2.5</v>
          </cell>
        </row>
        <row r="167">
          <cell r="C167">
            <v>163</v>
          </cell>
        </row>
        <row r="168">
          <cell r="B168">
            <v>1019</v>
          </cell>
          <cell r="C168">
            <v>164</v>
          </cell>
          <cell r="D168" t="str">
            <v>계</v>
          </cell>
          <cell r="I168">
            <v>0</v>
          </cell>
          <cell r="J168">
            <v>7</v>
          </cell>
          <cell r="K168">
            <v>0</v>
          </cell>
          <cell r="L168">
            <v>2.5</v>
          </cell>
          <cell r="M168">
            <v>8.5</v>
          </cell>
          <cell r="N168">
            <v>0</v>
          </cell>
          <cell r="O168">
            <v>7</v>
          </cell>
          <cell r="P168">
            <v>0</v>
          </cell>
          <cell r="Q168">
            <v>1</v>
          </cell>
          <cell r="R168">
            <v>1</v>
          </cell>
          <cell r="S168">
            <v>3</v>
          </cell>
          <cell r="T168">
            <v>1</v>
          </cell>
          <cell r="U168">
            <v>1</v>
          </cell>
          <cell r="V168">
            <v>1</v>
          </cell>
          <cell r="W168">
            <v>1</v>
          </cell>
          <cell r="X168">
            <v>1</v>
          </cell>
          <cell r="Y168">
            <v>1</v>
          </cell>
          <cell r="Z168">
            <v>1</v>
          </cell>
          <cell r="AA168">
            <v>1</v>
          </cell>
          <cell r="AB168">
            <v>1</v>
          </cell>
          <cell r="AC168">
            <v>1</v>
          </cell>
          <cell r="AD168">
            <v>1</v>
          </cell>
          <cell r="AE168">
            <v>1</v>
          </cell>
          <cell r="AF168">
            <v>2</v>
          </cell>
          <cell r="AG168">
            <v>1</v>
          </cell>
          <cell r="AH168">
            <v>1</v>
          </cell>
          <cell r="AI168">
            <v>1</v>
          </cell>
        </row>
        <row r="169">
          <cell r="C169">
            <v>165</v>
          </cell>
        </row>
        <row r="170">
          <cell r="B170">
            <v>2020</v>
          </cell>
          <cell r="C170">
            <v>166</v>
          </cell>
          <cell r="D170" t="str">
            <v>2.20 처인구 백암면 백암리 368-3 (기안삼거리)</v>
          </cell>
          <cell r="Q170">
            <v>1</v>
          </cell>
          <cell r="R170">
            <v>1</v>
          </cell>
          <cell r="S170">
            <v>3</v>
          </cell>
          <cell r="T170">
            <v>1</v>
          </cell>
          <cell r="U170">
            <v>1</v>
          </cell>
          <cell r="V170">
            <v>1</v>
          </cell>
          <cell r="W170">
            <v>1</v>
          </cell>
          <cell r="X170">
            <v>1</v>
          </cell>
          <cell r="Y170">
            <v>1</v>
          </cell>
          <cell r="Z170">
            <v>1</v>
          </cell>
          <cell r="AA170">
            <v>1</v>
          </cell>
          <cell r="AB170">
            <v>1</v>
          </cell>
          <cell r="AC170">
            <v>1</v>
          </cell>
          <cell r="AD170">
            <v>1</v>
          </cell>
          <cell r="AE170">
            <v>1</v>
          </cell>
          <cell r="AF170">
            <v>2</v>
          </cell>
          <cell r="AG170">
            <v>1</v>
          </cell>
          <cell r="AH170">
            <v>1</v>
          </cell>
          <cell r="AI170">
            <v>1</v>
          </cell>
        </row>
        <row r="171">
          <cell r="C171">
            <v>167</v>
          </cell>
          <cell r="D171" t="str">
            <v>카메라 전원</v>
          </cell>
          <cell r="E171" t="str">
            <v>VCT 1.5sq 2C x 4열</v>
          </cell>
          <cell r="F171" t="str">
            <v>0.5+2.5+4</v>
          </cell>
          <cell r="G171">
            <v>7</v>
          </cell>
          <cell r="H171" t="str">
            <v>m</v>
          </cell>
          <cell r="J171">
            <v>7</v>
          </cell>
        </row>
        <row r="172">
          <cell r="C172">
            <v>168</v>
          </cell>
          <cell r="D172" t="str">
            <v>스피커</v>
          </cell>
          <cell r="E172" t="str">
            <v>SW 2300 x 1</v>
          </cell>
          <cell r="F172" t="str">
            <v>0.5+2</v>
          </cell>
          <cell r="G172">
            <v>2.5</v>
          </cell>
          <cell r="H172" t="str">
            <v>m</v>
          </cell>
          <cell r="L172">
            <v>2.5</v>
          </cell>
        </row>
        <row r="173">
          <cell r="C173">
            <v>169</v>
          </cell>
          <cell r="D173" t="str">
            <v>경광등</v>
          </cell>
          <cell r="E173" t="str">
            <v>UTP Cat.6 4P x 1열</v>
          </cell>
          <cell r="F173" t="str">
            <v>0.5+2.5+3</v>
          </cell>
          <cell r="G173">
            <v>6</v>
          </cell>
          <cell r="H173" t="str">
            <v>m</v>
          </cell>
          <cell r="M173">
            <v>6</v>
          </cell>
        </row>
        <row r="174">
          <cell r="C174">
            <v>170</v>
          </cell>
          <cell r="D174" t="str">
            <v>카메라 통신</v>
          </cell>
          <cell r="E174" t="str">
            <v>UTP Cat.6 4P x 4열</v>
          </cell>
          <cell r="F174" t="str">
            <v>0.5+2.5+4</v>
          </cell>
          <cell r="G174">
            <v>7</v>
          </cell>
          <cell r="H174" t="str">
            <v>m</v>
          </cell>
          <cell r="O174">
            <v>7</v>
          </cell>
        </row>
        <row r="175">
          <cell r="C175">
            <v>171</v>
          </cell>
          <cell r="D175" t="str">
            <v>비상벨</v>
          </cell>
          <cell r="E175" t="str">
            <v>UTP Cat.6 4P x 1열</v>
          </cell>
          <cell r="F175" t="str">
            <v>0.5+2</v>
          </cell>
          <cell r="G175">
            <v>2.5</v>
          </cell>
          <cell r="H175" t="str">
            <v>m</v>
          </cell>
          <cell r="M175">
            <v>2.5</v>
          </cell>
        </row>
        <row r="176">
          <cell r="C176">
            <v>172</v>
          </cell>
        </row>
        <row r="177">
          <cell r="B177">
            <v>1020</v>
          </cell>
          <cell r="C177">
            <v>173</v>
          </cell>
          <cell r="D177" t="str">
            <v>계</v>
          </cell>
          <cell r="I177">
            <v>0</v>
          </cell>
          <cell r="J177">
            <v>7</v>
          </cell>
          <cell r="K177">
            <v>0</v>
          </cell>
          <cell r="L177">
            <v>2.5</v>
          </cell>
          <cell r="M177">
            <v>8.5</v>
          </cell>
          <cell r="N177">
            <v>0</v>
          </cell>
          <cell r="O177">
            <v>7</v>
          </cell>
          <cell r="P177">
            <v>0</v>
          </cell>
          <cell r="Q177">
            <v>1</v>
          </cell>
          <cell r="R177">
            <v>1</v>
          </cell>
          <cell r="S177">
            <v>3</v>
          </cell>
          <cell r="T177">
            <v>1</v>
          </cell>
          <cell r="U177">
            <v>1</v>
          </cell>
          <cell r="V177">
            <v>1</v>
          </cell>
          <cell r="W177">
            <v>1</v>
          </cell>
          <cell r="X177">
            <v>1</v>
          </cell>
          <cell r="Y177">
            <v>1</v>
          </cell>
          <cell r="Z177">
            <v>1</v>
          </cell>
          <cell r="AA177">
            <v>1</v>
          </cell>
          <cell r="AB177">
            <v>1</v>
          </cell>
          <cell r="AC177">
            <v>1</v>
          </cell>
          <cell r="AD177">
            <v>1</v>
          </cell>
          <cell r="AE177">
            <v>1</v>
          </cell>
          <cell r="AF177">
            <v>2</v>
          </cell>
          <cell r="AG177">
            <v>1</v>
          </cell>
          <cell r="AH177">
            <v>1</v>
          </cell>
          <cell r="AI177">
            <v>1</v>
          </cell>
        </row>
        <row r="178">
          <cell r="C178">
            <v>174</v>
          </cell>
        </row>
        <row r="179">
          <cell r="B179">
            <v>2021</v>
          </cell>
          <cell r="C179">
            <v>175</v>
          </cell>
          <cell r="D179" t="str">
            <v>2.21 기흥구 고매동 819-28 TF냉장 앞, (고매1리 입구) 고매3리</v>
          </cell>
          <cell r="Q179">
            <v>1</v>
          </cell>
          <cell r="R179">
            <v>1</v>
          </cell>
          <cell r="S179">
            <v>3</v>
          </cell>
          <cell r="T179">
            <v>1</v>
          </cell>
          <cell r="U179">
            <v>1</v>
          </cell>
          <cell r="V179">
            <v>1</v>
          </cell>
          <cell r="W179">
            <v>1</v>
          </cell>
          <cell r="X179">
            <v>1</v>
          </cell>
          <cell r="Y179">
            <v>1</v>
          </cell>
          <cell r="Z179">
            <v>1</v>
          </cell>
          <cell r="AA179">
            <v>1</v>
          </cell>
          <cell r="AB179">
            <v>1</v>
          </cell>
          <cell r="AC179">
            <v>1</v>
          </cell>
          <cell r="AD179">
            <v>1</v>
          </cell>
          <cell r="AE179">
            <v>1</v>
          </cell>
          <cell r="AF179">
            <v>2</v>
          </cell>
          <cell r="AG179">
            <v>1</v>
          </cell>
          <cell r="AH179">
            <v>1</v>
          </cell>
          <cell r="AI179">
            <v>1</v>
          </cell>
        </row>
        <row r="180">
          <cell r="C180">
            <v>176</v>
          </cell>
          <cell r="D180" t="str">
            <v>카메라 전원</v>
          </cell>
          <cell r="E180" t="str">
            <v>VCT 1.5sq 2C x 4열</v>
          </cell>
          <cell r="F180" t="str">
            <v>0.5+2.5+5</v>
          </cell>
          <cell r="G180">
            <v>8</v>
          </cell>
          <cell r="H180" t="str">
            <v>m</v>
          </cell>
          <cell r="J180">
            <v>8</v>
          </cell>
        </row>
        <row r="181">
          <cell r="C181">
            <v>177</v>
          </cell>
          <cell r="D181" t="str">
            <v>스피커</v>
          </cell>
          <cell r="E181" t="str">
            <v>SW 2300 x 1</v>
          </cell>
          <cell r="F181" t="str">
            <v>0.5+2</v>
          </cell>
          <cell r="G181">
            <v>2.5</v>
          </cell>
          <cell r="H181" t="str">
            <v>m</v>
          </cell>
          <cell r="L181">
            <v>2.5</v>
          </cell>
        </row>
        <row r="182">
          <cell r="C182">
            <v>178</v>
          </cell>
          <cell r="D182" t="str">
            <v>경광등</v>
          </cell>
          <cell r="E182" t="str">
            <v>UTP Cat.6 4P x 1열</v>
          </cell>
          <cell r="F182" t="str">
            <v>0.5+2.5+4</v>
          </cell>
          <cell r="G182">
            <v>7</v>
          </cell>
          <cell r="H182" t="str">
            <v>m</v>
          </cell>
          <cell r="M182">
            <v>7</v>
          </cell>
        </row>
        <row r="183">
          <cell r="C183">
            <v>179</v>
          </cell>
          <cell r="D183" t="str">
            <v>카메라 통신</v>
          </cell>
          <cell r="E183" t="str">
            <v>UTP Cat.6 4P x 4열</v>
          </cell>
          <cell r="F183" t="str">
            <v>0.5+2.5+5</v>
          </cell>
          <cell r="G183">
            <v>8</v>
          </cell>
          <cell r="H183" t="str">
            <v>m</v>
          </cell>
          <cell r="O183">
            <v>8</v>
          </cell>
        </row>
        <row r="184">
          <cell r="C184">
            <v>180</v>
          </cell>
          <cell r="D184" t="str">
            <v>비상벨</v>
          </cell>
          <cell r="E184" t="str">
            <v>UTP Cat.6 4P x 1열</v>
          </cell>
          <cell r="F184" t="str">
            <v>0.5+2</v>
          </cell>
          <cell r="G184">
            <v>2.5</v>
          </cell>
          <cell r="H184" t="str">
            <v>m</v>
          </cell>
          <cell r="M184">
            <v>2.5</v>
          </cell>
        </row>
        <row r="185">
          <cell r="C185">
            <v>181</v>
          </cell>
        </row>
        <row r="186">
          <cell r="B186">
            <v>1021</v>
          </cell>
          <cell r="C186">
            <v>182</v>
          </cell>
          <cell r="D186" t="str">
            <v>계</v>
          </cell>
          <cell r="I186">
            <v>0</v>
          </cell>
          <cell r="J186">
            <v>8</v>
          </cell>
          <cell r="K186">
            <v>0</v>
          </cell>
          <cell r="L186">
            <v>2.5</v>
          </cell>
          <cell r="M186">
            <v>9.5</v>
          </cell>
          <cell r="N186">
            <v>0</v>
          </cell>
          <cell r="O186">
            <v>8</v>
          </cell>
          <cell r="P186">
            <v>0</v>
          </cell>
          <cell r="Q186">
            <v>1</v>
          </cell>
          <cell r="R186">
            <v>1</v>
          </cell>
          <cell r="S186">
            <v>3</v>
          </cell>
          <cell r="T186">
            <v>1</v>
          </cell>
          <cell r="U186">
            <v>1</v>
          </cell>
          <cell r="V186">
            <v>1</v>
          </cell>
          <cell r="W186">
            <v>1</v>
          </cell>
          <cell r="X186">
            <v>1</v>
          </cell>
          <cell r="Y186">
            <v>1</v>
          </cell>
          <cell r="Z186">
            <v>1</v>
          </cell>
          <cell r="AA186">
            <v>1</v>
          </cell>
          <cell r="AB186">
            <v>1</v>
          </cell>
          <cell r="AC186">
            <v>1</v>
          </cell>
          <cell r="AD186">
            <v>1</v>
          </cell>
          <cell r="AE186">
            <v>1</v>
          </cell>
          <cell r="AF186">
            <v>2</v>
          </cell>
          <cell r="AG186">
            <v>1</v>
          </cell>
          <cell r="AH186">
            <v>1</v>
          </cell>
          <cell r="AI186">
            <v>1</v>
          </cell>
        </row>
        <row r="187">
          <cell r="B187">
            <v>2022</v>
          </cell>
          <cell r="C187">
            <v>183</v>
          </cell>
          <cell r="D187" t="str">
            <v>2.22 기흥구 구갈동 411-12 공동어시장 앞(537-6)</v>
          </cell>
          <cell r="Q187">
            <v>1</v>
          </cell>
          <cell r="R187">
            <v>1</v>
          </cell>
          <cell r="S187">
            <v>4</v>
          </cell>
          <cell r="T187">
            <v>1</v>
          </cell>
          <cell r="U187">
            <v>1</v>
          </cell>
          <cell r="V187">
            <v>1</v>
          </cell>
          <cell r="W187">
            <v>1</v>
          </cell>
          <cell r="X187">
            <v>1</v>
          </cell>
          <cell r="Y187">
            <v>1</v>
          </cell>
          <cell r="Z187">
            <v>1</v>
          </cell>
          <cell r="AA187">
            <v>1</v>
          </cell>
          <cell r="AB187">
            <v>1</v>
          </cell>
          <cell r="AC187">
            <v>1</v>
          </cell>
          <cell r="AD187">
            <v>1</v>
          </cell>
          <cell r="AE187">
            <v>1</v>
          </cell>
          <cell r="AF187">
            <v>2</v>
          </cell>
          <cell r="AG187">
            <v>1</v>
          </cell>
          <cell r="AH187">
            <v>1</v>
          </cell>
          <cell r="AI187">
            <v>1</v>
          </cell>
        </row>
        <row r="188">
          <cell r="C188">
            <v>184</v>
          </cell>
          <cell r="D188" t="str">
            <v>카메라 전원</v>
          </cell>
          <cell r="E188" t="str">
            <v>VCT 1.5sq 2C x 5열</v>
          </cell>
          <cell r="F188" t="str">
            <v>0.5+2.5+3</v>
          </cell>
          <cell r="G188">
            <v>6</v>
          </cell>
          <cell r="H188" t="str">
            <v>m</v>
          </cell>
          <cell r="K188">
            <v>6</v>
          </cell>
        </row>
        <row r="189">
          <cell r="C189">
            <v>185</v>
          </cell>
          <cell r="D189" t="str">
            <v>스피커</v>
          </cell>
          <cell r="E189" t="str">
            <v>SW 2300 x 1</v>
          </cell>
          <cell r="F189" t="str">
            <v>0.5+2</v>
          </cell>
          <cell r="G189">
            <v>2.5</v>
          </cell>
          <cell r="H189" t="str">
            <v>m</v>
          </cell>
          <cell r="L189">
            <v>2.5</v>
          </cell>
        </row>
        <row r="190">
          <cell r="C190">
            <v>186</v>
          </cell>
          <cell r="D190" t="str">
            <v>경광등</v>
          </cell>
          <cell r="E190" t="str">
            <v>UTP Cat.6 4P x 1열</v>
          </cell>
          <cell r="F190" t="str">
            <v>0.5+2.5+2</v>
          </cell>
          <cell r="G190">
            <v>5</v>
          </cell>
          <cell r="H190" t="str">
            <v>m</v>
          </cell>
          <cell r="M190">
            <v>5</v>
          </cell>
        </row>
        <row r="191">
          <cell r="C191">
            <v>187</v>
          </cell>
          <cell r="D191" t="str">
            <v>카메라 통신</v>
          </cell>
          <cell r="E191" t="str">
            <v>UTP Cat.6 4P x 5열</v>
          </cell>
          <cell r="F191" t="str">
            <v>0.5+2.5+3</v>
          </cell>
          <cell r="G191">
            <v>6</v>
          </cell>
          <cell r="H191" t="str">
            <v>m</v>
          </cell>
          <cell r="P191">
            <v>6</v>
          </cell>
        </row>
        <row r="192">
          <cell r="C192">
            <v>188</v>
          </cell>
          <cell r="D192" t="str">
            <v>비상벨</v>
          </cell>
          <cell r="E192" t="str">
            <v>UTP Cat.6 4P x 1열</v>
          </cell>
          <cell r="F192" t="str">
            <v>0.5+2</v>
          </cell>
          <cell r="G192">
            <v>2.5</v>
          </cell>
          <cell r="H192" t="str">
            <v>m</v>
          </cell>
          <cell r="M192">
            <v>2.5</v>
          </cell>
        </row>
        <row r="193">
          <cell r="C193">
            <v>189</v>
          </cell>
        </row>
        <row r="194">
          <cell r="B194">
            <v>1022</v>
          </cell>
          <cell r="C194">
            <v>190</v>
          </cell>
          <cell r="D194" t="str">
            <v>계</v>
          </cell>
          <cell r="I194">
            <v>0</v>
          </cell>
          <cell r="J194">
            <v>0</v>
          </cell>
          <cell r="K194">
            <v>6</v>
          </cell>
          <cell r="L194">
            <v>2.5</v>
          </cell>
          <cell r="M194">
            <v>7.5</v>
          </cell>
          <cell r="N194">
            <v>0</v>
          </cell>
          <cell r="O194">
            <v>0</v>
          </cell>
          <cell r="P194">
            <v>6</v>
          </cell>
          <cell r="Q194">
            <v>1</v>
          </cell>
          <cell r="R194">
            <v>1</v>
          </cell>
          <cell r="S194">
            <v>4</v>
          </cell>
          <cell r="T194">
            <v>1</v>
          </cell>
          <cell r="U194">
            <v>1</v>
          </cell>
          <cell r="V194">
            <v>1</v>
          </cell>
          <cell r="W194">
            <v>1</v>
          </cell>
          <cell r="X194">
            <v>1</v>
          </cell>
          <cell r="Y194">
            <v>1</v>
          </cell>
          <cell r="Z194">
            <v>1</v>
          </cell>
          <cell r="AA194">
            <v>1</v>
          </cell>
          <cell r="AB194">
            <v>1</v>
          </cell>
          <cell r="AC194">
            <v>1</v>
          </cell>
          <cell r="AD194">
            <v>1</v>
          </cell>
          <cell r="AE194">
            <v>1</v>
          </cell>
          <cell r="AF194">
            <v>2</v>
          </cell>
          <cell r="AG194">
            <v>1</v>
          </cell>
          <cell r="AH194">
            <v>1</v>
          </cell>
          <cell r="AI194">
            <v>1</v>
          </cell>
        </row>
        <row r="195">
          <cell r="C195">
            <v>191</v>
          </cell>
        </row>
        <row r="196">
          <cell r="B196">
            <v>2023</v>
          </cell>
          <cell r="C196">
            <v>192</v>
          </cell>
          <cell r="D196" t="str">
            <v>2.23 기흥구 보정동 1144-1 수지 주니어 스포츠클럽 삼거리</v>
          </cell>
          <cell r="Q196">
            <v>1</v>
          </cell>
          <cell r="R196">
            <v>1</v>
          </cell>
          <cell r="S196">
            <v>3</v>
          </cell>
          <cell r="T196">
            <v>1</v>
          </cell>
          <cell r="U196">
            <v>1</v>
          </cell>
          <cell r="V196">
            <v>1</v>
          </cell>
          <cell r="W196">
            <v>1</v>
          </cell>
          <cell r="X196">
            <v>1</v>
          </cell>
          <cell r="Y196">
            <v>1</v>
          </cell>
          <cell r="Z196">
            <v>1</v>
          </cell>
          <cell r="AA196">
            <v>1</v>
          </cell>
          <cell r="AB196">
            <v>1</v>
          </cell>
          <cell r="AC196">
            <v>1</v>
          </cell>
          <cell r="AD196">
            <v>1</v>
          </cell>
          <cell r="AE196">
            <v>1</v>
          </cell>
          <cell r="AF196">
            <v>2</v>
          </cell>
          <cell r="AG196">
            <v>1</v>
          </cell>
          <cell r="AH196">
            <v>1</v>
          </cell>
          <cell r="AI196">
            <v>1</v>
          </cell>
        </row>
        <row r="197">
          <cell r="C197">
            <v>193</v>
          </cell>
          <cell r="D197" t="str">
            <v>카메라 전원</v>
          </cell>
          <cell r="E197" t="str">
            <v>VCT 1.5sq 2C x 4열</v>
          </cell>
          <cell r="F197" t="str">
            <v>0.5+2.5+6</v>
          </cell>
          <cell r="G197">
            <v>9</v>
          </cell>
          <cell r="H197" t="str">
            <v>m</v>
          </cell>
          <cell r="J197">
            <v>9</v>
          </cell>
        </row>
        <row r="198">
          <cell r="C198">
            <v>194</v>
          </cell>
          <cell r="D198" t="str">
            <v>스피커</v>
          </cell>
          <cell r="E198" t="str">
            <v>SW 2300 x 1</v>
          </cell>
          <cell r="F198" t="str">
            <v>0.5+2</v>
          </cell>
          <cell r="G198">
            <v>2.5</v>
          </cell>
          <cell r="H198" t="str">
            <v>m</v>
          </cell>
          <cell r="L198">
            <v>2.5</v>
          </cell>
        </row>
        <row r="199">
          <cell r="C199">
            <v>195</v>
          </cell>
          <cell r="D199" t="str">
            <v>경광등</v>
          </cell>
          <cell r="E199" t="str">
            <v>UTP Cat.6 4P x 1열</v>
          </cell>
          <cell r="F199" t="str">
            <v>0.5+2.5+5</v>
          </cell>
          <cell r="G199">
            <v>8</v>
          </cell>
          <cell r="H199" t="str">
            <v>m</v>
          </cell>
          <cell r="M199">
            <v>8</v>
          </cell>
        </row>
        <row r="200">
          <cell r="C200">
            <v>196</v>
          </cell>
          <cell r="D200" t="str">
            <v>카메라 통신</v>
          </cell>
          <cell r="E200" t="str">
            <v>UTP Cat.6 4P x 4열</v>
          </cell>
          <cell r="F200" t="str">
            <v>0.5+2.5+6</v>
          </cell>
          <cell r="G200">
            <v>9</v>
          </cell>
          <cell r="H200" t="str">
            <v>m</v>
          </cell>
          <cell r="O200">
            <v>9</v>
          </cell>
        </row>
        <row r="201">
          <cell r="C201">
            <v>197</v>
          </cell>
          <cell r="D201" t="str">
            <v>비상벨</v>
          </cell>
          <cell r="E201" t="str">
            <v>UTP Cat.6 4P x 1열</v>
          </cell>
          <cell r="F201" t="str">
            <v>0.5+2</v>
          </cell>
          <cell r="G201">
            <v>2.5</v>
          </cell>
          <cell r="H201" t="str">
            <v>m</v>
          </cell>
          <cell r="M201">
            <v>2.5</v>
          </cell>
        </row>
        <row r="202">
          <cell r="C202">
            <v>198</v>
          </cell>
        </row>
        <row r="203">
          <cell r="B203">
            <v>1023</v>
          </cell>
          <cell r="C203">
            <v>199</v>
          </cell>
          <cell r="D203" t="str">
            <v>계</v>
          </cell>
          <cell r="I203">
            <v>0</v>
          </cell>
          <cell r="J203">
            <v>9</v>
          </cell>
          <cell r="K203">
            <v>0</v>
          </cell>
          <cell r="L203">
            <v>2.5</v>
          </cell>
          <cell r="M203">
            <v>10.5</v>
          </cell>
          <cell r="N203">
            <v>0</v>
          </cell>
          <cell r="O203">
            <v>9</v>
          </cell>
          <cell r="P203">
            <v>0</v>
          </cell>
          <cell r="Q203">
            <v>1</v>
          </cell>
          <cell r="R203">
            <v>1</v>
          </cell>
          <cell r="S203">
            <v>3</v>
          </cell>
          <cell r="T203">
            <v>1</v>
          </cell>
          <cell r="U203">
            <v>1</v>
          </cell>
          <cell r="V203">
            <v>1</v>
          </cell>
          <cell r="W203">
            <v>1</v>
          </cell>
          <cell r="X203">
            <v>1</v>
          </cell>
          <cell r="Y203">
            <v>1</v>
          </cell>
          <cell r="Z203">
            <v>1</v>
          </cell>
          <cell r="AA203">
            <v>1</v>
          </cell>
          <cell r="AB203">
            <v>1</v>
          </cell>
          <cell r="AC203">
            <v>1</v>
          </cell>
          <cell r="AD203">
            <v>1</v>
          </cell>
          <cell r="AE203">
            <v>1</v>
          </cell>
          <cell r="AF203">
            <v>2</v>
          </cell>
          <cell r="AG203">
            <v>1</v>
          </cell>
          <cell r="AH203">
            <v>1</v>
          </cell>
          <cell r="AI203">
            <v>1</v>
          </cell>
        </row>
        <row r="204">
          <cell r="C204">
            <v>200</v>
          </cell>
        </row>
        <row r="205">
          <cell r="B205">
            <v>2024</v>
          </cell>
          <cell r="C205">
            <v>201</v>
          </cell>
          <cell r="D205" t="str">
            <v>2.24 기흥구 상갈동 149-25 서해횟집 앞 도로</v>
          </cell>
          <cell r="Q205">
            <v>1</v>
          </cell>
          <cell r="R205">
            <v>1</v>
          </cell>
          <cell r="S205">
            <v>4</v>
          </cell>
          <cell r="T205">
            <v>1</v>
          </cell>
          <cell r="U205">
            <v>1</v>
          </cell>
          <cell r="V205">
            <v>1</v>
          </cell>
          <cell r="W205">
            <v>1</v>
          </cell>
          <cell r="X205">
            <v>1</v>
          </cell>
          <cell r="Y205">
            <v>1</v>
          </cell>
          <cell r="Z205">
            <v>1</v>
          </cell>
          <cell r="AA205">
            <v>1</v>
          </cell>
          <cell r="AB205">
            <v>1</v>
          </cell>
          <cell r="AC205">
            <v>1</v>
          </cell>
          <cell r="AD205">
            <v>1</v>
          </cell>
          <cell r="AE205">
            <v>1</v>
          </cell>
          <cell r="AF205">
            <v>2</v>
          </cell>
          <cell r="AG205">
            <v>1</v>
          </cell>
          <cell r="AH205">
            <v>1</v>
          </cell>
          <cell r="AI205">
            <v>1</v>
          </cell>
        </row>
        <row r="206">
          <cell r="C206">
            <v>202</v>
          </cell>
          <cell r="D206" t="str">
            <v>카메라 전원</v>
          </cell>
          <cell r="E206" t="str">
            <v>VCT 1.5sq 2C x 5열</v>
          </cell>
          <cell r="F206" t="str">
            <v>0.5+2.5+3</v>
          </cell>
          <cell r="G206">
            <v>6</v>
          </cell>
          <cell r="H206" t="str">
            <v>m</v>
          </cell>
          <cell r="K206">
            <v>6</v>
          </cell>
        </row>
        <row r="207">
          <cell r="C207">
            <v>203</v>
          </cell>
          <cell r="D207" t="str">
            <v>스피커</v>
          </cell>
          <cell r="E207" t="str">
            <v>SW 2300 x 1</v>
          </cell>
          <cell r="F207" t="str">
            <v>0.5+2</v>
          </cell>
          <cell r="G207">
            <v>2.5</v>
          </cell>
          <cell r="H207" t="str">
            <v>m</v>
          </cell>
          <cell r="L207">
            <v>2.5</v>
          </cell>
        </row>
        <row r="208">
          <cell r="C208">
            <v>204</v>
          </cell>
          <cell r="D208" t="str">
            <v>경광등</v>
          </cell>
          <cell r="E208" t="str">
            <v>UTP Cat.6 4P x 1열</v>
          </cell>
          <cell r="F208" t="str">
            <v>0.5+2.5+2</v>
          </cell>
          <cell r="G208">
            <v>5</v>
          </cell>
          <cell r="H208" t="str">
            <v>m</v>
          </cell>
          <cell r="M208">
            <v>5</v>
          </cell>
        </row>
        <row r="209">
          <cell r="C209">
            <v>205</v>
          </cell>
          <cell r="D209" t="str">
            <v>카메라 통신</v>
          </cell>
          <cell r="E209" t="str">
            <v>UTP Cat.6 4P x 5열</v>
          </cell>
          <cell r="F209" t="str">
            <v>0.5+2.5+3</v>
          </cell>
          <cell r="G209">
            <v>6</v>
          </cell>
          <cell r="H209" t="str">
            <v>m</v>
          </cell>
          <cell r="P209">
            <v>6</v>
          </cell>
        </row>
        <row r="210">
          <cell r="C210">
            <v>206</v>
          </cell>
          <cell r="D210" t="str">
            <v>비상벨</v>
          </cell>
          <cell r="E210" t="str">
            <v>UTP Cat.6 4P x 1열</v>
          </cell>
          <cell r="F210" t="str">
            <v>0.5+2</v>
          </cell>
          <cell r="G210">
            <v>2.5</v>
          </cell>
          <cell r="H210" t="str">
            <v>m</v>
          </cell>
          <cell r="M210">
            <v>2.5</v>
          </cell>
        </row>
        <row r="211">
          <cell r="C211">
            <v>207</v>
          </cell>
        </row>
        <row r="212">
          <cell r="B212">
            <v>1024</v>
          </cell>
          <cell r="C212">
            <v>208</v>
          </cell>
          <cell r="D212" t="str">
            <v>계</v>
          </cell>
          <cell r="I212">
            <v>0</v>
          </cell>
          <cell r="J212">
            <v>0</v>
          </cell>
          <cell r="K212">
            <v>6</v>
          </cell>
          <cell r="L212">
            <v>2.5</v>
          </cell>
          <cell r="M212">
            <v>7.5</v>
          </cell>
          <cell r="N212">
            <v>0</v>
          </cell>
          <cell r="O212">
            <v>0</v>
          </cell>
          <cell r="P212">
            <v>6</v>
          </cell>
          <cell r="Q212">
            <v>1</v>
          </cell>
          <cell r="R212">
            <v>1</v>
          </cell>
          <cell r="S212">
            <v>4</v>
          </cell>
          <cell r="T212">
            <v>1</v>
          </cell>
          <cell r="U212">
            <v>1</v>
          </cell>
          <cell r="V212">
            <v>1</v>
          </cell>
          <cell r="W212">
            <v>1</v>
          </cell>
          <cell r="X212">
            <v>1</v>
          </cell>
          <cell r="Y212">
            <v>1</v>
          </cell>
          <cell r="Z212">
            <v>1</v>
          </cell>
          <cell r="AA212">
            <v>1</v>
          </cell>
          <cell r="AB212">
            <v>1</v>
          </cell>
          <cell r="AC212">
            <v>1</v>
          </cell>
          <cell r="AD212">
            <v>1</v>
          </cell>
          <cell r="AE212">
            <v>1</v>
          </cell>
          <cell r="AF212">
            <v>2</v>
          </cell>
          <cell r="AG212">
            <v>1</v>
          </cell>
          <cell r="AH212">
            <v>1</v>
          </cell>
          <cell r="AI212">
            <v>1</v>
          </cell>
        </row>
        <row r="213">
          <cell r="B213">
            <v>2025</v>
          </cell>
          <cell r="C213">
            <v>209</v>
          </cell>
          <cell r="D213" t="str">
            <v>2.25 기흥구 상갈동 166-4 씨네파이브 앞, 루블루 시네마 앞 삼거리</v>
          </cell>
          <cell r="Q213">
            <v>1</v>
          </cell>
          <cell r="R213">
            <v>1</v>
          </cell>
          <cell r="S213">
            <v>4</v>
          </cell>
          <cell r="T213">
            <v>1</v>
          </cell>
          <cell r="U213">
            <v>1</v>
          </cell>
          <cell r="V213">
            <v>1</v>
          </cell>
          <cell r="W213">
            <v>1</v>
          </cell>
          <cell r="X213">
            <v>1</v>
          </cell>
          <cell r="Y213">
            <v>1</v>
          </cell>
          <cell r="Z213">
            <v>1</v>
          </cell>
          <cell r="AA213">
            <v>1</v>
          </cell>
          <cell r="AB213">
            <v>1</v>
          </cell>
          <cell r="AC213">
            <v>1</v>
          </cell>
          <cell r="AD213">
            <v>1</v>
          </cell>
          <cell r="AE213">
            <v>1</v>
          </cell>
          <cell r="AF213">
            <v>2</v>
          </cell>
          <cell r="AG213">
            <v>1</v>
          </cell>
          <cell r="AH213">
            <v>1</v>
          </cell>
          <cell r="AI213">
            <v>1</v>
          </cell>
        </row>
        <row r="214">
          <cell r="C214">
            <v>210</v>
          </cell>
          <cell r="D214" t="str">
            <v>카메라 전원</v>
          </cell>
          <cell r="E214" t="str">
            <v>VCT 1.5sq 2C x 5열</v>
          </cell>
          <cell r="F214" t="str">
            <v>0.5+2.5+6</v>
          </cell>
          <cell r="G214">
            <v>9</v>
          </cell>
          <cell r="H214" t="str">
            <v>m</v>
          </cell>
          <cell r="K214">
            <v>9</v>
          </cell>
        </row>
        <row r="215">
          <cell r="C215">
            <v>211</v>
          </cell>
          <cell r="D215" t="str">
            <v>스피커</v>
          </cell>
          <cell r="E215" t="str">
            <v>SW 2300 x 1</v>
          </cell>
          <cell r="F215" t="str">
            <v>0.5+2</v>
          </cell>
          <cell r="G215">
            <v>2.5</v>
          </cell>
          <cell r="H215" t="str">
            <v>m</v>
          </cell>
          <cell r="L215">
            <v>2.5</v>
          </cell>
        </row>
        <row r="216">
          <cell r="C216">
            <v>212</v>
          </cell>
          <cell r="D216" t="str">
            <v>경광등</v>
          </cell>
          <cell r="E216" t="str">
            <v>UTP Cat.6 4P x 1열</v>
          </cell>
          <cell r="F216" t="str">
            <v>0.5+2.5+5</v>
          </cell>
          <cell r="G216">
            <v>8</v>
          </cell>
          <cell r="H216" t="str">
            <v>m</v>
          </cell>
          <cell r="M216">
            <v>8</v>
          </cell>
        </row>
        <row r="217">
          <cell r="C217">
            <v>213</v>
          </cell>
          <cell r="D217" t="str">
            <v>카메라 통신</v>
          </cell>
          <cell r="E217" t="str">
            <v>UTP Cat.6 4P x 5열</v>
          </cell>
          <cell r="F217" t="str">
            <v>0.5+2.5+6</v>
          </cell>
          <cell r="G217">
            <v>9</v>
          </cell>
          <cell r="H217" t="str">
            <v>m</v>
          </cell>
          <cell r="P217">
            <v>9</v>
          </cell>
        </row>
        <row r="218">
          <cell r="C218">
            <v>214</v>
          </cell>
          <cell r="D218" t="str">
            <v>비상벨</v>
          </cell>
          <cell r="E218" t="str">
            <v>UTP Cat.6 4P x 1열</v>
          </cell>
          <cell r="F218" t="str">
            <v>0.5+2</v>
          </cell>
          <cell r="G218">
            <v>2.5</v>
          </cell>
          <cell r="H218" t="str">
            <v>m</v>
          </cell>
          <cell r="M218">
            <v>2.5</v>
          </cell>
        </row>
        <row r="219">
          <cell r="C219">
            <v>215</v>
          </cell>
        </row>
        <row r="220">
          <cell r="B220">
            <v>1025</v>
          </cell>
          <cell r="C220">
            <v>216</v>
          </cell>
          <cell r="D220" t="str">
            <v>계</v>
          </cell>
          <cell r="I220">
            <v>0</v>
          </cell>
          <cell r="J220">
            <v>0</v>
          </cell>
          <cell r="K220">
            <v>9</v>
          </cell>
          <cell r="L220">
            <v>2.5</v>
          </cell>
          <cell r="M220">
            <v>10.5</v>
          </cell>
          <cell r="N220">
            <v>0</v>
          </cell>
          <cell r="O220">
            <v>0</v>
          </cell>
          <cell r="P220">
            <v>9</v>
          </cell>
          <cell r="Q220">
            <v>1</v>
          </cell>
          <cell r="R220">
            <v>1</v>
          </cell>
          <cell r="S220">
            <v>4</v>
          </cell>
          <cell r="T220">
            <v>1</v>
          </cell>
          <cell r="U220">
            <v>1</v>
          </cell>
          <cell r="V220">
            <v>1</v>
          </cell>
          <cell r="W220">
            <v>1</v>
          </cell>
          <cell r="X220">
            <v>1</v>
          </cell>
          <cell r="Y220">
            <v>1</v>
          </cell>
          <cell r="Z220">
            <v>1</v>
          </cell>
          <cell r="AA220">
            <v>1</v>
          </cell>
          <cell r="AB220">
            <v>1</v>
          </cell>
          <cell r="AC220">
            <v>1</v>
          </cell>
          <cell r="AD220">
            <v>1</v>
          </cell>
          <cell r="AE220">
            <v>1</v>
          </cell>
          <cell r="AF220">
            <v>2</v>
          </cell>
          <cell r="AG220">
            <v>1</v>
          </cell>
          <cell r="AH220">
            <v>1</v>
          </cell>
          <cell r="AI220">
            <v>1</v>
          </cell>
        </row>
        <row r="221">
          <cell r="C221">
            <v>217</v>
          </cell>
        </row>
        <row r="222">
          <cell r="B222">
            <v>2026</v>
          </cell>
          <cell r="C222">
            <v>218</v>
          </cell>
          <cell r="D222" t="str">
            <v>2.26 기흥구 상갈동 487-5 유진빌</v>
          </cell>
          <cell r="Q222">
            <v>1</v>
          </cell>
          <cell r="R222">
            <v>1</v>
          </cell>
          <cell r="S222">
            <v>3</v>
          </cell>
          <cell r="T222">
            <v>1</v>
          </cell>
          <cell r="U222">
            <v>1</v>
          </cell>
          <cell r="V222">
            <v>1</v>
          </cell>
          <cell r="W222">
            <v>1</v>
          </cell>
          <cell r="X222">
            <v>1</v>
          </cell>
          <cell r="Y222">
            <v>1</v>
          </cell>
          <cell r="Z222">
            <v>1</v>
          </cell>
          <cell r="AA222">
            <v>1</v>
          </cell>
          <cell r="AB222">
            <v>1</v>
          </cell>
          <cell r="AC222">
            <v>1</v>
          </cell>
          <cell r="AD222">
            <v>1</v>
          </cell>
          <cell r="AE222">
            <v>1</v>
          </cell>
          <cell r="AF222">
            <v>2</v>
          </cell>
          <cell r="AG222">
            <v>1</v>
          </cell>
          <cell r="AH222">
            <v>1</v>
          </cell>
          <cell r="AI222">
            <v>1</v>
          </cell>
        </row>
        <row r="223">
          <cell r="C223">
            <v>219</v>
          </cell>
          <cell r="D223" t="str">
            <v>카메라 전원</v>
          </cell>
          <cell r="E223" t="str">
            <v>VCT 1.5sq 2C x 4열</v>
          </cell>
          <cell r="F223" t="str">
            <v>0.5+2.5+3</v>
          </cell>
          <cell r="G223">
            <v>6</v>
          </cell>
          <cell r="H223" t="str">
            <v>m</v>
          </cell>
          <cell r="J223">
            <v>6</v>
          </cell>
        </row>
        <row r="224">
          <cell r="C224">
            <v>220</v>
          </cell>
          <cell r="D224" t="str">
            <v>스피커</v>
          </cell>
          <cell r="E224" t="str">
            <v>SW 2300 x 1</v>
          </cell>
          <cell r="F224" t="str">
            <v>0.5+2</v>
          </cell>
          <cell r="G224">
            <v>2.5</v>
          </cell>
          <cell r="H224" t="str">
            <v>m</v>
          </cell>
          <cell r="L224">
            <v>2.5</v>
          </cell>
        </row>
        <row r="225">
          <cell r="C225">
            <v>221</v>
          </cell>
          <cell r="D225" t="str">
            <v>경광등</v>
          </cell>
          <cell r="E225" t="str">
            <v>UTP Cat.6 4P x 1열</v>
          </cell>
          <cell r="F225" t="str">
            <v>0.5+2.5+2</v>
          </cell>
          <cell r="G225">
            <v>5</v>
          </cell>
          <cell r="H225" t="str">
            <v>m</v>
          </cell>
          <cell r="M225">
            <v>5</v>
          </cell>
        </row>
        <row r="226">
          <cell r="C226">
            <v>222</v>
          </cell>
          <cell r="D226" t="str">
            <v>카메라 통신</v>
          </cell>
          <cell r="E226" t="str">
            <v>UTP Cat.6 4P x 4열</v>
          </cell>
          <cell r="F226" t="str">
            <v>0.5+2.5+3</v>
          </cell>
          <cell r="G226">
            <v>6</v>
          </cell>
          <cell r="H226" t="str">
            <v>m</v>
          </cell>
          <cell r="O226">
            <v>6</v>
          </cell>
        </row>
        <row r="227">
          <cell r="C227">
            <v>223</v>
          </cell>
          <cell r="D227" t="str">
            <v>비상벨</v>
          </cell>
          <cell r="E227" t="str">
            <v>UTP Cat.6 4P x 1열</v>
          </cell>
          <cell r="F227" t="str">
            <v>0.5+2</v>
          </cell>
          <cell r="G227">
            <v>2.5</v>
          </cell>
          <cell r="H227" t="str">
            <v>m</v>
          </cell>
          <cell r="M227">
            <v>2.5</v>
          </cell>
        </row>
        <row r="228">
          <cell r="C228">
            <v>224</v>
          </cell>
        </row>
        <row r="229">
          <cell r="B229">
            <v>1026</v>
          </cell>
          <cell r="C229">
            <v>225</v>
          </cell>
          <cell r="D229" t="str">
            <v>계</v>
          </cell>
          <cell r="I229">
            <v>0</v>
          </cell>
          <cell r="J229">
            <v>6</v>
          </cell>
          <cell r="K229">
            <v>0</v>
          </cell>
          <cell r="L229">
            <v>2.5</v>
          </cell>
          <cell r="M229">
            <v>7.5</v>
          </cell>
          <cell r="N229">
            <v>0</v>
          </cell>
          <cell r="O229">
            <v>6</v>
          </cell>
          <cell r="P229">
            <v>0</v>
          </cell>
          <cell r="Q229">
            <v>1</v>
          </cell>
          <cell r="R229">
            <v>1</v>
          </cell>
          <cell r="S229">
            <v>3</v>
          </cell>
          <cell r="T229">
            <v>1</v>
          </cell>
          <cell r="U229">
            <v>1</v>
          </cell>
          <cell r="V229">
            <v>1</v>
          </cell>
          <cell r="W229">
            <v>1</v>
          </cell>
          <cell r="X229">
            <v>1</v>
          </cell>
          <cell r="Y229">
            <v>1</v>
          </cell>
          <cell r="Z229">
            <v>1</v>
          </cell>
          <cell r="AA229">
            <v>1</v>
          </cell>
          <cell r="AB229">
            <v>1</v>
          </cell>
          <cell r="AC229">
            <v>1</v>
          </cell>
          <cell r="AD229">
            <v>1</v>
          </cell>
          <cell r="AE229">
            <v>1</v>
          </cell>
          <cell r="AF229">
            <v>2</v>
          </cell>
          <cell r="AG229">
            <v>1</v>
          </cell>
          <cell r="AH229">
            <v>1</v>
          </cell>
          <cell r="AI229">
            <v>1</v>
          </cell>
        </row>
        <row r="230">
          <cell r="C230">
            <v>226</v>
          </cell>
        </row>
        <row r="231">
          <cell r="B231">
            <v>2027</v>
          </cell>
          <cell r="C231">
            <v>227</v>
          </cell>
          <cell r="D231" t="str">
            <v>2.27 기흥구 신갈동 329-1 영마트 앞</v>
          </cell>
          <cell r="Q231">
            <v>1</v>
          </cell>
          <cell r="R231">
            <v>1</v>
          </cell>
          <cell r="S231">
            <v>4</v>
          </cell>
          <cell r="T231">
            <v>1</v>
          </cell>
          <cell r="U231">
            <v>1</v>
          </cell>
          <cell r="V231">
            <v>1</v>
          </cell>
          <cell r="W231">
            <v>1</v>
          </cell>
          <cell r="X231">
            <v>1</v>
          </cell>
          <cell r="Y231">
            <v>1</v>
          </cell>
          <cell r="Z231">
            <v>1</v>
          </cell>
          <cell r="AA231">
            <v>1</v>
          </cell>
          <cell r="AB231">
            <v>1</v>
          </cell>
          <cell r="AC231">
            <v>1</v>
          </cell>
          <cell r="AD231">
            <v>1</v>
          </cell>
          <cell r="AE231">
            <v>1</v>
          </cell>
          <cell r="AF231">
            <v>2</v>
          </cell>
          <cell r="AG231">
            <v>1</v>
          </cell>
          <cell r="AH231">
            <v>1</v>
          </cell>
          <cell r="AI231">
            <v>1</v>
          </cell>
        </row>
        <row r="232">
          <cell r="C232">
            <v>228</v>
          </cell>
          <cell r="D232" t="str">
            <v>카메라 전원</v>
          </cell>
          <cell r="E232" t="str">
            <v>VCT 1.5sq 2C x 5열</v>
          </cell>
          <cell r="F232" t="str">
            <v>0.5+2.5+6</v>
          </cell>
          <cell r="G232">
            <v>9</v>
          </cell>
          <cell r="H232" t="str">
            <v>m</v>
          </cell>
          <cell r="K232">
            <v>9</v>
          </cell>
        </row>
        <row r="233">
          <cell r="C233">
            <v>229</v>
          </cell>
          <cell r="D233" t="str">
            <v>스피커</v>
          </cell>
          <cell r="E233" t="str">
            <v>SW 2300 x 1</v>
          </cell>
          <cell r="F233" t="str">
            <v>0.5+2</v>
          </cell>
          <cell r="G233">
            <v>2.5</v>
          </cell>
          <cell r="H233" t="str">
            <v>m</v>
          </cell>
          <cell r="L233">
            <v>2.5</v>
          </cell>
        </row>
        <row r="234">
          <cell r="C234">
            <v>230</v>
          </cell>
          <cell r="D234" t="str">
            <v>경광등</v>
          </cell>
          <cell r="E234" t="str">
            <v>UTP Cat.6 4P x 1열</v>
          </cell>
          <cell r="F234" t="str">
            <v>0.5+2.5+5</v>
          </cell>
          <cell r="G234">
            <v>8</v>
          </cell>
          <cell r="H234" t="str">
            <v>m</v>
          </cell>
          <cell r="M234">
            <v>8</v>
          </cell>
        </row>
        <row r="235">
          <cell r="C235">
            <v>231</v>
          </cell>
          <cell r="D235" t="str">
            <v>카메라 통신</v>
          </cell>
          <cell r="E235" t="str">
            <v>UTP Cat.6 4P x 5열</v>
          </cell>
          <cell r="F235" t="str">
            <v>0.5+2.5+6</v>
          </cell>
          <cell r="G235">
            <v>9</v>
          </cell>
          <cell r="H235" t="str">
            <v>m</v>
          </cell>
          <cell r="P235">
            <v>9</v>
          </cell>
        </row>
        <row r="236">
          <cell r="C236">
            <v>232</v>
          </cell>
          <cell r="D236" t="str">
            <v>비상벨</v>
          </cell>
          <cell r="E236" t="str">
            <v>UTP Cat.6 4P x 1열</v>
          </cell>
          <cell r="F236" t="str">
            <v>0.5+2</v>
          </cell>
          <cell r="G236">
            <v>2.5</v>
          </cell>
          <cell r="H236" t="str">
            <v>m</v>
          </cell>
          <cell r="M236">
            <v>2.5</v>
          </cell>
        </row>
        <row r="237">
          <cell r="C237">
            <v>233</v>
          </cell>
        </row>
        <row r="238">
          <cell r="B238">
            <v>1027</v>
          </cell>
          <cell r="C238">
            <v>234</v>
          </cell>
          <cell r="D238" t="str">
            <v>계</v>
          </cell>
          <cell r="I238">
            <v>0</v>
          </cell>
          <cell r="J238">
            <v>0</v>
          </cell>
          <cell r="K238">
            <v>9</v>
          </cell>
          <cell r="L238">
            <v>2.5</v>
          </cell>
          <cell r="M238">
            <v>10.5</v>
          </cell>
          <cell r="N238">
            <v>0</v>
          </cell>
          <cell r="O238">
            <v>0</v>
          </cell>
          <cell r="P238">
            <v>9</v>
          </cell>
          <cell r="Q238">
            <v>1</v>
          </cell>
          <cell r="R238">
            <v>1</v>
          </cell>
          <cell r="S238">
            <v>4</v>
          </cell>
          <cell r="T238">
            <v>1</v>
          </cell>
          <cell r="U238">
            <v>1</v>
          </cell>
          <cell r="V238">
            <v>1</v>
          </cell>
          <cell r="W238">
            <v>1</v>
          </cell>
          <cell r="X238">
            <v>1</v>
          </cell>
          <cell r="Y238">
            <v>1</v>
          </cell>
          <cell r="Z238">
            <v>1</v>
          </cell>
          <cell r="AA238">
            <v>1</v>
          </cell>
          <cell r="AB238">
            <v>1</v>
          </cell>
          <cell r="AC238">
            <v>1</v>
          </cell>
          <cell r="AD238">
            <v>1</v>
          </cell>
          <cell r="AE238">
            <v>1</v>
          </cell>
          <cell r="AF238">
            <v>2</v>
          </cell>
          <cell r="AG238">
            <v>1</v>
          </cell>
          <cell r="AH238">
            <v>1</v>
          </cell>
          <cell r="AI238">
            <v>1</v>
          </cell>
        </row>
        <row r="239">
          <cell r="B239">
            <v>2028</v>
          </cell>
          <cell r="C239">
            <v>235</v>
          </cell>
          <cell r="D239" t="str">
            <v>2.28 기흥구 신갈동 343-3 성진빌라 앞</v>
          </cell>
          <cell r="Q239">
            <v>1</v>
          </cell>
          <cell r="R239">
            <v>1</v>
          </cell>
          <cell r="S239">
            <v>3</v>
          </cell>
          <cell r="T239">
            <v>1</v>
          </cell>
          <cell r="U239">
            <v>1</v>
          </cell>
          <cell r="V239">
            <v>1</v>
          </cell>
          <cell r="W239">
            <v>1</v>
          </cell>
          <cell r="X239">
            <v>1</v>
          </cell>
          <cell r="Y239">
            <v>1</v>
          </cell>
          <cell r="Z239">
            <v>1</v>
          </cell>
          <cell r="AA239">
            <v>1</v>
          </cell>
          <cell r="AB239">
            <v>1</v>
          </cell>
          <cell r="AC239">
            <v>1</v>
          </cell>
          <cell r="AD239">
            <v>1</v>
          </cell>
          <cell r="AE239">
            <v>1</v>
          </cell>
          <cell r="AF239">
            <v>2</v>
          </cell>
          <cell r="AG239">
            <v>1</v>
          </cell>
          <cell r="AH239">
            <v>1</v>
          </cell>
          <cell r="AI239">
            <v>1</v>
          </cell>
        </row>
        <row r="240">
          <cell r="C240">
            <v>236</v>
          </cell>
          <cell r="D240" t="str">
            <v>카메라 전원</v>
          </cell>
          <cell r="E240" t="str">
            <v>VCT 1.5sq 2C x 4열</v>
          </cell>
          <cell r="F240" t="str">
            <v>0.5+2.5+4</v>
          </cell>
          <cell r="G240">
            <v>7</v>
          </cell>
          <cell r="H240" t="str">
            <v>m</v>
          </cell>
          <cell r="J240">
            <v>7</v>
          </cell>
        </row>
        <row r="241">
          <cell r="C241">
            <v>237</v>
          </cell>
          <cell r="D241" t="str">
            <v>스피커</v>
          </cell>
          <cell r="E241" t="str">
            <v>SW 2300 x 1</v>
          </cell>
          <cell r="F241" t="str">
            <v>0.5+2</v>
          </cell>
          <cell r="G241">
            <v>2.5</v>
          </cell>
          <cell r="H241" t="str">
            <v>m</v>
          </cell>
          <cell r="L241">
            <v>2.5</v>
          </cell>
        </row>
        <row r="242">
          <cell r="C242">
            <v>238</v>
          </cell>
          <cell r="D242" t="str">
            <v>경광등</v>
          </cell>
          <cell r="E242" t="str">
            <v>UTP Cat.6 4P x 1열</v>
          </cell>
          <cell r="F242" t="str">
            <v>0.5+2.5+3</v>
          </cell>
          <cell r="G242">
            <v>6</v>
          </cell>
          <cell r="H242" t="str">
            <v>m</v>
          </cell>
          <cell r="M242">
            <v>6</v>
          </cell>
        </row>
        <row r="243">
          <cell r="C243">
            <v>239</v>
          </cell>
          <cell r="D243" t="str">
            <v>카메라 통신</v>
          </cell>
          <cell r="E243" t="str">
            <v>UTP Cat.6 4P x 4열</v>
          </cell>
          <cell r="F243" t="str">
            <v>0.5+2.5+4</v>
          </cell>
          <cell r="G243">
            <v>7</v>
          </cell>
          <cell r="H243" t="str">
            <v>m</v>
          </cell>
          <cell r="O243">
            <v>7</v>
          </cell>
        </row>
        <row r="244">
          <cell r="C244">
            <v>240</v>
          </cell>
          <cell r="D244" t="str">
            <v>비상벨</v>
          </cell>
          <cell r="E244" t="str">
            <v>UTP Cat.6 4P x 1열</v>
          </cell>
          <cell r="F244" t="str">
            <v>0.5+2</v>
          </cell>
          <cell r="G244">
            <v>2.5</v>
          </cell>
          <cell r="H244" t="str">
            <v>m</v>
          </cell>
          <cell r="M244">
            <v>2.5</v>
          </cell>
        </row>
        <row r="245">
          <cell r="C245">
            <v>241</v>
          </cell>
        </row>
        <row r="246">
          <cell r="B246">
            <v>1028</v>
          </cell>
          <cell r="C246">
            <v>242</v>
          </cell>
          <cell r="D246" t="str">
            <v>계</v>
          </cell>
          <cell r="I246">
            <v>0</v>
          </cell>
          <cell r="J246">
            <v>7</v>
          </cell>
          <cell r="K246">
            <v>0</v>
          </cell>
          <cell r="L246">
            <v>2.5</v>
          </cell>
          <cell r="M246">
            <v>8.5</v>
          </cell>
          <cell r="N246">
            <v>0</v>
          </cell>
          <cell r="O246">
            <v>7</v>
          </cell>
          <cell r="P246">
            <v>0</v>
          </cell>
          <cell r="Q246">
            <v>1</v>
          </cell>
          <cell r="R246">
            <v>1</v>
          </cell>
          <cell r="S246">
            <v>3</v>
          </cell>
          <cell r="T246">
            <v>1</v>
          </cell>
          <cell r="U246">
            <v>1</v>
          </cell>
          <cell r="V246">
            <v>1</v>
          </cell>
          <cell r="W246">
            <v>1</v>
          </cell>
          <cell r="X246">
            <v>1</v>
          </cell>
          <cell r="Y246">
            <v>1</v>
          </cell>
          <cell r="Z246">
            <v>1</v>
          </cell>
          <cell r="AA246">
            <v>1</v>
          </cell>
          <cell r="AB246">
            <v>1</v>
          </cell>
          <cell r="AC246">
            <v>1</v>
          </cell>
          <cell r="AD246">
            <v>1</v>
          </cell>
          <cell r="AE246">
            <v>1</v>
          </cell>
          <cell r="AF246">
            <v>2</v>
          </cell>
          <cell r="AG246">
            <v>1</v>
          </cell>
          <cell r="AH246">
            <v>1</v>
          </cell>
          <cell r="AI246">
            <v>1</v>
          </cell>
        </row>
        <row r="247">
          <cell r="C247">
            <v>243</v>
          </cell>
        </row>
        <row r="248">
          <cell r="B248">
            <v>2029</v>
          </cell>
          <cell r="C248">
            <v>244</v>
          </cell>
          <cell r="D248" t="str">
            <v>2.29 기흥구 신갈동 45-3 신갈감리교회 맞은편</v>
          </cell>
          <cell r="Q248">
            <v>1</v>
          </cell>
          <cell r="R248">
            <v>1</v>
          </cell>
          <cell r="S248">
            <v>4</v>
          </cell>
          <cell r="T248">
            <v>1</v>
          </cell>
          <cell r="U248">
            <v>1</v>
          </cell>
          <cell r="V248">
            <v>1</v>
          </cell>
          <cell r="W248">
            <v>1</v>
          </cell>
          <cell r="X248">
            <v>1</v>
          </cell>
          <cell r="Y248">
            <v>1</v>
          </cell>
          <cell r="Z248">
            <v>1</v>
          </cell>
          <cell r="AA248">
            <v>1</v>
          </cell>
          <cell r="AB248">
            <v>1</v>
          </cell>
          <cell r="AC248">
            <v>1</v>
          </cell>
          <cell r="AD248">
            <v>1</v>
          </cell>
          <cell r="AE248">
            <v>1</v>
          </cell>
          <cell r="AF248">
            <v>2</v>
          </cell>
          <cell r="AG248">
            <v>1</v>
          </cell>
          <cell r="AH248">
            <v>1</v>
          </cell>
          <cell r="AI248">
            <v>1</v>
          </cell>
        </row>
        <row r="249">
          <cell r="C249">
            <v>245</v>
          </cell>
          <cell r="D249" t="str">
            <v>카메라 전원</v>
          </cell>
          <cell r="E249" t="str">
            <v>VCT 1.5sq 2C x 5열</v>
          </cell>
          <cell r="F249" t="str">
            <v>0.5+2.5+4</v>
          </cell>
          <cell r="G249">
            <v>7</v>
          </cell>
          <cell r="H249" t="str">
            <v>m</v>
          </cell>
          <cell r="K249">
            <v>7</v>
          </cell>
        </row>
        <row r="250">
          <cell r="C250">
            <v>246</v>
          </cell>
          <cell r="D250" t="str">
            <v>스피커</v>
          </cell>
          <cell r="E250" t="str">
            <v>SW 2300 x 1</v>
          </cell>
          <cell r="F250" t="str">
            <v>0.5+2</v>
          </cell>
          <cell r="G250">
            <v>2.5</v>
          </cell>
          <cell r="H250" t="str">
            <v>m</v>
          </cell>
          <cell r="L250">
            <v>2.5</v>
          </cell>
        </row>
        <row r="251">
          <cell r="C251">
            <v>247</v>
          </cell>
          <cell r="D251" t="str">
            <v>경광등</v>
          </cell>
          <cell r="E251" t="str">
            <v>UTP Cat.6 4P x 1열</v>
          </cell>
          <cell r="F251" t="str">
            <v>0.5+2.5+3</v>
          </cell>
          <cell r="G251">
            <v>6</v>
          </cell>
          <cell r="H251" t="str">
            <v>m</v>
          </cell>
          <cell r="M251">
            <v>6</v>
          </cell>
        </row>
        <row r="252">
          <cell r="C252">
            <v>248</v>
          </cell>
          <cell r="D252" t="str">
            <v>카메라 통신</v>
          </cell>
          <cell r="E252" t="str">
            <v>UTP Cat.6 4P x 5열</v>
          </cell>
          <cell r="F252" t="str">
            <v>0.5+2.5+4</v>
          </cell>
          <cell r="G252">
            <v>7</v>
          </cell>
          <cell r="H252" t="str">
            <v>m</v>
          </cell>
          <cell r="P252">
            <v>7</v>
          </cell>
        </row>
        <row r="253">
          <cell r="C253">
            <v>249</v>
          </cell>
          <cell r="D253" t="str">
            <v>비상벨</v>
          </cell>
          <cell r="E253" t="str">
            <v>UTP Cat.6 4P x 1열</v>
          </cell>
          <cell r="F253" t="str">
            <v>0.5+2</v>
          </cell>
          <cell r="G253">
            <v>2.5</v>
          </cell>
          <cell r="H253" t="str">
            <v>m</v>
          </cell>
          <cell r="M253">
            <v>2.5</v>
          </cell>
        </row>
        <row r="254">
          <cell r="C254">
            <v>250</v>
          </cell>
        </row>
        <row r="255">
          <cell r="B255">
            <v>1029</v>
          </cell>
          <cell r="C255">
            <v>251</v>
          </cell>
          <cell r="D255" t="str">
            <v>계</v>
          </cell>
          <cell r="I255">
            <v>0</v>
          </cell>
          <cell r="J255">
            <v>0</v>
          </cell>
          <cell r="K255">
            <v>7</v>
          </cell>
          <cell r="L255">
            <v>2.5</v>
          </cell>
          <cell r="M255">
            <v>8.5</v>
          </cell>
          <cell r="N255">
            <v>0</v>
          </cell>
          <cell r="O255">
            <v>0</v>
          </cell>
          <cell r="P255">
            <v>7</v>
          </cell>
          <cell r="Q255">
            <v>1</v>
          </cell>
          <cell r="R255">
            <v>1</v>
          </cell>
          <cell r="S255">
            <v>4</v>
          </cell>
          <cell r="T255">
            <v>1</v>
          </cell>
          <cell r="U255">
            <v>1</v>
          </cell>
          <cell r="V255">
            <v>1</v>
          </cell>
          <cell r="W255">
            <v>1</v>
          </cell>
          <cell r="X255">
            <v>1</v>
          </cell>
          <cell r="Y255">
            <v>1</v>
          </cell>
          <cell r="Z255">
            <v>1</v>
          </cell>
          <cell r="AA255">
            <v>1</v>
          </cell>
          <cell r="AB255">
            <v>1</v>
          </cell>
          <cell r="AC255">
            <v>1</v>
          </cell>
          <cell r="AD255">
            <v>1</v>
          </cell>
          <cell r="AE255">
            <v>1</v>
          </cell>
          <cell r="AF255">
            <v>2</v>
          </cell>
          <cell r="AG255">
            <v>1</v>
          </cell>
          <cell r="AH255">
            <v>1</v>
          </cell>
          <cell r="AI255">
            <v>1</v>
          </cell>
        </row>
        <row r="256">
          <cell r="C256">
            <v>252</v>
          </cell>
        </row>
        <row r="257">
          <cell r="B257">
            <v>2030</v>
          </cell>
          <cell r="C257">
            <v>253</v>
          </cell>
          <cell r="D257" t="str">
            <v>2.30 기흥구 신갈동 720 신갈어린이집 앞 삼거리</v>
          </cell>
          <cell r="Q257">
            <v>1</v>
          </cell>
          <cell r="R257">
            <v>1</v>
          </cell>
          <cell r="S257">
            <v>3</v>
          </cell>
          <cell r="T257">
            <v>1</v>
          </cell>
          <cell r="U257">
            <v>1</v>
          </cell>
          <cell r="V257">
            <v>1</v>
          </cell>
          <cell r="W257">
            <v>1</v>
          </cell>
          <cell r="X257">
            <v>1</v>
          </cell>
          <cell r="Y257">
            <v>1</v>
          </cell>
          <cell r="Z257">
            <v>1</v>
          </cell>
          <cell r="AA257">
            <v>1</v>
          </cell>
          <cell r="AB257">
            <v>1</v>
          </cell>
          <cell r="AC257">
            <v>1</v>
          </cell>
          <cell r="AD257">
            <v>1</v>
          </cell>
          <cell r="AE257">
            <v>1</v>
          </cell>
          <cell r="AF257">
            <v>2</v>
          </cell>
          <cell r="AG257">
            <v>1</v>
          </cell>
          <cell r="AH257">
            <v>1</v>
          </cell>
          <cell r="AI257">
            <v>1</v>
          </cell>
        </row>
        <row r="258">
          <cell r="C258">
            <v>254</v>
          </cell>
          <cell r="D258" t="str">
            <v>카메라 전원</v>
          </cell>
          <cell r="E258" t="str">
            <v>VCT 1.5sq 2C x 4열</v>
          </cell>
          <cell r="F258" t="str">
            <v>0.5+2.5+4</v>
          </cell>
          <cell r="G258">
            <v>7</v>
          </cell>
          <cell r="H258" t="str">
            <v>m</v>
          </cell>
          <cell r="J258">
            <v>7</v>
          </cell>
        </row>
        <row r="259">
          <cell r="C259">
            <v>255</v>
          </cell>
          <cell r="D259" t="str">
            <v>스피커</v>
          </cell>
          <cell r="E259" t="str">
            <v>SW 2300 x 1</v>
          </cell>
          <cell r="F259" t="str">
            <v>0.5+2</v>
          </cell>
          <cell r="G259">
            <v>2.5</v>
          </cell>
          <cell r="H259" t="str">
            <v>m</v>
          </cell>
          <cell r="L259">
            <v>2.5</v>
          </cell>
        </row>
        <row r="260">
          <cell r="C260">
            <v>256</v>
          </cell>
          <cell r="D260" t="str">
            <v>경광등</v>
          </cell>
          <cell r="E260" t="str">
            <v>UTP Cat.6 4P x 1열</v>
          </cell>
          <cell r="F260" t="str">
            <v>0.5+2.5+3</v>
          </cell>
          <cell r="G260">
            <v>6</v>
          </cell>
          <cell r="H260" t="str">
            <v>m</v>
          </cell>
          <cell r="M260">
            <v>6</v>
          </cell>
        </row>
        <row r="261">
          <cell r="C261">
            <v>257</v>
          </cell>
          <cell r="D261" t="str">
            <v>카메라 통신</v>
          </cell>
          <cell r="E261" t="str">
            <v>UTP Cat.6 4P x 4열</v>
          </cell>
          <cell r="F261" t="str">
            <v>0.5+2.5+4</v>
          </cell>
          <cell r="G261">
            <v>7</v>
          </cell>
          <cell r="H261" t="str">
            <v>m</v>
          </cell>
          <cell r="O261">
            <v>7</v>
          </cell>
        </row>
        <row r="262">
          <cell r="C262">
            <v>258</v>
          </cell>
          <cell r="D262" t="str">
            <v>비상벨</v>
          </cell>
          <cell r="E262" t="str">
            <v>UTP Cat.6 4P x 1열</v>
          </cell>
          <cell r="F262" t="str">
            <v>0.5+2</v>
          </cell>
          <cell r="G262">
            <v>2.5</v>
          </cell>
          <cell r="H262" t="str">
            <v>m</v>
          </cell>
          <cell r="M262">
            <v>2.5</v>
          </cell>
        </row>
        <row r="263">
          <cell r="C263">
            <v>259</v>
          </cell>
        </row>
        <row r="264">
          <cell r="B264">
            <v>1030</v>
          </cell>
          <cell r="C264">
            <v>260</v>
          </cell>
          <cell r="D264" t="str">
            <v>계</v>
          </cell>
          <cell r="I264">
            <v>0</v>
          </cell>
          <cell r="J264">
            <v>7</v>
          </cell>
          <cell r="K264">
            <v>0</v>
          </cell>
          <cell r="L264">
            <v>2.5</v>
          </cell>
          <cell r="M264">
            <v>8.5</v>
          </cell>
          <cell r="N264">
            <v>0</v>
          </cell>
          <cell r="O264">
            <v>7</v>
          </cell>
          <cell r="P264">
            <v>0</v>
          </cell>
          <cell r="Q264">
            <v>1</v>
          </cell>
          <cell r="R264">
            <v>1</v>
          </cell>
          <cell r="S264">
            <v>3</v>
          </cell>
          <cell r="T264">
            <v>1</v>
          </cell>
          <cell r="U264">
            <v>1</v>
          </cell>
          <cell r="V264">
            <v>1</v>
          </cell>
          <cell r="W264">
            <v>1</v>
          </cell>
          <cell r="X264">
            <v>1</v>
          </cell>
          <cell r="Y264">
            <v>1</v>
          </cell>
          <cell r="Z264">
            <v>1</v>
          </cell>
          <cell r="AA264">
            <v>1</v>
          </cell>
          <cell r="AB264">
            <v>1</v>
          </cell>
          <cell r="AC264">
            <v>1</v>
          </cell>
          <cell r="AD264">
            <v>1</v>
          </cell>
          <cell r="AE264">
            <v>1</v>
          </cell>
          <cell r="AF264">
            <v>2</v>
          </cell>
          <cell r="AG264">
            <v>1</v>
          </cell>
          <cell r="AH264">
            <v>1</v>
          </cell>
          <cell r="AI264">
            <v>1</v>
          </cell>
        </row>
        <row r="265">
          <cell r="B265">
            <v>2031</v>
          </cell>
          <cell r="C265">
            <v>261</v>
          </cell>
          <cell r="D265" t="str">
            <v>2.31 기흥구 신갈동 161 기흥고등학교 후문</v>
          </cell>
          <cell r="Q265">
            <v>1</v>
          </cell>
          <cell r="R265">
            <v>1</v>
          </cell>
          <cell r="S265">
            <v>3</v>
          </cell>
          <cell r="T265">
            <v>1</v>
          </cell>
          <cell r="U265">
            <v>1</v>
          </cell>
          <cell r="V265">
            <v>1</v>
          </cell>
          <cell r="W265">
            <v>1</v>
          </cell>
          <cell r="X265">
            <v>1</v>
          </cell>
          <cell r="Y265">
            <v>1</v>
          </cell>
          <cell r="Z265">
            <v>1</v>
          </cell>
          <cell r="AA265">
            <v>1</v>
          </cell>
          <cell r="AB265">
            <v>1</v>
          </cell>
          <cell r="AC265">
            <v>1</v>
          </cell>
          <cell r="AD265">
            <v>1</v>
          </cell>
          <cell r="AE265">
            <v>1</v>
          </cell>
          <cell r="AF265">
            <v>2</v>
          </cell>
          <cell r="AG265">
            <v>1</v>
          </cell>
          <cell r="AH265">
            <v>1</v>
          </cell>
          <cell r="AI265">
            <v>1</v>
          </cell>
        </row>
        <row r="266">
          <cell r="C266">
            <v>262</v>
          </cell>
          <cell r="D266" t="str">
            <v>카메라 전원</v>
          </cell>
          <cell r="E266" t="str">
            <v>VCT 1.5sq 2C x 4열</v>
          </cell>
          <cell r="F266" t="str">
            <v>0.5+2.5+6</v>
          </cell>
          <cell r="G266">
            <v>9</v>
          </cell>
          <cell r="H266" t="str">
            <v>m</v>
          </cell>
          <cell r="J266">
            <v>9</v>
          </cell>
        </row>
        <row r="267">
          <cell r="C267">
            <v>263</v>
          </cell>
          <cell r="D267" t="str">
            <v>스피커</v>
          </cell>
          <cell r="E267" t="str">
            <v>SW 2300 x 1</v>
          </cell>
          <cell r="F267" t="str">
            <v>0.5+2</v>
          </cell>
          <cell r="G267">
            <v>2.5</v>
          </cell>
          <cell r="H267" t="str">
            <v>m</v>
          </cell>
          <cell r="L267">
            <v>2.5</v>
          </cell>
        </row>
        <row r="268">
          <cell r="C268">
            <v>264</v>
          </cell>
          <cell r="D268" t="str">
            <v>경광등</v>
          </cell>
          <cell r="E268" t="str">
            <v>UTP Cat.6 4P x 1열</v>
          </cell>
          <cell r="F268" t="str">
            <v>0.5+2.5+5</v>
          </cell>
          <cell r="G268">
            <v>8</v>
          </cell>
          <cell r="H268" t="str">
            <v>m</v>
          </cell>
          <cell r="M268">
            <v>8</v>
          </cell>
        </row>
        <row r="269">
          <cell r="C269">
            <v>265</v>
          </cell>
          <cell r="D269" t="str">
            <v>카메라 통신</v>
          </cell>
          <cell r="E269" t="str">
            <v>UTP Cat.6 4P x 4열</v>
          </cell>
          <cell r="F269" t="str">
            <v>0.5+2.5+6</v>
          </cell>
          <cell r="G269">
            <v>9</v>
          </cell>
          <cell r="H269" t="str">
            <v>m</v>
          </cell>
          <cell r="O269">
            <v>9</v>
          </cell>
        </row>
        <row r="270">
          <cell r="C270">
            <v>266</v>
          </cell>
          <cell r="D270" t="str">
            <v>비상벨</v>
          </cell>
          <cell r="E270" t="str">
            <v>UTP Cat.6 4P x 1열</v>
          </cell>
          <cell r="F270" t="str">
            <v>0.5+2</v>
          </cell>
          <cell r="G270">
            <v>2.5</v>
          </cell>
          <cell r="H270" t="str">
            <v>m</v>
          </cell>
          <cell r="M270">
            <v>2.5</v>
          </cell>
        </row>
        <row r="271">
          <cell r="C271">
            <v>267</v>
          </cell>
        </row>
        <row r="272">
          <cell r="B272">
            <v>1031</v>
          </cell>
          <cell r="C272">
            <v>268</v>
          </cell>
          <cell r="D272" t="str">
            <v>계</v>
          </cell>
          <cell r="I272">
            <v>0</v>
          </cell>
          <cell r="J272">
            <v>9</v>
          </cell>
          <cell r="K272">
            <v>0</v>
          </cell>
          <cell r="L272">
            <v>2.5</v>
          </cell>
          <cell r="M272">
            <v>10.5</v>
          </cell>
          <cell r="N272">
            <v>0</v>
          </cell>
          <cell r="O272">
            <v>9</v>
          </cell>
          <cell r="P272">
            <v>0</v>
          </cell>
          <cell r="Q272">
            <v>1</v>
          </cell>
          <cell r="R272">
            <v>1</v>
          </cell>
          <cell r="S272">
            <v>3</v>
          </cell>
          <cell r="T272">
            <v>1</v>
          </cell>
          <cell r="U272">
            <v>1</v>
          </cell>
          <cell r="V272">
            <v>1</v>
          </cell>
          <cell r="W272">
            <v>1</v>
          </cell>
          <cell r="X272">
            <v>1</v>
          </cell>
          <cell r="Y272">
            <v>1</v>
          </cell>
          <cell r="Z272">
            <v>1</v>
          </cell>
          <cell r="AA272">
            <v>1</v>
          </cell>
          <cell r="AB272">
            <v>1</v>
          </cell>
          <cell r="AC272">
            <v>1</v>
          </cell>
          <cell r="AD272">
            <v>1</v>
          </cell>
          <cell r="AE272">
            <v>1</v>
          </cell>
          <cell r="AF272">
            <v>2</v>
          </cell>
          <cell r="AG272">
            <v>1</v>
          </cell>
          <cell r="AH272">
            <v>1</v>
          </cell>
          <cell r="AI272">
            <v>1</v>
          </cell>
        </row>
        <row r="273">
          <cell r="C273">
            <v>269</v>
          </cell>
        </row>
        <row r="274">
          <cell r="B274">
            <v>2032</v>
          </cell>
          <cell r="C274">
            <v>270</v>
          </cell>
          <cell r="D274" t="str">
            <v>2.32 기흥구 언남동 333-2 (구성성결교회 정문앞 사거리) 329-1 푸른유치원 앞</v>
          </cell>
          <cell r="Q274">
            <v>1</v>
          </cell>
          <cell r="R274">
            <v>1</v>
          </cell>
          <cell r="S274">
            <v>3</v>
          </cell>
          <cell r="T274">
            <v>1</v>
          </cell>
          <cell r="U274">
            <v>1</v>
          </cell>
          <cell r="V274">
            <v>1</v>
          </cell>
          <cell r="W274">
            <v>1</v>
          </cell>
          <cell r="X274">
            <v>1</v>
          </cell>
          <cell r="Y274">
            <v>1</v>
          </cell>
          <cell r="Z274">
            <v>1</v>
          </cell>
          <cell r="AA274">
            <v>1</v>
          </cell>
          <cell r="AB274">
            <v>1</v>
          </cell>
          <cell r="AC274">
            <v>1</v>
          </cell>
          <cell r="AD274">
            <v>1</v>
          </cell>
          <cell r="AE274">
            <v>1</v>
          </cell>
          <cell r="AF274">
            <v>2</v>
          </cell>
          <cell r="AG274">
            <v>1</v>
          </cell>
          <cell r="AH274">
            <v>1</v>
          </cell>
          <cell r="AI274">
            <v>1</v>
          </cell>
        </row>
        <row r="275">
          <cell r="C275">
            <v>271</v>
          </cell>
          <cell r="D275" t="str">
            <v>카메라 전원</v>
          </cell>
          <cell r="E275" t="str">
            <v>VCT 1.5sq 2C x 4열</v>
          </cell>
          <cell r="F275" t="str">
            <v>0.5+2.5+4</v>
          </cell>
          <cell r="G275">
            <v>7</v>
          </cell>
          <cell r="H275" t="str">
            <v>m</v>
          </cell>
          <cell r="J275">
            <v>7</v>
          </cell>
        </row>
        <row r="276">
          <cell r="C276">
            <v>272</v>
          </cell>
          <cell r="D276" t="str">
            <v>스피커</v>
          </cell>
          <cell r="E276" t="str">
            <v>SW 2300 x 1</v>
          </cell>
          <cell r="F276" t="str">
            <v>0.5+2</v>
          </cell>
          <cell r="G276">
            <v>2.5</v>
          </cell>
          <cell r="H276" t="str">
            <v>m</v>
          </cell>
          <cell r="L276">
            <v>2.5</v>
          </cell>
        </row>
        <row r="277">
          <cell r="C277">
            <v>273</v>
          </cell>
          <cell r="D277" t="str">
            <v>경광등</v>
          </cell>
          <cell r="E277" t="str">
            <v>UTP Cat.6 4P x 1열</v>
          </cell>
          <cell r="F277" t="str">
            <v>0.5+2.5+3</v>
          </cell>
          <cell r="G277">
            <v>6</v>
          </cell>
          <cell r="H277" t="str">
            <v>m</v>
          </cell>
          <cell r="M277">
            <v>6</v>
          </cell>
        </row>
        <row r="278">
          <cell r="C278">
            <v>274</v>
          </cell>
          <cell r="D278" t="str">
            <v>카메라 통신</v>
          </cell>
          <cell r="E278" t="str">
            <v>UTP Cat.6 4P x 4열</v>
          </cell>
          <cell r="F278" t="str">
            <v>0.5+2.5+4</v>
          </cell>
          <cell r="G278">
            <v>7</v>
          </cell>
          <cell r="H278" t="str">
            <v>m</v>
          </cell>
          <cell r="O278">
            <v>7</v>
          </cell>
        </row>
        <row r="279">
          <cell r="C279">
            <v>275</v>
          </cell>
          <cell r="D279" t="str">
            <v>비상벨</v>
          </cell>
          <cell r="E279" t="str">
            <v>UTP Cat.6 4P x 1열</v>
          </cell>
          <cell r="F279" t="str">
            <v>0.5+2</v>
          </cell>
          <cell r="G279">
            <v>2.5</v>
          </cell>
          <cell r="H279" t="str">
            <v>m</v>
          </cell>
          <cell r="M279">
            <v>2.5</v>
          </cell>
        </row>
        <row r="280">
          <cell r="C280">
            <v>276</v>
          </cell>
        </row>
        <row r="281">
          <cell r="B281">
            <v>1032</v>
          </cell>
          <cell r="C281">
            <v>277</v>
          </cell>
          <cell r="D281" t="str">
            <v>계</v>
          </cell>
          <cell r="I281">
            <v>0</v>
          </cell>
          <cell r="J281">
            <v>7</v>
          </cell>
          <cell r="K281">
            <v>0</v>
          </cell>
          <cell r="L281">
            <v>2.5</v>
          </cell>
          <cell r="M281">
            <v>8.5</v>
          </cell>
          <cell r="N281">
            <v>0</v>
          </cell>
          <cell r="O281">
            <v>7</v>
          </cell>
          <cell r="P281">
            <v>0</v>
          </cell>
          <cell r="Q281">
            <v>1</v>
          </cell>
          <cell r="R281">
            <v>1</v>
          </cell>
          <cell r="S281">
            <v>3</v>
          </cell>
          <cell r="T281">
            <v>1</v>
          </cell>
          <cell r="U281">
            <v>1</v>
          </cell>
          <cell r="V281">
            <v>1</v>
          </cell>
          <cell r="W281">
            <v>1</v>
          </cell>
          <cell r="X281">
            <v>1</v>
          </cell>
          <cell r="Y281">
            <v>1</v>
          </cell>
          <cell r="Z281">
            <v>1</v>
          </cell>
          <cell r="AA281">
            <v>1</v>
          </cell>
          <cell r="AB281">
            <v>1</v>
          </cell>
          <cell r="AC281">
            <v>1</v>
          </cell>
          <cell r="AD281">
            <v>1</v>
          </cell>
          <cell r="AE281">
            <v>1</v>
          </cell>
          <cell r="AF281">
            <v>2</v>
          </cell>
          <cell r="AG281">
            <v>1</v>
          </cell>
          <cell r="AH281">
            <v>1</v>
          </cell>
          <cell r="AI281">
            <v>1</v>
          </cell>
        </row>
        <row r="282">
          <cell r="C282">
            <v>278</v>
          </cell>
        </row>
        <row r="283">
          <cell r="B283">
            <v>2033</v>
          </cell>
          <cell r="C283">
            <v>279</v>
          </cell>
          <cell r="D283" t="str">
            <v>2.33 기흥구 영덕동 917 영통빌리지, 세종그랑시아 진입로</v>
          </cell>
          <cell r="Q283">
            <v>1</v>
          </cell>
          <cell r="R283">
            <v>1</v>
          </cell>
          <cell r="S283">
            <v>3</v>
          </cell>
          <cell r="T283">
            <v>1</v>
          </cell>
          <cell r="U283">
            <v>1</v>
          </cell>
          <cell r="V283">
            <v>1</v>
          </cell>
          <cell r="W283">
            <v>1</v>
          </cell>
          <cell r="X283">
            <v>1</v>
          </cell>
          <cell r="Y283">
            <v>1</v>
          </cell>
          <cell r="Z283">
            <v>1</v>
          </cell>
          <cell r="AA283">
            <v>1</v>
          </cell>
          <cell r="AB283">
            <v>1</v>
          </cell>
          <cell r="AC283">
            <v>1</v>
          </cell>
          <cell r="AD283">
            <v>1</v>
          </cell>
          <cell r="AE283">
            <v>1</v>
          </cell>
          <cell r="AF283">
            <v>2</v>
          </cell>
          <cell r="AG283">
            <v>1</v>
          </cell>
          <cell r="AH283">
            <v>1</v>
          </cell>
          <cell r="AI283">
            <v>1</v>
          </cell>
        </row>
        <row r="284">
          <cell r="C284">
            <v>280</v>
          </cell>
          <cell r="D284" t="str">
            <v>카메라 전원</v>
          </cell>
          <cell r="E284" t="str">
            <v>VCT 1.5sq 2C x 4열</v>
          </cell>
          <cell r="F284" t="str">
            <v>0.5+2.5+6</v>
          </cell>
          <cell r="G284">
            <v>9</v>
          </cell>
          <cell r="H284" t="str">
            <v>m</v>
          </cell>
          <cell r="J284">
            <v>9</v>
          </cell>
        </row>
        <row r="285">
          <cell r="C285">
            <v>281</v>
          </cell>
          <cell r="D285" t="str">
            <v>스피커</v>
          </cell>
          <cell r="E285" t="str">
            <v>SW 2300 x 1</v>
          </cell>
          <cell r="F285" t="str">
            <v>0.5+2</v>
          </cell>
          <cell r="G285">
            <v>2.5</v>
          </cell>
          <cell r="H285" t="str">
            <v>m</v>
          </cell>
          <cell r="L285">
            <v>2.5</v>
          </cell>
        </row>
        <row r="286">
          <cell r="C286">
            <v>282</v>
          </cell>
          <cell r="D286" t="str">
            <v>경광등</v>
          </cell>
          <cell r="E286" t="str">
            <v>UTP Cat.6 4P x 1열</v>
          </cell>
          <cell r="F286" t="str">
            <v>0.5+2.5+5</v>
          </cell>
          <cell r="G286">
            <v>8</v>
          </cell>
          <cell r="H286" t="str">
            <v>m</v>
          </cell>
          <cell r="M286">
            <v>8</v>
          </cell>
        </row>
        <row r="287">
          <cell r="C287">
            <v>283</v>
          </cell>
          <cell r="D287" t="str">
            <v>카메라 통신</v>
          </cell>
          <cell r="E287" t="str">
            <v>UTP Cat.6 4P x 4열</v>
          </cell>
          <cell r="F287" t="str">
            <v>0.5+2.5+6</v>
          </cell>
          <cell r="G287">
            <v>9</v>
          </cell>
          <cell r="H287" t="str">
            <v>m</v>
          </cell>
          <cell r="O287">
            <v>9</v>
          </cell>
        </row>
        <row r="288">
          <cell r="C288">
            <v>284</v>
          </cell>
          <cell r="D288" t="str">
            <v>비상벨</v>
          </cell>
          <cell r="E288" t="str">
            <v>UTP Cat.6 4P x 1열</v>
          </cell>
          <cell r="F288" t="str">
            <v>0.5+2</v>
          </cell>
          <cell r="G288">
            <v>2.5</v>
          </cell>
          <cell r="H288" t="str">
            <v>m</v>
          </cell>
          <cell r="M288">
            <v>2.5</v>
          </cell>
        </row>
        <row r="289">
          <cell r="C289">
            <v>285</v>
          </cell>
        </row>
        <row r="290">
          <cell r="B290">
            <v>1033</v>
          </cell>
          <cell r="C290">
            <v>286</v>
          </cell>
          <cell r="D290" t="str">
            <v>계</v>
          </cell>
          <cell r="I290">
            <v>0</v>
          </cell>
          <cell r="J290">
            <v>9</v>
          </cell>
          <cell r="K290">
            <v>0</v>
          </cell>
          <cell r="L290">
            <v>2.5</v>
          </cell>
          <cell r="M290">
            <v>10.5</v>
          </cell>
          <cell r="N290">
            <v>0</v>
          </cell>
          <cell r="O290">
            <v>9</v>
          </cell>
          <cell r="P290">
            <v>0</v>
          </cell>
          <cell r="Q290">
            <v>1</v>
          </cell>
          <cell r="R290">
            <v>1</v>
          </cell>
          <cell r="S290">
            <v>3</v>
          </cell>
          <cell r="T290">
            <v>1</v>
          </cell>
          <cell r="U290">
            <v>1</v>
          </cell>
          <cell r="V290">
            <v>1</v>
          </cell>
          <cell r="W290">
            <v>1</v>
          </cell>
          <cell r="X290">
            <v>1</v>
          </cell>
          <cell r="Y290">
            <v>1</v>
          </cell>
          <cell r="Z290">
            <v>1</v>
          </cell>
          <cell r="AA290">
            <v>1</v>
          </cell>
          <cell r="AB290">
            <v>1</v>
          </cell>
          <cell r="AC290">
            <v>1</v>
          </cell>
          <cell r="AD290">
            <v>1</v>
          </cell>
          <cell r="AE290">
            <v>1</v>
          </cell>
          <cell r="AF290">
            <v>2</v>
          </cell>
          <cell r="AG290">
            <v>1</v>
          </cell>
          <cell r="AH290">
            <v>1</v>
          </cell>
          <cell r="AI290">
            <v>1</v>
          </cell>
        </row>
        <row r="291">
          <cell r="B291">
            <v>2034</v>
          </cell>
          <cell r="C291">
            <v>287</v>
          </cell>
          <cell r="D291" t="str">
            <v>2.34 기흥구 중동 882-1 상록롯데2차 A 뒤 주택가(롯데슈퍼)</v>
          </cell>
          <cell r="Q291">
            <v>1</v>
          </cell>
          <cell r="R291">
            <v>1</v>
          </cell>
          <cell r="S291">
            <v>4</v>
          </cell>
          <cell r="T291">
            <v>1</v>
          </cell>
          <cell r="U291">
            <v>1</v>
          </cell>
          <cell r="V291">
            <v>1</v>
          </cell>
          <cell r="W291">
            <v>1</v>
          </cell>
          <cell r="X291">
            <v>1</v>
          </cell>
          <cell r="Y291">
            <v>1</v>
          </cell>
          <cell r="Z291">
            <v>1</v>
          </cell>
          <cell r="AA291">
            <v>1</v>
          </cell>
          <cell r="AB291">
            <v>1</v>
          </cell>
          <cell r="AC291">
            <v>1</v>
          </cell>
          <cell r="AD291">
            <v>1</v>
          </cell>
          <cell r="AE291">
            <v>1</v>
          </cell>
          <cell r="AF291">
            <v>2</v>
          </cell>
          <cell r="AG291">
            <v>1</v>
          </cell>
          <cell r="AH291">
            <v>1</v>
          </cell>
          <cell r="AI291">
            <v>1</v>
          </cell>
        </row>
        <row r="292">
          <cell r="C292">
            <v>288</v>
          </cell>
          <cell r="D292" t="str">
            <v>카메라 전원</v>
          </cell>
          <cell r="E292" t="str">
            <v>VCT 1.5sq 2C x 5열</v>
          </cell>
          <cell r="F292" t="str">
            <v>0.5+2.5+6</v>
          </cell>
          <cell r="G292">
            <v>9</v>
          </cell>
          <cell r="H292" t="str">
            <v>m</v>
          </cell>
          <cell r="K292">
            <v>9</v>
          </cell>
        </row>
        <row r="293">
          <cell r="C293">
            <v>289</v>
          </cell>
          <cell r="D293" t="str">
            <v>스피커</v>
          </cell>
          <cell r="E293" t="str">
            <v>SW 2300 x 1</v>
          </cell>
          <cell r="F293" t="str">
            <v>0.5+2</v>
          </cell>
          <cell r="G293">
            <v>2.5</v>
          </cell>
          <cell r="H293" t="str">
            <v>m</v>
          </cell>
          <cell r="L293">
            <v>2.5</v>
          </cell>
        </row>
        <row r="294">
          <cell r="C294">
            <v>290</v>
          </cell>
          <cell r="D294" t="str">
            <v>경광등</v>
          </cell>
          <cell r="E294" t="str">
            <v>UTP Cat.6 4P x 1열</v>
          </cell>
          <cell r="F294" t="str">
            <v>0.5+2.5+5</v>
          </cell>
          <cell r="G294">
            <v>8</v>
          </cell>
          <cell r="H294" t="str">
            <v>m</v>
          </cell>
          <cell r="M294">
            <v>8</v>
          </cell>
        </row>
        <row r="295">
          <cell r="C295">
            <v>291</v>
          </cell>
          <cell r="D295" t="str">
            <v>카메라 통신</v>
          </cell>
          <cell r="E295" t="str">
            <v>UTP Cat.6 4P x 5열</v>
          </cell>
          <cell r="F295" t="str">
            <v>0.5+2.5+6</v>
          </cell>
          <cell r="G295">
            <v>9</v>
          </cell>
          <cell r="H295" t="str">
            <v>m</v>
          </cell>
          <cell r="P295">
            <v>9</v>
          </cell>
        </row>
        <row r="296">
          <cell r="C296">
            <v>292</v>
          </cell>
          <cell r="D296" t="str">
            <v>비상벨</v>
          </cell>
          <cell r="E296" t="str">
            <v>UTP Cat.6 4P x 1열</v>
          </cell>
          <cell r="F296" t="str">
            <v>0.5+2</v>
          </cell>
          <cell r="G296">
            <v>2.5</v>
          </cell>
          <cell r="H296" t="str">
            <v>m</v>
          </cell>
          <cell r="M296">
            <v>2.5</v>
          </cell>
        </row>
        <row r="297">
          <cell r="C297">
            <v>293</v>
          </cell>
        </row>
        <row r="298">
          <cell r="B298">
            <v>1034</v>
          </cell>
          <cell r="C298">
            <v>294</v>
          </cell>
          <cell r="D298" t="str">
            <v>계</v>
          </cell>
          <cell r="I298">
            <v>0</v>
          </cell>
          <cell r="J298">
            <v>0</v>
          </cell>
          <cell r="K298">
            <v>9</v>
          </cell>
          <cell r="L298">
            <v>2.5</v>
          </cell>
          <cell r="M298">
            <v>10.5</v>
          </cell>
          <cell r="N298">
            <v>0</v>
          </cell>
          <cell r="O298">
            <v>0</v>
          </cell>
          <cell r="P298">
            <v>9</v>
          </cell>
          <cell r="Q298">
            <v>1</v>
          </cell>
          <cell r="R298">
            <v>1</v>
          </cell>
          <cell r="S298">
            <v>4</v>
          </cell>
          <cell r="T298">
            <v>1</v>
          </cell>
          <cell r="U298">
            <v>1</v>
          </cell>
          <cell r="V298">
            <v>1</v>
          </cell>
          <cell r="W298">
            <v>1</v>
          </cell>
          <cell r="X298">
            <v>1</v>
          </cell>
          <cell r="Y298">
            <v>1</v>
          </cell>
          <cell r="Z298">
            <v>1</v>
          </cell>
          <cell r="AA298">
            <v>1</v>
          </cell>
          <cell r="AB298">
            <v>1</v>
          </cell>
          <cell r="AC298">
            <v>1</v>
          </cell>
          <cell r="AD298">
            <v>1</v>
          </cell>
          <cell r="AE298">
            <v>1</v>
          </cell>
          <cell r="AF298">
            <v>2</v>
          </cell>
          <cell r="AG298">
            <v>1</v>
          </cell>
          <cell r="AH298">
            <v>1</v>
          </cell>
          <cell r="AI298">
            <v>1</v>
          </cell>
        </row>
        <row r="299">
          <cell r="C299">
            <v>295</v>
          </cell>
        </row>
        <row r="300">
          <cell r="B300">
            <v>2035</v>
          </cell>
          <cell r="C300">
            <v>296</v>
          </cell>
          <cell r="D300" t="str">
            <v>2.35 기흥구 중동 980-4 초당어린이집 부근 981-1</v>
          </cell>
          <cell r="Q300">
            <v>1</v>
          </cell>
          <cell r="R300">
            <v>1</v>
          </cell>
          <cell r="S300">
            <v>4</v>
          </cell>
          <cell r="T300">
            <v>1</v>
          </cell>
          <cell r="U300">
            <v>1</v>
          </cell>
          <cell r="V300">
            <v>1</v>
          </cell>
          <cell r="W300">
            <v>1</v>
          </cell>
          <cell r="X300">
            <v>1</v>
          </cell>
          <cell r="Y300">
            <v>1</v>
          </cell>
          <cell r="Z300">
            <v>1</v>
          </cell>
          <cell r="AA300">
            <v>1</v>
          </cell>
          <cell r="AB300">
            <v>1</v>
          </cell>
          <cell r="AC300">
            <v>1</v>
          </cell>
          <cell r="AD300">
            <v>1</v>
          </cell>
          <cell r="AE300">
            <v>1</v>
          </cell>
          <cell r="AF300">
            <v>2</v>
          </cell>
          <cell r="AG300">
            <v>1</v>
          </cell>
          <cell r="AH300">
            <v>1</v>
          </cell>
          <cell r="AI300">
            <v>1</v>
          </cell>
        </row>
        <row r="301">
          <cell r="C301">
            <v>297</v>
          </cell>
          <cell r="D301" t="str">
            <v>카메라 전원</v>
          </cell>
          <cell r="E301" t="str">
            <v>VCT 1.5sq 2C x 5열</v>
          </cell>
          <cell r="F301" t="str">
            <v>0.5+2.5+5</v>
          </cell>
          <cell r="G301">
            <v>8</v>
          </cell>
          <cell r="H301" t="str">
            <v>m</v>
          </cell>
          <cell r="K301">
            <v>8</v>
          </cell>
        </row>
        <row r="302">
          <cell r="C302">
            <v>298</v>
          </cell>
          <cell r="D302" t="str">
            <v>스피커</v>
          </cell>
          <cell r="E302" t="str">
            <v>SW 2300 x 1</v>
          </cell>
          <cell r="F302" t="str">
            <v>0.5+2</v>
          </cell>
          <cell r="G302">
            <v>2.5</v>
          </cell>
          <cell r="H302" t="str">
            <v>m</v>
          </cell>
          <cell r="L302">
            <v>2.5</v>
          </cell>
        </row>
        <row r="303">
          <cell r="C303">
            <v>299</v>
          </cell>
          <cell r="D303" t="str">
            <v>경광등</v>
          </cell>
          <cell r="E303" t="str">
            <v>UTP Cat.6 4P x 1열</v>
          </cell>
          <cell r="F303" t="str">
            <v>0.5+2.5+4</v>
          </cell>
          <cell r="G303">
            <v>7</v>
          </cell>
          <cell r="H303" t="str">
            <v>m</v>
          </cell>
          <cell r="M303">
            <v>7</v>
          </cell>
        </row>
        <row r="304">
          <cell r="C304">
            <v>300</v>
          </cell>
          <cell r="D304" t="str">
            <v>카메라 통신</v>
          </cell>
          <cell r="E304" t="str">
            <v>UTP Cat.6 4P x 5열</v>
          </cell>
          <cell r="F304" t="str">
            <v>0.5+2.5+5</v>
          </cell>
          <cell r="G304">
            <v>8</v>
          </cell>
          <cell r="H304" t="str">
            <v>m</v>
          </cell>
          <cell r="P304">
            <v>8</v>
          </cell>
        </row>
        <row r="305">
          <cell r="C305">
            <v>301</v>
          </cell>
          <cell r="D305" t="str">
            <v>비상벨</v>
          </cell>
          <cell r="E305" t="str">
            <v>UTP Cat.6 4P x 1열</v>
          </cell>
          <cell r="F305" t="str">
            <v>0.5+2</v>
          </cell>
          <cell r="G305">
            <v>2.5</v>
          </cell>
          <cell r="H305" t="str">
            <v>m</v>
          </cell>
          <cell r="M305">
            <v>2.5</v>
          </cell>
        </row>
        <row r="306">
          <cell r="C306">
            <v>302</v>
          </cell>
        </row>
        <row r="307">
          <cell r="B307">
            <v>1035</v>
          </cell>
          <cell r="C307">
            <v>303</v>
          </cell>
          <cell r="D307" t="str">
            <v>계</v>
          </cell>
          <cell r="I307">
            <v>0</v>
          </cell>
          <cell r="J307">
            <v>0</v>
          </cell>
          <cell r="K307">
            <v>8</v>
          </cell>
          <cell r="L307">
            <v>2.5</v>
          </cell>
          <cell r="M307">
            <v>9.5</v>
          </cell>
          <cell r="N307">
            <v>0</v>
          </cell>
          <cell r="O307">
            <v>0</v>
          </cell>
          <cell r="P307">
            <v>8</v>
          </cell>
          <cell r="Q307">
            <v>1</v>
          </cell>
          <cell r="R307">
            <v>1</v>
          </cell>
          <cell r="S307">
            <v>4</v>
          </cell>
          <cell r="T307">
            <v>1</v>
          </cell>
          <cell r="U307">
            <v>1</v>
          </cell>
          <cell r="V307">
            <v>1</v>
          </cell>
          <cell r="W307">
            <v>1</v>
          </cell>
          <cell r="X307">
            <v>1</v>
          </cell>
          <cell r="Y307">
            <v>1</v>
          </cell>
          <cell r="Z307">
            <v>1</v>
          </cell>
          <cell r="AA307">
            <v>1</v>
          </cell>
          <cell r="AB307">
            <v>1</v>
          </cell>
          <cell r="AC307">
            <v>1</v>
          </cell>
          <cell r="AD307">
            <v>1</v>
          </cell>
          <cell r="AE307">
            <v>1</v>
          </cell>
          <cell r="AF307">
            <v>2</v>
          </cell>
          <cell r="AG307">
            <v>1</v>
          </cell>
          <cell r="AH307">
            <v>1</v>
          </cell>
          <cell r="AI307">
            <v>1</v>
          </cell>
        </row>
        <row r="308">
          <cell r="C308">
            <v>304</v>
          </cell>
        </row>
        <row r="309">
          <cell r="B309">
            <v>2036</v>
          </cell>
          <cell r="C309">
            <v>305</v>
          </cell>
          <cell r="D309" t="str">
            <v>2.36 기흥구 지곡동 663-1 상동3교 다리 앞 삼거리</v>
          </cell>
          <cell r="Q309">
            <v>1</v>
          </cell>
          <cell r="R309">
            <v>1</v>
          </cell>
          <cell r="S309">
            <v>3</v>
          </cell>
          <cell r="T309">
            <v>1</v>
          </cell>
          <cell r="U309">
            <v>1</v>
          </cell>
          <cell r="V309">
            <v>1</v>
          </cell>
          <cell r="W309">
            <v>1</v>
          </cell>
          <cell r="X309">
            <v>1</v>
          </cell>
          <cell r="Y309">
            <v>1</v>
          </cell>
          <cell r="Z309">
            <v>1</v>
          </cell>
          <cell r="AA309">
            <v>1</v>
          </cell>
          <cell r="AB309">
            <v>1</v>
          </cell>
          <cell r="AC309">
            <v>1</v>
          </cell>
          <cell r="AD309">
            <v>1</v>
          </cell>
          <cell r="AE309">
            <v>1</v>
          </cell>
          <cell r="AF309">
            <v>2</v>
          </cell>
          <cell r="AG309">
            <v>1</v>
          </cell>
          <cell r="AH309">
            <v>1</v>
          </cell>
          <cell r="AI309">
            <v>1</v>
          </cell>
        </row>
        <row r="310">
          <cell r="C310">
            <v>306</v>
          </cell>
          <cell r="D310" t="str">
            <v>카메라 전원</v>
          </cell>
          <cell r="E310" t="str">
            <v>VCT 1.5sq 2C x 4열</v>
          </cell>
          <cell r="F310" t="str">
            <v>0.5+2.5+6</v>
          </cell>
          <cell r="G310">
            <v>9</v>
          </cell>
          <cell r="H310" t="str">
            <v>m</v>
          </cell>
          <cell r="J310">
            <v>9</v>
          </cell>
        </row>
        <row r="311">
          <cell r="C311">
            <v>307</v>
          </cell>
          <cell r="D311" t="str">
            <v>스피커</v>
          </cell>
          <cell r="E311" t="str">
            <v>SW 2300 x 1</v>
          </cell>
          <cell r="F311" t="str">
            <v>0.5+2</v>
          </cell>
          <cell r="G311">
            <v>2.5</v>
          </cell>
          <cell r="H311" t="str">
            <v>m</v>
          </cell>
          <cell r="L311">
            <v>2.5</v>
          </cell>
        </row>
        <row r="312">
          <cell r="C312">
            <v>308</v>
          </cell>
          <cell r="D312" t="str">
            <v>경광등</v>
          </cell>
          <cell r="E312" t="str">
            <v>UTP Cat.6 4P x 1열</v>
          </cell>
          <cell r="F312" t="str">
            <v>0.5+2.5+5</v>
          </cell>
          <cell r="G312">
            <v>8</v>
          </cell>
          <cell r="H312" t="str">
            <v>m</v>
          </cell>
          <cell r="M312">
            <v>8</v>
          </cell>
        </row>
        <row r="313">
          <cell r="C313">
            <v>309</v>
          </cell>
          <cell r="D313" t="str">
            <v>카메라 통신</v>
          </cell>
          <cell r="E313" t="str">
            <v>UTP Cat.6 4P x 4열</v>
          </cell>
          <cell r="F313" t="str">
            <v>0.5+2.5+6</v>
          </cell>
          <cell r="G313">
            <v>9</v>
          </cell>
          <cell r="H313" t="str">
            <v>m</v>
          </cell>
          <cell r="O313">
            <v>9</v>
          </cell>
        </row>
        <row r="314">
          <cell r="C314">
            <v>310</v>
          </cell>
          <cell r="D314" t="str">
            <v>비상벨</v>
          </cell>
          <cell r="E314" t="str">
            <v>UTP Cat.6 4P x 1열</v>
          </cell>
          <cell r="F314" t="str">
            <v>0.5+2</v>
          </cell>
          <cell r="G314">
            <v>2.5</v>
          </cell>
          <cell r="H314" t="str">
            <v>m</v>
          </cell>
          <cell r="M314">
            <v>2.5</v>
          </cell>
        </row>
        <row r="315">
          <cell r="C315">
            <v>311</v>
          </cell>
        </row>
        <row r="316">
          <cell r="B316">
            <v>1036</v>
          </cell>
          <cell r="C316">
            <v>312</v>
          </cell>
          <cell r="D316" t="str">
            <v>계</v>
          </cell>
          <cell r="I316">
            <v>0</v>
          </cell>
          <cell r="J316">
            <v>9</v>
          </cell>
          <cell r="K316">
            <v>0</v>
          </cell>
          <cell r="L316">
            <v>2.5</v>
          </cell>
          <cell r="M316">
            <v>10.5</v>
          </cell>
          <cell r="N316">
            <v>0</v>
          </cell>
          <cell r="O316">
            <v>9</v>
          </cell>
          <cell r="P316">
            <v>0</v>
          </cell>
          <cell r="Q316">
            <v>1</v>
          </cell>
          <cell r="R316">
            <v>1</v>
          </cell>
          <cell r="S316">
            <v>3</v>
          </cell>
          <cell r="T316">
            <v>1</v>
          </cell>
          <cell r="U316">
            <v>1</v>
          </cell>
          <cell r="V316">
            <v>1</v>
          </cell>
          <cell r="W316">
            <v>1</v>
          </cell>
          <cell r="X316">
            <v>1</v>
          </cell>
          <cell r="Y316">
            <v>1</v>
          </cell>
          <cell r="Z316">
            <v>1</v>
          </cell>
          <cell r="AA316">
            <v>1</v>
          </cell>
          <cell r="AB316">
            <v>1</v>
          </cell>
          <cell r="AC316">
            <v>1</v>
          </cell>
          <cell r="AD316">
            <v>1</v>
          </cell>
          <cell r="AE316">
            <v>1</v>
          </cell>
          <cell r="AF316">
            <v>2</v>
          </cell>
          <cell r="AG316">
            <v>1</v>
          </cell>
          <cell r="AH316">
            <v>1</v>
          </cell>
          <cell r="AI316">
            <v>1</v>
          </cell>
        </row>
        <row r="317">
          <cell r="B317">
            <v>2037</v>
          </cell>
          <cell r="C317">
            <v>313</v>
          </cell>
          <cell r="D317" t="str">
            <v>2.37 기흥구 상하동 210-4 진흥더루벤스 2단지 뒤편</v>
          </cell>
          <cell r="Q317">
            <v>1</v>
          </cell>
          <cell r="R317">
            <v>1</v>
          </cell>
          <cell r="S317">
            <v>3</v>
          </cell>
          <cell r="T317">
            <v>1</v>
          </cell>
          <cell r="U317">
            <v>1</v>
          </cell>
          <cell r="V317">
            <v>1</v>
          </cell>
          <cell r="W317">
            <v>1</v>
          </cell>
          <cell r="X317">
            <v>1</v>
          </cell>
          <cell r="Y317">
            <v>1</v>
          </cell>
          <cell r="Z317">
            <v>1</v>
          </cell>
          <cell r="AA317">
            <v>1</v>
          </cell>
          <cell r="AB317">
            <v>1</v>
          </cell>
          <cell r="AC317">
            <v>1</v>
          </cell>
          <cell r="AD317">
            <v>1</v>
          </cell>
          <cell r="AE317">
            <v>1</v>
          </cell>
          <cell r="AF317">
            <v>2</v>
          </cell>
          <cell r="AG317">
            <v>1</v>
          </cell>
          <cell r="AH317">
            <v>1</v>
          </cell>
          <cell r="AI317">
            <v>1</v>
          </cell>
        </row>
        <row r="318">
          <cell r="C318">
            <v>314</v>
          </cell>
          <cell r="D318" t="str">
            <v>카메라 전원</v>
          </cell>
          <cell r="E318" t="str">
            <v>VCT 1.5sq 2C x 4열</v>
          </cell>
          <cell r="F318" t="str">
            <v>0.5+2.5+5</v>
          </cell>
          <cell r="G318">
            <v>8</v>
          </cell>
          <cell r="H318" t="str">
            <v>m</v>
          </cell>
          <cell r="J318">
            <v>8</v>
          </cell>
        </row>
        <row r="319">
          <cell r="C319">
            <v>315</v>
          </cell>
          <cell r="D319" t="str">
            <v>스피커</v>
          </cell>
          <cell r="E319" t="str">
            <v>SW 2300 x 1</v>
          </cell>
          <cell r="F319" t="str">
            <v>0.5+2</v>
          </cell>
          <cell r="G319">
            <v>2.5</v>
          </cell>
          <cell r="H319" t="str">
            <v>m</v>
          </cell>
          <cell r="L319">
            <v>2.5</v>
          </cell>
        </row>
        <row r="320">
          <cell r="C320">
            <v>316</v>
          </cell>
          <cell r="D320" t="str">
            <v>경광등</v>
          </cell>
          <cell r="E320" t="str">
            <v>UTP Cat.6 4P x 1열</v>
          </cell>
          <cell r="F320" t="str">
            <v>0.5+2.5+4</v>
          </cell>
          <cell r="G320">
            <v>7</v>
          </cell>
          <cell r="H320" t="str">
            <v>m</v>
          </cell>
          <cell r="M320">
            <v>7</v>
          </cell>
        </row>
        <row r="321">
          <cell r="C321">
            <v>317</v>
          </cell>
          <cell r="D321" t="str">
            <v>카메라 통신</v>
          </cell>
          <cell r="E321" t="str">
            <v>UTP Cat.6 4P x 4열</v>
          </cell>
          <cell r="F321" t="str">
            <v>0.5+2.5+5</v>
          </cell>
          <cell r="G321">
            <v>8</v>
          </cell>
          <cell r="H321" t="str">
            <v>m</v>
          </cell>
          <cell r="O321">
            <v>8</v>
          </cell>
        </row>
        <row r="322">
          <cell r="C322">
            <v>318</v>
          </cell>
          <cell r="D322" t="str">
            <v>비상벨</v>
          </cell>
          <cell r="E322" t="str">
            <v>UTP Cat.6 4P x 1열</v>
          </cell>
          <cell r="F322" t="str">
            <v>0.5+2</v>
          </cell>
          <cell r="G322">
            <v>2.5</v>
          </cell>
          <cell r="H322" t="str">
            <v>m</v>
          </cell>
          <cell r="M322">
            <v>2.5</v>
          </cell>
        </row>
        <row r="323">
          <cell r="C323">
            <v>319</v>
          </cell>
        </row>
        <row r="324">
          <cell r="B324">
            <v>1037</v>
          </cell>
          <cell r="C324">
            <v>320</v>
          </cell>
          <cell r="D324" t="str">
            <v>계</v>
          </cell>
          <cell r="I324">
            <v>0</v>
          </cell>
          <cell r="J324">
            <v>8</v>
          </cell>
          <cell r="K324">
            <v>0</v>
          </cell>
          <cell r="L324">
            <v>2.5</v>
          </cell>
          <cell r="M324">
            <v>9.5</v>
          </cell>
          <cell r="N324">
            <v>0</v>
          </cell>
          <cell r="O324">
            <v>8</v>
          </cell>
          <cell r="P324">
            <v>0</v>
          </cell>
          <cell r="Q324">
            <v>1</v>
          </cell>
          <cell r="R324">
            <v>1</v>
          </cell>
          <cell r="S324">
            <v>3</v>
          </cell>
          <cell r="T324">
            <v>1</v>
          </cell>
          <cell r="U324">
            <v>1</v>
          </cell>
          <cell r="V324">
            <v>1</v>
          </cell>
          <cell r="W324">
            <v>1</v>
          </cell>
          <cell r="X324">
            <v>1</v>
          </cell>
          <cell r="Y324">
            <v>1</v>
          </cell>
          <cell r="Z324">
            <v>1</v>
          </cell>
          <cell r="AA324">
            <v>1</v>
          </cell>
          <cell r="AB324">
            <v>1</v>
          </cell>
          <cell r="AC324">
            <v>1</v>
          </cell>
          <cell r="AD324">
            <v>1</v>
          </cell>
          <cell r="AE324">
            <v>1</v>
          </cell>
          <cell r="AF324">
            <v>2</v>
          </cell>
          <cell r="AG324">
            <v>1</v>
          </cell>
          <cell r="AH324">
            <v>1</v>
          </cell>
          <cell r="AI324">
            <v>1</v>
          </cell>
        </row>
        <row r="325">
          <cell r="C325">
            <v>321</v>
          </cell>
        </row>
        <row r="326">
          <cell r="B326">
            <v>2038</v>
          </cell>
          <cell r="C326">
            <v>322</v>
          </cell>
          <cell r="D326" t="str">
            <v>2.38 수지구 동천동 180-20 풍림2차 아파트 앞</v>
          </cell>
          <cell r="Q326">
            <v>1</v>
          </cell>
          <cell r="R326">
            <v>1</v>
          </cell>
          <cell r="S326">
            <v>3</v>
          </cell>
          <cell r="T326">
            <v>1</v>
          </cell>
          <cell r="U326">
            <v>1</v>
          </cell>
          <cell r="V326">
            <v>1</v>
          </cell>
          <cell r="W326">
            <v>1</v>
          </cell>
          <cell r="X326">
            <v>1</v>
          </cell>
          <cell r="Y326">
            <v>1</v>
          </cell>
          <cell r="Z326">
            <v>1</v>
          </cell>
          <cell r="AA326">
            <v>1</v>
          </cell>
          <cell r="AB326">
            <v>1</v>
          </cell>
          <cell r="AC326">
            <v>1</v>
          </cell>
          <cell r="AD326">
            <v>1</v>
          </cell>
          <cell r="AE326">
            <v>1</v>
          </cell>
          <cell r="AF326">
            <v>2</v>
          </cell>
          <cell r="AG326">
            <v>1</v>
          </cell>
          <cell r="AH326">
            <v>1</v>
          </cell>
          <cell r="AI326">
            <v>1</v>
          </cell>
        </row>
        <row r="327">
          <cell r="C327">
            <v>323</v>
          </cell>
          <cell r="D327" t="str">
            <v>카메라 전원</v>
          </cell>
          <cell r="E327" t="str">
            <v>VCT 1.5sq 2C x 4열</v>
          </cell>
          <cell r="F327" t="str">
            <v>0.5+2.5+4</v>
          </cell>
          <cell r="G327">
            <v>7</v>
          </cell>
          <cell r="H327" t="str">
            <v>m</v>
          </cell>
          <cell r="J327">
            <v>7</v>
          </cell>
        </row>
        <row r="328">
          <cell r="C328">
            <v>324</v>
          </cell>
          <cell r="D328" t="str">
            <v>스피커</v>
          </cell>
          <cell r="E328" t="str">
            <v>SW 2300 x 1</v>
          </cell>
          <cell r="F328" t="str">
            <v>0.5+2</v>
          </cell>
          <cell r="G328">
            <v>2.5</v>
          </cell>
          <cell r="H328" t="str">
            <v>m</v>
          </cell>
          <cell r="L328">
            <v>2.5</v>
          </cell>
        </row>
        <row r="329">
          <cell r="C329">
            <v>325</v>
          </cell>
          <cell r="D329" t="str">
            <v>경광등</v>
          </cell>
          <cell r="E329" t="str">
            <v>UTP Cat.6 4P x 1열</v>
          </cell>
          <cell r="F329" t="str">
            <v>0.5+2.5+3</v>
          </cell>
          <cell r="G329">
            <v>6</v>
          </cell>
          <cell r="H329" t="str">
            <v>m</v>
          </cell>
          <cell r="M329">
            <v>6</v>
          </cell>
        </row>
        <row r="330">
          <cell r="C330">
            <v>326</v>
          </cell>
          <cell r="D330" t="str">
            <v>카메라 통신</v>
          </cell>
          <cell r="E330" t="str">
            <v>UTP Cat.6 4P x 4열</v>
          </cell>
          <cell r="F330" t="str">
            <v>0.5+2.5+4</v>
          </cell>
          <cell r="G330">
            <v>7</v>
          </cell>
          <cell r="H330" t="str">
            <v>m</v>
          </cell>
          <cell r="O330">
            <v>7</v>
          </cell>
        </row>
        <row r="331">
          <cell r="C331">
            <v>327</v>
          </cell>
          <cell r="D331" t="str">
            <v>비상벨</v>
          </cell>
          <cell r="E331" t="str">
            <v>UTP Cat.6 4P x 1열</v>
          </cell>
          <cell r="F331" t="str">
            <v>0.5+2</v>
          </cell>
          <cell r="G331">
            <v>2.5</v>
          </cell>
          <cell r="H331" t="str">
            <v>m</v>
          </cell>
          <cell r="M331">
            <v>2.5</v>
          </cell>
        </row>
        <row r="332">
          <cell r="C332">
            <v>328</v>
          </cell>
        </row>
        <row r="333">
          <cell r="B333">
            <v>1038</v>
          </cell>
          <cell r="C333">
            <v>329</v>
          </cell>
          <cell r="D333" t="str">
            <v>계</v>
          </cell>
          <cell r="I333">
            <v>0</v>
          </cell>
          <cell r="J333">
            <v>7</v>
          </cell>
          <cell r="K333">
            <v>0</v>
          </cell>
          <cell r="L333">
            <v>2.5</v>
          </cell>
          <cell r="M333">
            <v>8.5</v>
          </cell>
          <cell r="N333">
            <v>0</v>
          </cell>
          <cell r="O333">
            <v>7</v>
          </cell>
          <cell r="P333">
            <v>0</v>
          </cell>
          <cell r="Q333">
            <v>1</v>
          </cell>
          <cell r="R333">
            <v>1</v>
          </cell>
          <cell r="S333">
            <v>3</v>
          </cell>
          <cell r="T333">
            <v>1</v>
          </cell>
          <cell r="U333">
            <v>1</v>
          </cell>
          <cell r="V333">
            <v>1</v>
          </cell>
          <cell r="W333">
            <v>1</v>
          </cell>
          <cell r="X333">
            <v>1</v>
          </cell>
          <cell r="Y333">
            <v>1</v>
          </cell>
          <cell r="Z333">
            <v>1</v>
          </cell>
          <cell r="AA333">
            <v>1</v>
          </cell>
          <cell r="AB333">
            <v>1</v>
          </cell>
          <cell r="AC333">
            <v>1</v>
          </cell>
          <cell r="AD333">
            <v>1</v>
          </cell>
          <cell r="AE333">
            <v>1</v>
          </cell>
          <cell r="AF333">
            <v>2</v>
          </cell>
          <cell r="AG333">
            <v>1</v>
          </cell>
          <cell r="AH333">
            <v>1</v>
          </cell>
          <cell r="AI333">
            <v>1</v>
          </cell>
        </row>
        <row r="334">
          <cell r="C334">
            <v>330</v>
          </cell>
        </row>
        <row r="335">
          <cell r="B335">
            <v>2039</v>
          </cell>
          <cell r="C335">
            <v>331</v>
          </cell>
          <cell r="D335" t="str">
            <v>2.39 수지구 동천동 875-9 만남의교회 앞, 용인축협 동천지점 건물 옆</v>
          </cell>
          <cell r="Q335">
            <v>1</v>
          </cell>
          <cell r="R335">
            <v>1</v>
          </cell>
          <cell r="S335">
            <v>3</v>
          </cell>
          <cell r="T335">
            <v>1</v>
          </cell>
          <cell r="U335">
            <v>1</v>
          </cell>
          <cell r="V335">
            <v>1</v>
          </cell>
          <cell r="W335">
            <v>1</v>
          </cell>
          <cell r="X335">
            <v>1</v>
          </cell>
          <cell r="Y335">
            <v>1</v>
          </cell>
          <cell r="Z335">
            <v>1</v>
          </cell>
          <cell r="AA335">
            <v>1</v>
          </cell>
          <cell r="AB335">
            <v>1</v>
          </cell>
          <cell r="AC335">
            <v>1</v>
          </cell>
          <cell r="AD335">
            <v>1</v>
          </cell>
          <cell r="AE335">
            <v>1</v>
          </cell>
          <cell r="AF335">
            <v>2</v>
          </cell>
          <cell r="AG335">
            <v>1</v>
          </cell>
          <cell r="AH335">
            <v>1</v>
          </cell>
          <cell r="AI335">
            <v>1</v>
          </cell>
        </row>
        <row r="336">
          <cell r="C336">
            <v>332</v>
          </cell>
          <cell r="D336" t="str">
            <v>카메라 전원</v>
          </cell>
          <cell r="E336" t="str">
            <v>VCT 1.5sq 2C x 4열</v>
          </cell>
          <cell r="F336" t="str">
            <v>0.5+2.5+6</v>
          </cell>
          <cell r="G336">
            <v>9</v>
          </cell>
          <cell r="H336" t="str">
            <v>m</v>
          </cell>
          <cell r="J336">
            <v>9</v>
          </cell>
        </row>
        <row r="337">
          <cell r="C337">
            <v>333</v>
          </cell>
          <cell r="D337" t="str">
            <v>스피커</v>
          </cell>
          <cell r="E337" t="str">
            <v>SW 2300 x 1</v>
          </cell>
          <cell r="F337" t="str">
            <v>0.5+2</v>
          </cell>
          <cell r="G337">
            <v>2.5</v>
          </cell>
          <cell r="H337" t="str">
            <v>m</v>
          </cell>
          <cell r="L337">
            <v>2.5</v>
          </cell>
        </row>
        <row r="338">
          <cell r="C338">
            <v>334</v>
          </cell>
          <cell r="D338" t="str">
            <v>경광등</v>
          </cell>
          <cell r="E338" t="str">
            <v>UTP Cat.6 4P x 1열</v>
          </cell>
          <cell r="F338" t="str">
            <v>0.5+2.5+5</v>
          </cell>
          <cell r="G338">
            <v>8</v>
          </cell>
          <cell r="H338" t="str">
            <v>m</v>
          </cell>
          <cell r="M338">
            <v>8</v>
          </cell>
        </row>
        <row r="339">
          <cell r="C339">
            <v>335</v>
          </cell>
          <cell r="D339" t="str">
            <v>카메라 통신</v>
          </cell>
          <cell r="E339" t="str">
            <v>UTP Cat.6 4P x 4열</v>
          </cell>
          <cell r="F339" t="str">
            <v>0.5+2.5+6</v>
          </cell>
          <cell r="G339">
            <v>9</v>
          </cell>
          <cell r="H339" t="str">
            <v>m</v>
          </cell>
          <cell r="O339">
            <v>9</v>
          </cell>
        </row>
        <row r="340">
          <cell r="C340">
            <v>336</v>
          </cell>
          <cell r="D340" t="str">
            <v>비상벨</v>
          </cell>
          <cell r="E340" t="str">
            <v>UTP Cat.6 4P x 1열</v>
          </cell>
          <cell r="F340" t="str">
            <v>0.5+2</v>
          </cell>
          <cell r="G340">
            <v>2.5</v>
          </cell>
          <cell r="H340" t="str">
            <v>m</v>
          </cell>
          <cell r="M340">
            <v>2.5</v>
          </cell>
        </row>
        <row r="341">
          <cell r="C341">
            <v>337</v>
          </cell>
        </row>
        <row r="342">
          <cell r="B342">
            <v>1039</v>
          </cell>
          <cell r="C342">
            <v>338</v>
          </cell>
          <cell r="D342" t="str">
            <v>계</v>
          </cell>
          <cell r="I342">
            <v>0</v>
          </cell>
          <cell r="J342">
            <v>9</v>
          </cell>
          <cell r="K342">
            <v>0</v>
          </cell>
          <cell r="L342">
            <v>2.5</v>
          </cell>
          <cell r="M342">
            <v>10.5</v>
          </cell>
          <cell r="N342">
            <v>0</v>
          </cell>
          <cell r="O342">
            <v>9</v>
          </cell>
          <cell r="P342">
            <v>0</v>
          </cell>
          <cell r="Q342">
            <v>1</v>
          </cell>
          <cell r="R342">
            <v>1</v>
          </cell>
          <cell r="S342">
            <v>3</v>
          </cell>
          <cell r="T342">
            <v>1</v>
          </cell>
          <cell r="U342">
            <v>1</v>
          </cell>
          <cell r="V342">
            <v>1</v>
          </cell>
          <cell r="W342">
            <v>1</v>
          </cell>
          <cell r="X342">
            <v>1</v>
          </cell>
          <cell r="Y342">
            <v>1</v>
          </cell>
          <cell r="Z342">
            <v>1</v>
          </cell>
          <cell r="AA342">
            <v>1</v>
          </cell>
          <cell r="AB342">
            <v>1</v>
          </cell>
          <cell r="AC342">
            <v>1</v>
          </cell>
          <cell r="AD342">
            <v>1</v>
          </cell>
          <cell r="AE342">
            <v>1</v>
          </cell>
          <cell r="AF342">
            <v>2</v>
          </cell>
          <cell r="AG342">
            <v>1</v>
          </cell>
          <cell r="AH342">
            <v>1</v>
          </cell>
          <cell r="AI342">
            <v>1</v>
          </cell>
        </row>
        <row r="343">
          <cell r="B343">
            <v>2040</v>
          </cell>
          <cell r="C343">
            <v>339</v>
          </cell>
          <cell r="D343" t="str">
            <v>2.40 수지구 상현동 868-1 (금호베스트빌 5단지 입구 오거리)</v>
          </cell>
          <cell r="Q343">
            <v>1</v>
          </cell>
          <cell r="R343">
            <v>1</v>
          </cell>
          <cell r="S343">
            <v>3</v>
          </cell>
          <cell r="T343">
            <v>1</v>
          </cell>
          <cell r="U343">
            <v>1</v>
          </cell>
          <cell r="V343">
            <v>1</v>
          </cell>
          <cell r="W343">
            <v>1</v>
          </cell>
          <cell r="X343">
            <v>1</v>
          </cell>
          <cell r="Y343">
            <v>1</v>
          </cell>
          <cell r="Z343">
            <v>1</v>
          </cell>
          <cell r="AA343">
            <v>1</v>
          </cell>
          <cell r="AB343">
            <v>1</v>
          </cell>
          <cell r="AC343">
            <v>1</v>
          </cell>
          <cell r="AD343">
            <v>1</v>
          </cell>
          <cell r="AE343">
            <v>1</v>
          </cell>
          <cell r="AF343">
            <v>2</v>
          </cell>
          <cell r="AG343">
            <v>1</v>
          </cell>
          <cell r="AH343">
            <v>1</v>
          </cell>
          <cell r="AI343">
            <v>1</v>
          </cell>
        </row>
        <row r="344">
          <cell r="C344">
            <v>340</v>
          </cell>
          <cell r="D344" t="str">
            <v>카메라 전원</v>
          </cell>
          <cell r="E344" t="str">
            <v>VCT 1.5sq 2C x 4열</v>
          </cell>
          <cell r="F344" t="str">
            <v>0.5+2.5+6</v>
          </cell>
          <cell r="G344">
            <v>9</v>
          </cell>
          <cell r="H344" t="str">
            <v>m</v>
          </cell>
          <cell r="J344">
            <v>9</v>
          </cell>
        </row>
        <row r="345">
          <cell r="C345">
            <v>341</v>
          </cell>
          <cell r="D345" t="str">
            <v>스피커</v>
          </cell>
          <cell r="E345" t="str">
            <v>SW 2300 x 1</v>
          </cell>
          <cell r="F345" t="str">
            <v>0.5+2</v>
          </cell>
          <cell r="G345">
            <v>2.5</v>
          </cell>
          <cell r="H345" t="str">
            <v>m</v>
          </cell>
          <cell r="L345">
            <v>2.5</v>
          </cell>
        </row>
        <row r="346">
          <cell r="C346">
            <v>342</v>
          </cell>
          <cell r="D346" t="str">
            <v>경광등</v>
          </cell>
          <cell r="E346" t="str">
            <v>UTP Cat.6 4P x 1열</v>
          </cell>
          <cell r="F346" t="str">
            <v>0.5+2.5+5</v>
          </cell>
          <cell r="G346">
            <v>8</v>
          </cell>
          <cell r="H346" t="str">
            <v>m</v>
          </cell>
          <cell r="M346">
            <v>8</v>
          </cell>
        </row>
        <row r="347">
          <cell r="C347">
            <v>343</v>
          </cell>
          <cell r="D347" t="str">
            <v>카메라 통신</v>
          </cell>
          <cell r="E347" t="str">
            <v>UTP Cat.6 4P x 4열</v>
          </cell>
          <cell r="F347" t="str">
            <v>0.5+2.5+6</v>
          </cell>
          <cell r="G347">
            <v>9</v>
          </cell>
          <cell r="H347" t="str">
            <v>m</v>
          </cell>
          <cell r="O347">
            <v>9</v>
          </cell>
        </row>
        <row r="348">
          <cell r="C348">
            <v>344</v>
          </cell>
          <cell r="D348" t="str">
            <v>비상벨</v>
          </cell>
          <cell r="E348" t="str">
            <v>UTP Cat.6 4P x 1열</v>
          </cell>
          <cell r="F348" t="str">
            <v>0.5+2</v>
          </cell>
          <cell r="G348">
            <v>2.5</v>
          </cell>
          <cell r="H348" t="str">
            <v>m</v>
          </cell>
          <cell r="M348">
            <v>2.5</v>
          </cell>
        </row>
        <row r="349">
          <cell r="C349">
            <v>345</v>
          </cell>
        </row>
        <row r="350">
          <cell r="B350">
            <v>1040</v>
          </cell>
          <cell r="C350">
            <v>346</v>
          </cell>
          <cell r="D350" t="str">
            <v>계</v>
          </cell>
          <cell r="I350">
            <v>0</v>
          </cell>
          <cell r="J350">
            <v>9</v>
          </cell>
          <cell r="K350">
            <v>0</v>
          </cell>
          <cell r="L350">
            <v>2.5</v>
          </cell>
          <cell r="M350">
            <v>10.5</v>
          </cell>
          <cell r="N350">
            <v>0</v>
          </cell>
          <cell r="O350">
            <v>9</v>
          </cell>
          <cell r="P350">
            <v>0</v>
          </cell>
          <cell r="Q350">
            <v>1</v>
          </cell>
          <cell r="R350">
            <v>1</v>
          </cell>
          <cell r="S350">
            <v>3</v>
          </cell>
          <cell r="T350">
            <v>1</v>
          </cell>
          <cell r="U350">
            <v>1</v>
          </cell>
          <cell r="V350">
            <v>1</v>
          </cell>
          <cell r="W350">
            <v>1</v>
          </cell>
          <cell r="X350">
            <v>1</v>
          </cell>
          <cell r="Y350">
            <v>1</v>
          </cell>
          <cell r="Z350">
            <v>1</v>
          </cell>
          <cell r="AA350">
            <v>1</v>
          </cell>
          <cell r="AB350">
            <v>1</v>
          </cell>
          <cell r="AC350">
            <v>1</v>
          </cell>
          <cell r="AD350">
            <v>1</v>
          </cell>
          <cell r="AE350">
            <v>1</v>
          </cell>
          <cell r="AF350">
            <v>2</v>
          </cell>
          <cell r="AG350">
            <v>1</v>
          </cell>
          <cell r="AH350">
            <v>1</v>
          </cell>
          <cell r="AI350">
            <v>1</v>
          </cell>
        </row>
        <row r="351">
          <cell r="C351">
            <v>347</v>
          </cell>
        </row>
        <row r="352">
          <cell r="B352">
            <v>2041</v>
          </cell>
          <cell r="C352">
            <v>348</v>
          </cell>
          <cell r="D352" t="str">
            <v>2.41 수지구 상현동 834 (금호베스트빌 2단지 255동 건너편) 지예슬유치원 입구</v>
          </cell>
          <cell r="Q352">
            <v>1</v>
          </cell>
          <cell r="R352">
            <v>1</v>
          </cell>
          <cell r="S352">
            <v>3</v>
          </cell>
          <cell r="T352">
            <v>1</v>
          </cell>
          <cell r="U352">
            <v>1</v>
          </cell>
          <cell r="V352">
            <v>1</v>
          </cell>
          <cell r="W352">
            <v>1</v>
          </cell>
          <cell r="X352">
            <v>1</v>
          </cell>
          <cell r="Y352">
            <v>1</v>
          </cell>
          <cell r="Z352">
            <v>1</v>
          </cell>
          <cell r="AA352">
            <v>1</v>
          </cell>
          <cell r="AB352">
            <v>1</v>
          </cell>
          <cell r="AC352">
            <v>1</v>
          </cell>
          <cell r="AD352">
            <v>1</v>
          </cell>
          <cell r="AE352">
            <v>1</v>
          </cell>
          <cell r="AF352">
            <v>2</v>
          </cell>
          <cell r="AG352">
            <v>1</v>
          </cell>
          <cell r="AH352">
            <v>1</v>
          </cell>
          <cell r="AI352">
            <v>1</v>
          </cell>
        </row>
        <row r="353">
          <cell r="C353">
            <v>349</v>
          </cell>
          <cell r="D353" t="str">
            <v>카메라 전원</v>
          </cell>
          <cell r="E353" t="str">
            <v>VCT 1.5sq 2C x 4열</v>
          </cell>
          <cell r="F353" t="str">
            <v>0.5+2.5+6</v>
          </cell>
          <cell r="G353">
            <v>9</v>
          </cell>
          <cell r="H353" t="str">
            <v>m</v>
          </cell>
          <cell r="J353">
            <v>9</v>
          </cell>
        </row>
        <row r="354">
          <cell r="C354">
            <v>350</v>
          </cell>
          <cell r="D354" t="str">
            <v>스피커</v>
          </cell>
          <cell r="E354" t="str">
            <v>SW 2300 x 1</v>
          </cell>
          <cell r="F354" t="str">
            <v>0.5+2</v>
          </cell>
          <cell r="G354">
            <v>2.5</v>
          </cell>
          <cell r="H354" t="str">
            <v>m</v>
          </cell>
          <cell r="L354">
            <v>2.5</v>
          </cell>
        </row>
        <row r="355">
          <cell r="C355">
            <v>351</v>
          </cell>
          <cell r="D355" t="str">
            <v>경광등</v>
          </cell>
          <cell r="E355" t="str">
            <v>UTP Cat.6 4P x 1열</v>
          </cell>
          <cell r="F355" t="str">
            <v>0.5+2.5+5</v>
          </cell>
          <cell r="G355">
            <v>8</v>
          </cell>
          <cell r="H355" t="str">
            <v>m</v>
          </cell>
          <cell r="M355">
            <v>8</v>
          </cell>
        </row>
        <row r="356">
          <cell r="C356">
            <v>352</v>
          </cell>
          <cell r="D356" t="str">
            <v>카메라 통신</v>
          </cell>
          <cell r="E356" t="str">
            <v>UTP Cat.6 4P x 4열</v>
          </cell>
          <cell r="F356" t="str">
            <v>0.5+2.5+6</v>
          </cell>
          <cell r="G356">
            <v>9</v>
          </cell>
          <cell r="H356" t="str">
            <v>m</v>
          </cell>
          <cell r="O356">
            <v>9</v>
          </cell>
        </row>
        <row r="357">
          <cell r="C357">
            <v>353</v>
          </cell>
          <cell r="D357" t="str">
            <v>비상벨</v>
          </cell>
          <cell r="E357" t="str">
            <v>UTP Cat.6 4P x 1열</v>
          </cell>
          <cell r="F357" t="str">
            <v>0.5+2</v>
          </cell>
          <cell r="G357">
            <v>2.5</v>
          </cell>
          <cell r="H357" t="str">
            <v>m</v>
          </cell>
          <cell r="M357">
            <v>2.5</v>
          </cell>
        </row>
        <row r="358">
          <cell r="C358">
            <v>354</v>
          </cell>
        </row>
        <row r="359">
          <cell r="B359">
            <v>1041</v>
          </cell>
          <cell r="C359">
            <v>355</v>
          </cell>
          <cell r="D359" t="str">
            <v>계</v>
          </cell>
          <cell r="I359">
            <v>0</v>
          </cell>
          <cell r="J359">
            <v>9</v>
          </cell>
          <cell r="K359">
            <v>0</v>
          </cell>
          <cell r="L359">
            <v>2.5</v>
          </cell>
          <cell r="M359">
            <v>10.5</v>
          </cell>
          <cell r="N359">
            <v>0</v>
          </cell>
          <cell r="O359">
            <v>9</v>
          </cell>
          <cell r="P359">
            <v>0</v>
          </cell>
          <cell r="Q359">
            <v>1</v>
          </cell>
          <cell r="R359">
            <v>1</v>
          </cell>
          <cell r="S359">
            <v>3</v>
          </cell>
          <cell r="T359">
            <v>1</v>
          </cell>
          <cell r="U359">
            <v>1</v>
          </cell>
          <cell r="V359">
            <v>1</v>
          </cell>
          <cell r="W359">
            <v>1</v>
          </cell>
          <cell r="X359">
            <v>1</v>
          </cell>
          <cell r="Y359">
            <v>1</v>
          </cell>
          <cell r="Z359">
            <v>1</v>
          </cell>
          <cell r="AA359">
            <v>1</v>
          </cell>
          <cell r="AB359">
            <v>1</v>
          </cell>
          <cell r="AC359">
            <v>1</v>
          </cell>
          <cell r="AD359">
            <v>1</v>
          </cell>
          <cell r="AE359">
            <v>1</v>
          </cell>
          <cell r="AF359">
            <v>2</v>
          </cell>
          <cell r="AG359">
            <v>1</v>
          </cell>
          <cell r="AH359">
            <v>1</v>
          </cell>
          <cell r="AI359">
            <v>1</v>
          </cell>
        </row>
        <row r="360">
          <cell r="C360">
            <v>356</v>
          </cell>
        </row>
        <row r="361">
          <cell r="B361">
            <v>2042</v>
          </cell>
          <cell r="C361">
            <v>357</v>
          </cell>
          <cell r="D361" t="str">
            <v>2.42 수지구 상현동 305-4 (갈릴리 교회 앞) 328 지예슬유치원 입구</v>
          </cell>
          <cell r="Q361">
            <v>1</v>
          </cell>
          <cell r="R361">
            <v>1</v>
          </cell>
          <cell r="S361">
            <v>4</v>
          </cell>
          <cell r="T361">
            <v>1</v>
          </cell>
          <cell r="U361">
            <v>1</v>
          </cell>
          <cell r="V361">
            <v>1</v>
          </cell>
          <cell r="W361">
            <v>1</v>
          </cell>
          <cell r="X361">
            <v>1</v>
          </cell>
          <cell r="Y361">
            <v>1</v>
          </cell>
          <cell r="Z361">
            <v>1</v>
          </cell>
          <cell r="AA361">
            <v>1</v>
          </cell>
          <cell r="AB361">
            <v>1</v>
          </cell>
          <cell r="AC361">
            <v>1</v>
          </cell>
          <cell r="AD361">
            <v>1</v>
          </cell>
          <cell r="AE361">
            <v>1</v>
          </cell>
          <cell r="AF361">
            <v>2</v>
          </cell>
          <cell r="AG361">
            <v>1</v>
          </cell>
          <cell r="AH361">
            <v>1</v>
          </cell>
          <cell r="AI361">
            <v>1</v>
          </cell>
        </row>
        <row r="362">
          <cell r="C362">
            <v>358</v>
          </cell>
          <cell r="D362" t="str">
            <v>카메라 전원</v>
          </cell>
          <cell r="E362" t="str">
            <v>VCT 1.5sq 2C x 5열</v>
          </cell>
          <cell r="F362" t="str">
            <v>0.5+2.5+4</v>
          </cell>
          <cell r="G362">
            <v>7</v>
          </cell>
          <cell r="H362" t="str">
            <v>m</v>
          </cell>
          <cell r="K362">
            <v>7</v>
          </cell>
        </row>
        <row r="363">
          <cell r="C363">
            <v>359</v>
          </cell>
          <cell r="D363" t="str">
            <v>스피커</v>
          </cell>
          <cell r="E363" t="str">
            <v>SW 2300 x 1</v>
          </cell>
          <cell r="F363" t="str">
            <v>0.5+2</v>
          </cell>
          <cell r="G363">
            <v>2.5</v>
          </cell>
          <cell r="H363" t="str">
            <v>m</v>
          </cell>
          <cell r="L363">
            <v>2.5</v>
          </cell>
        </row>
        <row r="364">
          <cell r="C364">
            <v>360</v>
          </cell>
          <cell r="D364" t="str">
            <v>경광등</v>
          </cell>
          <cell r="E364" t="str">
            <v>UTP Cat.6 4P x 1열</v>
          </cell>
          <cell r="F364" t="str">
            <v>0.5+2.5+3</v>
          </cell>
          <cell r="G364">
            <v>6</v>
          </cell>
          <cell r="H364" t="str">
            <v>m</v>
          </cell>
          <cell r="M364">
            <v>6</v>
          </cell>
        </row>
        <row r="365">
          <cell r="C365">
            <v>361</v>
          </cell>
          <cell r="D365" t="str">
            <v>카메라 통신</v>
          </cell>
          <cell r="E365" t="str">
            <v>UTP Cat.6 4P x 5열</v>
          </cell>
          <cell r="F365" t="str">
            <v>0.5+2.5+4</v>
          </cell>
          <cell r="G365">
            <v>7</v>
          </cell>
          <cell r="H365" t="str">
            <v>m</v>
          </cell>
          <cell r="P365">
            <v>7</v>
          </cell>
        </row>
        <row r="366">
          <cell r="C366">
            <v>362</v>
          </cell>
          <cell r="D366" t="str">
            <v>비상벨</v>
          </cell>
          <cell r="E366" t="str">
            <v>UTP Cat.6 4P x 1열</v>
          </cell>
          <cell r="F366" t="str">
            <v>0.5+2</v>
          </cell>
          <cell r="G366">
            <v>2.5</v>
          </cell>
          <cell r="H366" t="str">
            <v>m</v>
          </cell>
          <cell r="M366">
            <v>2.5</v>
          </cell>
        </row>
        <row r="367">
          <cell r="C367">
            <v>363</v>
          </cell>
        </row>
        <row r="368">
          <cell r="B368">
            <v>1042</v>
          </cell>
          <cell r="C368">
            <v>364</v>
          </cell>
          <cell r="D368" t="str">
            <v>계</v>
          </cell>
          <cell r="I368">
            <v>0</v>
          </cell>
          <cell r="J368">
            <v>0</v>
          </cell>
          <cell r="K368">
            <v>7</v>
          </cell>
          <cell r="L368">
            <v>2.5</v>
          </cell>
          <cell r="M368">
            <v>8.5</v>
          </cell>
          <cell r="N368">
            <v>0</v>
          </cell>
          <cell r="O368">
            <v>0</v>
          </cell>
          <cell r="P368">
            <v>7</v>
          </cell>
          <cell r="Q368">
            <v>1</v>
          </cell>
          <cell r="R368">
            <v>1</v>
          </cell>
          <cell r="S368">
            <v>4</v>
          </cell>
          <cell r="T368">
            <v>1</v>
          </cell>
          <cell r="U368">
            <v>1</v>
          </cell>
          <cell r="V368">
            <v>1</v>
          </cell>
          <cell r="W368">
            <v>1</v>
          </cell>
          <cell r="X368">
            <v>1</v>
          </cell>
          <cell r="Y368">
            <v>1</v>
          </cell>
          <cell r="Z368">
            <v>1</v>
          </cell>
          <cell r="AA368">
            <v>1</v>
          </cell>
          <cell r="AB368">
            <v>1</v>
          </cell>
          <cell r="AC368">
            <v>1</v>
          </cell>
          <cell r="AD368">
            <v>1</v>
          </cell>
          <cell r="AE368">
            <v>1</v>
          </cell>
          <cell r="AF368">
            <v>2</v>
          </cell>
          <cell r="AG368">
            <v>1</v>
          </cell>
          <cell r="AH368">
            <v>1</v>
          </cell>
          <cell r="AI368">
            <v>1</v>
          </cell>
        </row>
        <row r="369">
          <cell r="B369">
            <v>2043</v>
          </cell>
          <cell r="C369">
            <v>365</v>
          </cell>
          <cell r="D369" t="str">
            <v>2.43 수지구 성복동 397-2 동명주택 앞 사거리, 수지포스힐 앞, 402-18</v>
          </cell>
          <cell r="Q369">
            <v>1</v>
          </cell>
          <cell r="R369">
            <v>1</v>
          </cell>
          <cell r="S369">
            <v>3</v>
          </cell>
          <cell r="T369">
            <v>1</v>
          </cell>
          <cell r="U369">
            <v>1</v>
          </cell>
          <cell r="V369">
            <v>1</v>
          </cell>
          <cell r="W369">
            <v>1</v>
          </cell>
          <cell r="X369">
            <v>1</v>
          </cell>
          <cell r="Y369">
            <v>1</v>
          </cell>
          <cell r="Z369">
            <v>1</v>
          </cell>
          <cell r="AA369">
            <v>1</v>
          </cell>
          <cell r="AB369">
            <v>1</v>
          </cell>
          <cell r="AC369">
            <v>1</v>
          </cell>
          <cell r="AD369">
            <v>1</v>
          </cell>
          <cell r="AE369">
            <v>1</v>
          </cell>
          <cell r="AF369">
            <v>2</v>
          </cell>
          <cell r="AG369">
            <v>1</v>
          </cell>
          <cell r="AH369">
            <v>1</v>
          </cell>
          <cell r="AI369">
            <v>1</v>
          </cell>
        </row>
        <row r="370">
          <cell r="C370">
            <v>366</v>
          </cell>
          <cell r="D370" t="str">
            <v>카메라 전원</v>
          </cell>
          <cell r="E370" t="str">
            <v>VCT 1.5sq 2C x 4열</v>
          </cell>
          <cell r="F370" t="str">
            <v>0.5+2.5+6</v>
          </cell>
          <cell r="G370">
            <v>9</v>
          </cell>
          <cell r="H370" t="str">
            <v>m</v>
          </cell>
          <cell r="J370">
            <v>9</v>
          </cell>
        </row>
        <row r="371">
          <cell r="C371">
            <v>367</v>
          </cell>
          <cell r="D371" t="str">
            <v>스피커</v>
          </cell>
          <cell r="E371" t="str">
            <v>SW 2300 x 1</v>
          </cell>
          <cell r="F371" t="str">
            <v>0.5+2</v>
          </cell>
          <cell r="G371">
            <v>2.5</v>
          </cell>
          <cell r="H371" t="str">
            <v>m</v>
          </cell>
          <cell r="L371">
            <v>2.5</v>
          </cell>
        </row>
        <row r="372">
          <cell r="C372">
            <v>368</v>
          </cell>
          <cell r="D372" t="str">
            <v>경광등</v>
          </cell>
          <cell r="E372" t="str">
            <v>UTP Cat.6 4P x 1열</v>
          </cell>
          <cell r="F372" t="str">
            <v>0.5+2.5+5</v>
          </cell>
          <cell r="G372">
            <v>8</v>
          </cell>
          <cell r="H372" t="str">
            <v>m</v>
          </cell>
          <cell r="M372">
            <v>8</v>
          </cell>
        </row>
        <row r="373">
          <cell r="C373">
            <v>369</v>
          </cell>
          <cell r="D373" t="str">
            <v>카메라 통신</v>
          </cell>
          <cell r="E373" t="str">
            <v>UTP Cat.6 4P x 4열</v>
          </cell>
          <cell r="F373" t="str">
            <v>0.5+2.5+6</v>
          </cell>
          <cell r="G373">
            <v>9</v>
          </cell>
          <cell r="H373" t="str">
            <v>m</v>
          </cell>
          <cell r="O373">
            <v>9</v>
          </cell>
        </row>
        <row r="374">
          <cell r="C374">
            <v>370</v>
          </cell>
          <cell r="D374" t="str">
            <v>비상벨</v>
          </cell>
          <cell r="E374" t="str">
            <v>UTP Cat.6 4P x 1열</v>
          </cell>
          <cell r="F374" t="str">
            <v>0.5+2</v>
          </cell>
          <cell r="G374">
            <v>2.5</v>
          </cell>
          <cell r="H374" t="str">
            <v>m</v>
          </cell>
          <cell r="M374">
            <v>2.5</v>
          </cell>
        </row>
        <row r="375">
          <cell r="C375">
            <v>371</v>
          </cell>
        </row>
        <row r="376">
          <cell r="B376">
            <v>1043</v>
          </cell>
          <cell r="C376">
            <v>372</v>
          </cell>
          <cell r="D376" t="str">
            <v>계</v>
          </cell>
          <cell r="I376">
            <v>0</v>
          </cell>
          <cell r="J376">
            <v>9</v>
          </cell>
          <cell r="K376">
            <v>0</v>
          </cell>
          <cell r="L376">
            <v>2.5</v>
          </cell>
          <cell r="M376">
            <v>10.5</v>
          </cell>
          <cell r="N376">
            <v>0</v>
          </cell>
          <cell r="O376">
            <v>9</v>
          </cell>
          <cell r="P376">
            <v>0</v>
          </cell>
          <cell r="Q376">
            <v>1</v>
          </cell>
          <cell r="R376">
            <v>1</v>
          </cell>
          <cell r="S376">
            <v>3</v>
          </cell>
          <cell r="T376">
            <v>1</v>
          </cell>
          <cell r="U376">
            <v>1</v>
          </cell>
          <cell r="V376">
            <v>1</v>
          </cell>
          <cell r="W376">
            <v>1</v>
          </cell>
          <cell r="X376">
            <v>1</v>
          </cell>
          <cell r="Y376">
            <v>1</v>
          </cell>
          <cell r="Z376">
            <v>1</v>
          </cell>
          <cell r="AA376">
            <v>1</v>
          </cell>
          <cell r="AB376">
            <v>1</v>
          </cell>
          <cell r="AC376">
            <v>1</v>
          </cell>
          <cell r="AD376">
            <v>1</v>
          </cell>
          <cell r="AE376">
            <v>1</v>
          </cell>
          <cell r="AF376">
            <v>2</v>
          </cell>
          <cell r="AG376">
            <v>1</v>
          </cell>
          <cell r="AH376">
            <v>1</v>
          </cell>
          <cell r="AI376">
            <v>1</v>
          </cell>
        </row>
        <row r="377">
          <cell r="C377">
            <v>373</v>
          </cell>
        </row>
        <row r="378">
          <cell r="B378">
            <v>2044</v>
          </cell>
          <cell r="C378">
            <v>374</v>
          </cell>
          <cell r="D378" t="str">
            <v>2.44 수지구 성복동 557-23 서수지 IC 주변, 16번 마을버스 입구</v>
          </cell>
          <cell r="Q378">
            <v>1</v>
          </cell>
          <cell r="R378">
            <v>1</v>
          </cell>
          <cell r="S378">
            <v>3</v>
          </cell>
          <cell r="T378">
            <v>1</v>
          </cell>
          <cell r="U378">
            <v>1</v>
          </cell>
          <cell r="V378">
            <v>1</v>
          </cell>
          <cell r="W378">
            <v>1</v>
          </cell>
          <cell r="X378">
            <v>1</v>
          </cell>
          <cell r="Y378">
            <v>1</v>
          </cell>
          <cell r="Z378">
            <v>1</v>
          </cell>
          <cell r="AA378">
            <v>1</v>
          </cell>
          <cell r="AB378">
            <v>1</v>
          </cell>
          <cell r="AC378">
            <v>1</v>
          </cell>
          <cell r="AD378">
            <v>1</v>
          </cell>
          <cell r="AE378">
            <v>1</v>
          </cell>
          <cell r="AF378">
            <v>2</v>
          </cell>
          <cell r="AG378">
            <v>1</v>
          </cell>
          <cell r="AH378">
            <v>1</v>
          </cell>
          <cell r="AI378">
            <v>1</v>
          </cell>
        </row>
        <row r="379">
          <cell r="C379">
            <v>375</v>
          </cell>
          <cell r="D379" t="str">
            <v>카메라 전원</v>
          </cell>
          <cell r="E379" t="str">
            <v>VCT 1.5sq 2C x 4열</v>
          </cell>
          <cell r="F379" t="str">
            <v>0.5+2.5+4</v>
          </cell>
          <cell r="G379">
            <v>7</v>
          </cell>
          <cell r="H379" t="str">
            <v>m</v>
          </cell>
          <cell r="J379">
            <v>7</v>
          </cell>
        </row>
        <row r="380">
          <cell r="C380">
            <v>376</v>
          </cell>
          <cell r="D380" t="str">
            <v>스피커</v>
          </cell>
          <cell r="E380" t="str">
            <v>SW 2300 x 1</v>
          </cell>
          <cell r="F380" t="str">
            <v>0.5+2</v>
          </cell>
          <cell r="G380">
            <v>2.5</v>
          </cell>
          <cell r="H380" t="str">
            <v>m</v>
          </cell>
          <cell r="L380">
            <v>2.5</v>
          </cell>
        </row>
        <row r="381">
          <cell r="C381">
            <v>377</v>
          </cell>
          <cell r="D381" t="str">
            <v>경광등</v>
          </cell>
          <cell r="E381" t="str">
            <v>UTP Cat.6 4P x 1열</v>
          </cell>
          <cell r="F381" t="str">
            <v>0.5+2.5+3</v>
          </cell>
          <cell r="G381">
            <v>6</v>
          </cell>
          <cell r="H381" t="str">
            <v>m</v>
          </cell>
          <cell r="M381">
            <v>6</v>
          </cell>
        </row>
        <row r="382">
          <cell r="C382">
            <v>378</v>
          </cell>
          <cell r="D382" t="str">
            <v>카메라 통신</v>
          </cell>
          <cell r="E382" t="str">
            <v>UTP Cat.6 4P x 4열</v>
          </cell>
          <cell r="F382" t="str">
            <v>0.5+2.5+4</v>
          </cell>
          <cell r="G382">
            <v>7</v>
          </cell>
          <cell r="H382" t="str">
            <v>m</v>
          </cell>
          <cell r="O382">
            <v>7</v>
          </cell>
        </row>
        <row r="383">
          <cell r="C383">
            <v>379</v>
          </cell>
          <cell r="D383" t="str">
            <v>비상벨</v>
          </cell>
          <cell r="E383" t="str">
            <v>UTP Cat.6 4P x 1열</v>
          </cell>
          <cell r="F383" t="str">
            <v>0.5+2</v>
          </cell>
          <cell r="G383">
            <v>2.5</v>
          </cell>
          <cell r="H383" t="str">
            <v>m</v>
          </cell>
          <cell r="M383">
            <v>2.5</v>
          </cell>
        </row>
        <row r="384">
          <cell r="C384">
            <v>380</v>
          </cell>
        </row>
        <row r="385">
          <cell r="B385">
            <v>1044</v>
          </cell>
          <cell r="C385">
            <v>381</v>
          </cell>
          <cell r="D385" t="str">
            <v>계</v>
          </cell>
          <cell r="I385">
            <v>0</v>
          </cell>
          <cell r="J385">
            <v>7</v>
          </cell>
          <cell r="K385">
            <v>0</v>
          </cell>
          <cell r="L385">
            <v>2.5</v>
          </cell>
          <cell r="M385">
            <v>8.5</v>
          </cell>
          <cell r="N385">
            <v>0</v>
          </cell>
          <cell r="O385">
            <v>7</v>
          </cell>
          <cell r="P385">
            <v>0</v>
          </cell>
          <cell r="Q385">
            <v>1</v>
          </cell>
          <cell r="R385">
            <v>1</v>
          </cell>
          <cell r="S385">
            <v>3</v>
          </cell>
          <cell r="T385">
            <v>1</v>
          </cell>
          <cell r="U385">
            <v>1</v>
          </cell>
          <cell r="V385">
            <v>1</v>
          </cell>
          <cell r="W385">
            <v>1</v>
          </cell>
          <cell r="X385">
            <v>1</v>
          </cell>
          <cell r="Y385">
            <v>1</v>
          </cell>
          <cell r="Z385">
            <v>1</v>
          </cell>
          <cell r="AA385">
            <v>1</v>
          </cell>
          <cell r="AB385">
            <v>1</v>
          </cell>
          <cell r="AC385">
            <v>1</v>
          </cell>
          <cell r="AD385">
            <v>1</v>
          </cell>
          <cell r="AE385">
            <v>1</v>
          </cell>
          <cell r="AF385">
            <v>2</v>
          </cell>
          <cell r="AG385">
            <v>1</v>
          </cell>
          <cell r="AH385">
            <v>1</v>
          </cell>
          <cell r="AI385">
            <v>1</v>
          </cell>
        </row>
        <row r="386">
          <cell r="C386">
            <v>382</v>
          </cell>
        </row>
        <row r="387">
          <cell r="B387">
            <v>2045</v>
          </cell>
          <cell r="C387">
            <v>383</v>
          </cell>
          <cell r="D387" t="str">
            <v>2.45 수지구 성복동 602-2 풍천장어집 앞, 성복가든 부근</v>
          </cell>
          <cell r="Q387">
            <v>1</v>
          </cell>
          <cell r="R387">
            <v>1</v>
          </cell>
          <cell r="S387">
            <v>3</v>
          </cell>
          <cell r="T387">
            <v>1</v>
          </cell>
          <cell r="U387">
            <v>1</v>
          </cell>
          <cell r="V387">
            <v>1</v>
          </cell>
          <cell r="W387">
            <v>1</v>
          </cell>
          <cell r="X387">
            <v>1</v>
          </cell>
          <cell r="Y387">
            <v>1</v>
          </cell>
          <cell r="Z387">
            <v>1</v>
          </cell>
          <cell r="AA387">
            <v>1</v>
          </cell>
          <cell r="AB387">
            <v>1</v>
          </cell>
          <cell r="AC387">
            <v>1</v>
          </cell>
          <cell r="AD387">
            <v>1</v>
          </cell>
          <cell r="AE387">
            <v>1</v>
          </cell>
          <cell r="AF387">
            <v>2</v>
          </cell>
          <cell r="AG387">
            <v>1</v>
          </cell>
          <cell r="AH387">
            <v>1</v>
          </cell>
          <cell r="AI387">
            <v>1</v>
          </cell>
        </row>
        <row r="388">
          <cell r="C388">
            <v>384</v>
          </cell>
          <cell r="D388" t="str">
            <v>카메라 전원</v>
          </cell>
          <cell r="E388" t="str">
            <v>VCT 1.5sq 2C x 4열</v>
          </cell>
          <cell r="F388" t="str">
            <v>0.5+2.5+6</v>
          </cell>
          <cell r="G388">
            <v>9</v>
          </cell>
          <cell r="H388" t="str">
            <v>m</v>
          </cell>
          <cell r="J388">
            <v>9</v>
          </cell>
        </row>
        <row r="389">
          <cell r="C389">
            <v>385</v>
          </cell>
          <cell r="D389" t="str">
            <v>스피커</v>
          </cell>
          <cell r="E389" t="str">
            <v>SW 2300 x 1</v>
          </cell>
          <cell r="F389" t="str">
            <v>0.5+2</v>
          </cell>
          <cell r="G389">
            <v>2.5</v>
          </cell>
          <cell r="H389" t="str">
            <v>m</v>
          </cell>
          <cell r="L389">
            <v>2.5</v>
          </cell>
        </row>
        <row r="390">
          <cell r="C390">
            <v>386</v>
          </cell>
          <cell r="D390" t="str">
            <v>경광등</v>
          </cell>
          <cell r="E390" t="str">
            <v>UTP Cat.6 4P x 1열</v>
          </cell>
          <cell r="F390" t="str">
            <v>0.5+2.5+5</v>
          </cell>
          <cell r="G390">
            <v>8</v>
          </cell>
          <cell r="H390" t="str">
            <v>m</v>
          </cell>
          <cell r="M390">
            <v>8</v>
          </cell>
        </row>
        <row r="391">
          <cell r="C391">
            <v>387</v>
          </cell>
          <cell r="D391" t="str">
            <v>카메라 통신</v>
          </cell>
          <cell r="E391" t="str">
            <v>UTP Cat.6 4P x 4열</v>
          </cell>
          <cell r="F391" t="str">
            <v>0.5+2.5+6</v>
          </cell>
          <cell r="G391">
            <v>9</v>
          </cell>
          <cell r="H391" t="str">
            <v>m</v>
          </cell>
          <cell r="O391">
            <v>9</v>
          </cell>
        </row>
        <row r="392">
          <cell r="C392">
            <v>388</v>
          </cell>
          <cell r="D392" t="str">
            <v>비상벨</v>
          </cell>
          <cell r="E392" t="str">
            <v>UTP Cat.6 4P x 1열</v>
          </cell>
          <cell r="F392" t="str">
            <v>0.5+2</v>
          </cell>
          <cell r="G392">
            <v>2.5</v>
          </cell>
          <cell r="H392" t="str">
            <v>m</v>
          </cell>
          <cell r="M392">
            <v>2.5</v>
          </cell>
        </row>
        <row r="393">
          <cell r="C393">
            <v>389</v>
          </cell>
        </row>
        <row r="394">
          <cell r="B394">
            <v>1045</v>
          </cell>
          <cell r="C394">
            <v>390</v>
          </cell>
          <cell r="D394" t="str">
            <v>계</v>
          </cell>
          <cell r="I394">
            <v>0</v>
          </cell>
          <cell r="J394">
            <v>9</v>
          </cell>
          <cell r="K394">
            <v>0</v>
          </cell>
          <cell r="L394">
            <v>2.5</v>
          </cell>
          <cell r="M394">
            <v>10.5</v>
          </cell>
          <cell r="N394">
            <v>0</v>
          </cell>
          <cell r="O394">
            <v>9</v>
          </cell>
          <cell r="P394">
            <v>0</v>
          </cell>
          <cell r="Q394">
            <v>1</v>
          </cell>
          <cell r="R394">
            <v>1</v>
          </cell>
          <cell r="S394">
            <v>3</v>
          </cell>
          <cell r="T394">
            <v>1</v>
          </cell>
          <cell r="U394">
            <v>1</v>
          </cell>
          <cell r="V394">
            <v>1</v>
          </cell>
          <cell r="W394">
            <v>1</v>
          </cell>
          <cell r="X394">
            <v>1</v>
          </cell>
          <cell r="Y394">
            <v>1</v>
          </cell>
          <cell r="Z394">
            <v>1</v>
          </cell>
          <cell r="AA394">
            <v>1</v>
          </cell>
          <cell r="AB394">
            <v>1</v>
          </cell>
          <cell r="AC394">
            <v>1</v>
          </cell>
          <cell r="AD394">
            <v>1</v>
          </cell>
          <cell r="AE394">
            <v>1</v>
          </cell>
          <cell r="AF394">
            <v>2</v>
          </cell>
          <cell r="AG394">
            <v>1</v>
          </cell>
          <cell r="AH394">
            <v>1</v>
          </cell>
          <cell r="AI394">
            <v>1</v>
          </cell>
        </row>
        <row r="395">
          <cell r="B395">
            <v>2046</v>
          </cell>
          <cell r="C395">
            <v>391</v>
          </cell>
          <cell r="D395" t="str">
            <v>2.46 수지구 신봉동 889 (신리초교 와 홍천고교 사이 삼거리)</v>
          </cell>
          <cell r="Q395">
            <v>1</v>
          </cell>
          <cell r="R395">
            <v>1</v>
          </cell>
          <cell r="S395">
            <v>3</v>
          </cell>
          <cell r="T395">
            <v>1</v>
          </cell>
          <cell r="U395">
            <v>1</v>
          </cell>
          <cell r="V395">
            <v>1</v>
          </cell>
          <cell r="W395">
            <v>1</v>
          </cell>
          <cell r="X395">
            <v>1</v>
          </cell>
          <cell r="Y395">
            <v>1</v>
          </cell>
          <cell r="Z395">
            <v>1</v>
          </cell>
          <cell r="AA395">
            <v>1</v>
          </cell>
          <cell r="AB395">
            <v>1</v>
          </cell>
          <cell r="AC395">
            <v>1</v>
          </cell>
          <cell r="AD395">
            <v>1</v>
          </cell>
          <cell r="AE395">
            <v>1</v>
          </cell>
          <cell r="AF395">
            <v>2</v>
          </cell>
          <cell r="AG395">
            <v>1</v>
          </cell>
          <cell r="AH395">
            <v>1</v>
          </cell>
          <cell r="AI395">
            <v>1</v>
          </cell>
        </row>
        <row r="396">
          <cell r="C396">
            <v>392</v>
          </cell>
          <cell r="D396" t="str">
            <v>카메라 전원</v>
          </cell>
          <cell r="E396" t="str">
            <v>VCT 1.5sq 2C x 4열</v>
          </cell>
          <cell r="F396" t="str">
            <v>0.5+2.5+6</v>
          </cell>
          <cell r="G396">
            <v>9</v>
          </cell>
          <cell r="H396" t="str">
            <v>m</v>
          </cell>
          <cell r="J396">
            <v>9</v>
          </cell>
        </row>
        <row r="397">
          <cell r="C397">
            <v>393</v>
          </cell>
          <cell r="D397" t="str">
            <v>스피커</v>
          </cell>
          <cell r="E397" t="str">
            <v>SW 2300 x 1</v>
          </cell>
          <cell r="F397" t="str">
            <v>0.5+2</v>
          </cell>
          <cell r="G397">
            <v>2.5</v>
          </cell>
          <cell r="H397" t="str">
            <v>m</v>
          </cell>
          <cell r="L397">
            <v>2.5</v>
          </cell>
        </row>
        <row r="398">
          <cell r="C398">
            <v>394</v>
          </cell>
          <cell r="D398" t="str">
            <v>경광등</v>
          </cell>
          <cell r="E398" t="str">
            <v>UTP Cat.6 4P x 1열</v>
          </cell>
          <cell r="F398" t="str">
            <v>0.5+2.5+5</v>
          </cell>
          <cell r="G398">
            <v>8</v>
          </cell>
          <cell r="H398" t="str">
            <v>m</v>
          </cell>
          <cell r="M398">
            <v>8</v>
          </cell>
        </row>
        <row r="399">
          <cell r="C399">
            <v>395</v>
          </cell>
          <cell r="D399" t="str">
            <v>카메라 통신</v>
          </cell>
          <cell r="E399" t="str">
            <v>UTP Cat.6 4P x 4열</v>
          </cell>
          <cell r="F399" t="str">
            <v>0.5+2.5+6</v>
          </cell>
          <cell r="G399">
            <v>9</v>
          </cell>
          <cell r="H399" t="str">
            <v>m</v>
          </cell>
          <cell r="O399">
            <v>9</v>
          </cell>
        </row>
        <row r="400">
          <cell r="C400">
            <v>396</v>
          </cell>
          <cell r="D400" t="str">
            <v>비상벨</v>
          </cell>
          <cell r="E400" t="str">
            <v>UTP Cat.6 4P x 1열</v>
          </cell>
          <cell r="F400" t="str">
            <v>0.5+2</v>
          </cell>
          <cell r="G400">
            <v>2.5</v>
          </cell>
          <cell r="H400" t="str">
            <v>m</v>
          </cell>
          <cell r="M400">
            <v>2.5</v>
          </cell>
        </row>
        <row r="401">
          <cell r="C401">
            <v>397</v>
          </cell>
        </row>
        <row r="402">
          <cell r="B402">
            <v>1046</v>
          </cell>
          <cell r="C402">
            <v>398</v>
          </cell>
          <cell r="D402" t="str">
            <v>계</v>
          </cell>
          <cell r="I402">
            <v>0</v>
          </cell>
          <cell r="J402">
            <v>9</v>
          </cell>
          <cell r="K402">
            <v>0</v>
          </cell>
          <cell r="L402">
            <v>2.5</v>
          </cell>
          <cell r="M402">
            <v>10.5</v>
          </cell>
          <cell r="N402">
            <v>0</v>
          </cell>
          <cell r="O402">
            <v>9</v>
          </cell>
          <cell r="P402">
            <v>0</v>
          </cell>
          <cell r="Q402">
            <v>1</v>
          </cell>
          <cell r="R402">
            <v>1</v>
          </cell>
          <cell r="S402">
            <v>3</v>
          </cell>
          <cell r="T402">
            <v>1</v>
          </cell>
          <cell r="U402">
            <v>1</v>
          </cell>
          <cell r="V402">
            <v>1</v>
          </cell>
          <cell r="W402">
            <v>1</v>
          </cell>
          <cell r="X402">
            <v>1</v>
          </cell>
          <cell r="Y402">
            <v>1</v>
          </cell>
          <cell r="Z402">
            <v>1</v>
          </cell>
          <cell r="AA402">
            <v>1</v>
          </cell>
          <cell r="AB402">
            <v>1</v>
          </cell>
          <cell r="AC402">
            <v>1</v>
          </cell>
          <cell r="AD402">
            <v>1</v>
          </cell>
          <cell r="AE402">
            <v>1</v>
          </cell>
          <cell r="AF402">
            <v>2</v>
          </cell>
          <cell r="AG402">
            <v>1</v>
          </cell>
          <cell r="AH402">
            <v>1</v>
          </cell>
          <cell r="AI402">
            <v>1</v>
          </cell>
        </row>
        <row r="403">
          <cell r="C403">
            <v>399</v>
          </cell>
        </row>
        <row r="404">
          <cell r="B404">
            <v>2047</v>
          </cell>
          <cell r="C404">
            <v>400</v>
          </cell>
          <cell r="D404" t="str">
            <v>2.47 수지구 신봉동 496-1 (신봉성당 입구)</v>
          </cell>
          <cell r="Q404">
            <v>1</v>
          </cell>
          <cell r="R404">
            <v>1</v>
          </cell>
          <cell r="S404">
            <v>4</v>
          </cell>
          <cell r="T404">
            <v>1</v>
          </cell>
          <cell r="U404">
            <v>1</v>
          </cell>
          <cell r="V404">
            <v>1</v>
          </cell>
          <cell r="W404">
            <v>1</v>
          </cell>
          <cell r="X404">
            <v>1</v>
          </cell>
          <cell r="Y404">
            <v>1</v>
          </cell>
          <cell r="Z404">
            <v>1</v>
          </cell>
          <cell r="AA404">
            <v>1</v>
          </cell>
          <cell r="AB404">
            <v>1</v>
          </cell>
          <cell r="AC404">
            <v>1</v>
          </cell>
          <cell r="AD404">
            <v>1</v>
          </cell>
          <cell r="AE404">
            <v>1</v>
          </cell>
          <cell r="AF404">
            <v>2</v>
          </cell>
          <cell r="AG404">
            <v>1</v>
          </cell>
          <cell r="AH404">
            <v>1</v>
          </cell>
          <cell r="AI404">
            <v>1</v>
          </cell>
        </row>
        <row r="405">
          <cell r="C405">
            <v>401</v>
          </cell>
          <cell r="D405" t="str">
            <v>카메라 전원</v>
          </cell>
          <cell r="E405" t="str">
            <v>VCT 1.5sq 2C x 5열</v>
          </cell>
          <cell r="F405" t="str">
            <v>0.5+2.5+6</v>
          </cell>
          <cell r="G405">
            <v>9</v>
          </cell>
          <cell r="H405" t="str">
            <v>m</v>
          </cell>
          <cell r="K405">
            <v>9</v>
          </cell>
        </row>
        <row r="406">
          <cell r="C406">
            <v>402</v>
          </cell>
          <cell r="D406" t="str">
            <v>스피커</v>
          </cell>
          <cell r="E406" t="str">
            <v>SW 2300 x 1</v>
          </cell>
          <cell r="F406" t="str">
            <v>0.5+2</v>
          </cell>
          <cell r="G406">
            <v>2.5</v>
          </cell>
          <cell r="H406" t="str">
            <v>m</v>
          </cell>
          <cell r="L406">
            <v>2.5</v>
          </cell>
        </row>
        <row r="407">
          <cell r="C407">
            <v>403</v>
          </cell>
          <cell r="D407" t="str">
            <v>경광등</v>
          </cell>
          <cell r="E407" t="str">
            <v>UTP Cat.6 4P x 1열</v>
          </cell>
          <cell r="F407" t="str">
            <v>0.5+2.5+5</v>
          </cell>
          <cell r="G407">
            <v>8</v>
          </cell>
          <cell r="H407" t="str">
            <v>m</v>
          </cell>
          <cell r="M407">
            <v>8</v>
          </cell>
        </row>
        <row r="408">
          <cell r="C408">
            <v>404</v>
          </cell>
          <cell r="D408" t="str">
            <v>카메라 통신</v>
          </cell>
          <cell r="E408" t="str">
            <v>UTP Cat.6 4P x 5열</v>
          </cell>
          <cell r="F408" t="str">
            <v>0.5+2.5+6</v>
          </cell>
          <cell r="G408">
            <v>9</v>
          </cell>
          <cell r="H408" t="str">
            <v>m</v>
          </cell>
          <cell r="P408">
            <v>9</v>
          </cell>
        </row>
        <row r="409">
          <cell r="C409">
            <v>405</v>
          </cell>
          <cell r="D409" t="str">
            <v>비상벨</v>
          </cell>
          <cell r="E409" t="str">
            <v>UTP Cat.6 4P x 1열</v>
          </cell>
          <cell r="F409" t="str">
            <v>0.5+2</v>
          </cell>
          <cell r="G409">
            <v>2.5</v>
          </cell>
          <cell r="H409" t="str">
            <v>m</v>
          </cell>
          <cell r="M409">
            <v>2.5</v>
          </cell>
        </row>
        <row r="410">
          <cell r="C410">
            <v>406</v>
          </cell>
        </row>
        <row r="411">
          <cell r="B411">
            <v>1047</v>
          </cell>
          <cell r="C411">
            <v>407</v>
          </cell>
          <cell r="D411" t="str">
            <v>계</v>
          </cell>
          <cell r="I411">
            <v>0</v>
          </cell>
          <cell r="J411">
            <v>0</v>
          </cell>
          <cell r="K411">
            <v>9</v>
          </cell>
          <cell r="L411">
            <v>2.5</v>
          </cell>
          <cell r="M411">
            <v>10.5</v>
          </cell>
          <cell r="N411">
            <v>0</v>
          </cell>
          <cell r="O411">
            <v>0</v>
          </cell>
          <cell r="P411">
            <v>9</v>
          </cell>
          <cell r="Q411">
            <v>1</v>
          </cell>
          <cell r="R411">
            <v>1</v>
          </cell>
          <cell r="S411">
            <v>4</v>
          </cell>
          <cell r="T411">
            <v>1</v>
          </cell>
          <cell r="U411">
            <v>1</v>
          </cell>
          <cell r="V411">
            <v>1</v>
          </cell>
          <cell r="W411">
            <v>1</v>
          </cell>
          <cell r="X411">
            <v>1</v>
          </cell>
          <cell r="Y411">
            <v>1</v>
          </cell>
          <cell r="Z411">
            <v>1</v>
          </cell>
          <cell r="AA411">
            <v>1</v>
          </cell>
          <cell r="AB411">
            <v>1</v>
          </cell>
          <cell r="AC411">
            <v>1</v>
          </cell>
          <cell r="AD411">
            <v>1</v>
          </cell>
          <cell r="AE411">
            <v>1</v>
          </cell>
          <cell r="AF411">
            <v>2</v>
          </cell>
          <cell r="AG411">
            <v>1</v>
          </cell>
          <cell r="AH411">
            <v>1</v>
          </cell>
          <cell r="AI411">
            <v>1</v>
          </cell>
        </row>
        <row r="412">
          <cell r="C412">
            <v>408</v>
          </cell>
        </row>
        <row r="413">
          <cell r="B413">
            <v>2048</v>
          </cell>
          <cell r="C413">
            <v>409</v>
          </cell>
          <cell r="D413" t="str">
            <v>2.48 수지구 신봉동 402-2 (자율방범 초소 삼거리 뒷편 삼거리)</v>
          </cell>
          <cell r="Q413">
            <v>1</v>
          </cell>
          <cell r="R413">
            <v>1</v>
          </cell>
          <cell r="S413">
            <v>4</v>
          </cell>
          <cell r="T413">
            <v>1</v>
          </cell>
          <cell r="U413">
            <v>1</v>
          </cell>
          <cell r="V413">
            <v>1</v>
          </cell>
          <cell r="W413">
            <v>1</v>
          </cell>
          <cell r="X413">
            <v>1</v>
          </cell>
          <cell r="Y413">
            <v>1</v>
          </cell>
          <cell r="Z413">
            <v>1</v>
          </cell>
          <cell r="AA413">
            <v>1</v>
          </cell>
          <cell r="AB413">
            <v>1</v>
          </cell>
          <cell r="AC413">
            <v>1</v>
          </cell>
          <cell r="AD413">
            <v>1</v>
          </cell>
          <cell r="AE413">
            <v>1</v>
          </cell>
          <cell r="AF413">
            <v>2</v>
          </cell>
          <cell r="AG413">
            <v>1</v>
          </cell>
          <cell r="AH413">
            <v>1</v>
          </cell>
          <cell r="AI413">
            <v>1</v>
          </cell>
        </row>
        <row r="414">
          <cell r="C414">
            <v>410</v>
          </cell>
          <cell r="D414" t="str">
            <v>카메라 전원</v>
          </cell>
          <cell r="E414" t="str">
            <v>VCT 1.5sq 2C x 5열</v>
          </cell>
          <cell r="F414" t="str">
            <v>0.5+2.5+6</v>
          </cell>
          <cell r="G414">
            <v>9</v>
          </cell>
          <cell r="H414" t="str">
            <v>m</v>
          </cell>
          <cell r="K414">
            <v>9</v>
          </cell>
        </row>
        <row r="415">
          <cell r="C415">
            <v>411</v>
          </cell>
          <cell r="D415" t="str">
            <v>스피커</v>
          </cell>
          <cell r="E415" t="str">
            <v>SW 2300 x 1</v>
          </cell>
          <cell r="F415" t="str">
            <v>0.5+2</v>
          </cell>
          <cell r="G415">
            <v>2.5</v>
          </cell>
          <cell r="H415" t="str">
            <v>m</v>
          </cell>
          <cell r="L415">
            <v>2.5</v>
          </cell>
        </row>
        <row r="416">
          <cell r="C416">
            <v>412</v>
          </cell>
          <cell r="D416" t="str">
            <v>경광등</v>
          </cell>
          <cell r="E416" t="str">
            <v>UTP Cat.6 4P x 1열</v>
          </cell>
          <cell r="F416" t="str">
            <v>0.5+2.5+5</v>
          </cell>
          <cell r="G416">
            <v>8</v>
          </cell>
          <cell r="H416" t="str">
            <v>m</v>
          </cell>
          <cell r="M416">
            <v>8</v>
          </cell>
        </row>
        <row r="417">
          <cell r="C417">
            <v>413</v>
          </cell>
          <cell r="D417" t="str">
            <v>카메라 통신</v>
          </cell>
          <cell r="E417" t="str">
            <v>UTP Cat.6 4P x 5열</v>
          </cell>
          <cell r="F417" t="str">
            <v>0.5+2.5+6</v>
          </cell>
          <cell r="G417">
            <v>9</v>
          </cell>
          <cell r="H417" t="str">
            <v>m</v>
          </cell>
          <cell r="P417">
            <v>9</v>
          </cell>
        </row>
        <row r="418">
          <cell r="C418">
            <v>414</v>
          </cell>
          <cell r="D418" t="str">
            <v>비상벨</v>
          </cell>
          <cell r="E418" t="str">
            <v>UTP Cat.6 4P x 1열</v>
          </cell>
          <cell r="F418" t="str">
            <v>0.5+2</v>
          </cell>
          <cell r="G418">
            <v>2.5</v>
          </cell>
          <cell r="H418" t="str">
            <v>m</v>
          </cell>
          <cell r="M418">
            <v>2.5</v>
          </cell>
        </row>
        <row r="419">
          <cell r="C419">
            <v>415</v>
          </cell>
        </row>
        <row r="420">
          <cell r="B420">
            <v>1048</v>
          </cell>
          <cell r="C420">
            <v>416</v>
          </cell>
          <cell r="D420" t="str">
            <v>계</v>
          </cell>
          <cell r="I420">
            <v>0</v>
          </cell>
          <cell r="J420">
            <v>0</v>
          </cell>
          <cell r="K420">
            <v>9</v>
          </cell>
          <cell r="L420">
            <v>2.5</v>
          </cell>
          <cell r="M420">
            <v>10.5</v>
          </cell>
          <cell r="N420">
            <v>0</v>
          </cell>
          <cell r="O420">
            <v>0</v>
          </cell>
          <cell r="P420">
            <v>9</v>
          </cell>
          <cell r="Q420">
            <v>1</v>
          </cell>
          <cell r="R420">
            <v>1</v>
          </cell>
          <cell r="S420">
            <v>4</v>
          </cell>
          <cell r="T420">
            <v>1</v>
          </cell>
          <cell r="U420">
            <v>1</v>
          </cell>
          <cell r="V420">
            <v>1</v>
          </cell>
          <cell r="W420">
            <v>1</v>
          </cell>
          <cell r="X420">
            <v>1</v>
          </cell>
          <cell r="Y420">
            <v>1</v>
          </cell>
          <cell r="Z420">
            <v>1</v>
          </cell>
          <cell r="AA420">
            <v>1</v>
          </cell>
          <cell r="AB420">
            <v>1</v>
          </cell>
          <cell r="AC420">
            <v>1</v>
          </cell>
          <cell r="AD420">
            <v>1</v>
          </cell>
          <cell r="AE420">
            <v>1</v>
          </cell>
          <cell r="AF420">
            <v>2</v>
          </cell>
          <cell r="AG420">
            <v>1</v>
          </cell>
          <cell r="AH420">
            <v>1</v>
          </cell>
          <cell r="AI420">
            <v>1</v>
          </cell>
        </row>
        <row r="421">
          <cell r="B421">
            <v>2049</v>
          </cell>
          <cell r="C421">
            <v>417</v>
          </cell>
          <cell r="D421" t="str">
            <v>2.49 수지구 죽전동 1173-2 (MVP 카센타 앞)</v>
          </cell>
          <cell r="Q421">
            <v>1</v>
          </cell>
          <cell r="R421">
            <v>1</v>
          </cell>
          <cell r="S421">
            <v>3</v>
          </cell>
          <cell r="T421">
            <v>1</v>
          </cell>
          <cell r="U421">
            <v>1</v>
          </cell>
          <cell r="V421">
            <v>1</v>
          </cell>
          <cell r="W421">
            <v>1</v>
          </cell>
          <cell r="X421">
            <v>1</v>
          </cell>
          <cell r="Y421">
            <v>1</v>
          </cell>
          <cell r="Z421">
            <v>1</v>
          </cell>
          <cell r="AA421">
            <v>1</v>
          </cell>
          <cell r="AB421">
            <v>1</v>
          </cell>
          <cell r="AC421">
            <v>1</v>
          </cell>
          <cell r="AD421">
            <v>1</v>
          </cell>
          <cell r="AE421">
            <v>1</v>
          </cell>
          <cell r="AF421">
            <v>2</v>
          </cell>
          <cell r="AG421">
            <v>1</v>
          </cell>
          <cell r="AH421">
            <v>1</v>
          </cell>
          <cell r="AI421">
            <v>1</v>
          </cell>
        </row>
        <row r="422">
          <cell r="C422">
            <v>418</v>
          </cell>
          <cell r="D422" t="str">
            <v>카메라 전원</v>
          </cell>
          <cell r="E422" t="str">
            <v>VCT 1.5sq 2C x 4열</v>
          </cell>
          <cell r="F422" t="str">
            <v>0.5+2.5+6</v>
          </cell>
          <cell r="G422">
            <v>9</v>
          </cell>
          <cell r="H422" t="str">
            <v>m</v>
          </cell>
          <cell r="J422">
            <v>9</v>
          </cell>
        </row>
        <row r="423">
          <cell r="C423">
            <v>419</v>
          </cell>
          <cell r="D423" t="str">
            <v>스피커</v>
          </cell>
          <cell r="E423" t="str">
            <v>SW 2300 x 1</v>
          </cell>
          <cell r="F423" t="str">
            <v>0.5+2</v>
          </cell>
          <cell r="G423">
            <v>2.5</v>
          </cell>
          <cell r="H423" t="str">
            <v>m</v>
          </cell>
          <cell r="L423">
            <v>2.5</v>
          </cell>
        </row>
        <row r="424">
          <cell r="C424">
            <v>420</v>
          </cell>
          <cell r="D424" t="str">
            <v>경광등</v>
          </cell>
          <cell r="E424" t="str">
            <v>UTP Cat.6 4P x 1열</v>
          </cell>
          <cell r="F424" t="str">
            <v>0.5+2.5+5</v>
          </cell>
          <cell r="G424">
            <v>8</v>
          </cell>
          <cell r="H424" t="str">
            <v>m</v>
          </cell>
          <cell r="M424">
            <v>8</v>
          </cell>
        </row>
        <row r="425">
          <cell r="C425">
            <v>421</v>
          </cell>
          <cell r="D425" t="str">
            <v>카메라 통신</v>
          </cell>
          <cell r="E425" t="str">
            <v>UTP Cat.6 4P x 4열</v>
          </cell>
          <cell r="F425" t="str">
            <v>0.5+2.5+6</v>
          </cell>
          <cell r="G425">
            <v>9</v>
          </cell>
          <cell r="H425" t="str">
            <v>m</v>
          </cell>
          <cell r="O425">
            <v>9</v>
          </cell>
        </row>
        <row r="426">
          <cell r="C426">
            <v>422</v>
          </cell>
          <cell r="D426" t="str">
            <v>비상벨</v>
          </cell>
          <cell r="E426" t="str">
            <v>UTP Cat.6 4P x 1열</v>
          </cell>
          <cell r="F426" t="str">
            <v>0.5+2</v>
          </cell>
          <cell r="G426">
            <v>2.5</v>
          </cell>
          <cell r="H426" t="str">
            <v>m</v>
          </cell>
          <cell r="M426">
            <v>2.5</v>
          </cell>
        </row>
        <row r="427">
          <cell r="C427">
            <v>423</v>
          </cell>
        </row>
        <row r="428">
          <cell r="B428">
            <v>1049</v>
          </cell>
          <cell r="C428">
            <v>424</v>
          </cell>
          <cell r="D428" t="str">
            <v>계</v>
          </cell>
          <cell r="I428">
            <v>0</v>
          </cell>
          <cell r="J428">
            <v>9</v>
          </cell>
          <cell r="K428">
            <v>0</v>
          </cell>
          <cell r="L428">
            <v>2.5</v>
          </cell>
          <cell r="M428">
            <v>10.5</v>
          </cell>
          <cell r="N428">
            <v>0</v>
          </cell>
          <cell r="O428">
            <v>9</v>
          </cell>
          <cell r="P428">
            <v>0</v>
          </cell>
          <cell r="Q428">
            <v>1</v>
          </cell>
          <cell r="R428">
            <v>1</v>
          </cell>
          <cell r="S428">
            <v>3</v>
          </cell>
          <cell r="T428">
            <v>1</v>
          </cell>
          <cell r="U428">
            <v>1</v>
          </cell>
          <cell r="V428">
            <v>1</v>
          </cell>
          <cell r="W428">
            <v>1</v>
          </cell>
          <cell r="X428">
            <v>1</v>
          </cell>
          <cell r="Y428">
            <v>1</v>
          </cell>
          <cell r="Z428">
            <v>1</v>
          </cell>
          <cell r="AA428">
            <v>1</v>
          </cell>
          <cell r="AB428">
            <v>1</v>
          </cell>
          <cell r="AC428">
            <v>1</v>
          </cell>
          <cell r="AD428">
            <v>1</v>
          </cell>
          <cell r="AE428">
            <v>1</v>
          </cell>
          <cell r="AF428">
            <v>2</v>
          </cell>
          <cell r="AG428">
            <v>1</v>
          </cell>
          <cell r="AH428">
            <v>1</v>
          </cell>
          <cell r="AI428">
            <v>1</v>
          </cell>
        </row>
        <row r="429">
          <cell r="C429">
            <v>425</v>
          </cell>
        </row>
        <row r="430">
          <cell r="B430">
            <v>2050</v>
          </cell>
          <cell r="C430">
            <v>426</v>
          </cell>
          <cell r="D430" t="str">
            <v>2.50 수지구 죽전동 1196 (죽전새터공원)</v>
          </cell>
          <cell r="Q430">
            <v>1</v>
          </cell>
          <cell r="R430">
            <v>1</v>
          </cell>
          <cell r="S430">
            <v>3</v>
          </cell>
          <cell r="T430">
            <v>1</v>
          </cell>
          <cell r="U430">
            <v>1</v>
          </cell>
          <cell r="V430">
            <v>1</v>
          </cell>
          <cell r="W430">
            <v>1</v>
          </cell>
          <cell r="X430">
            <v>1</v>
          </cell>
          <cell r="Y430">
            <v>1</v>
          </cell>
          <cell r="Z430">
            <v>1</v>
          </cell>
          <cell r="AA430">
            <v>1</v>
          </cell>
          <cell r="AB430">
            <v>1</v>
          </cell>
          <cell r="AC430">
            <v>1</v>
          </cell>
          <cell r="AD430">
            <v>1</v>
          </cell>
          <cell r="AE430">
            <v>1</v>
          </cell>
          <cell r="AF430">
            <v>2</v>
          </cell>
          <cell r="AG430">
            <v>1</v>
          </cell>
          <cell r="AH430">
            <v>1</v>
          </cell>
          <cell r="AI430">
            <v>1</v>
          </cell>
        </row>
        <row r="431">
          <cell r="C431">
            <v>427</v>
          </cell>
          <cell r="D431" t="str">
            <v>카메라 전원</v>
          </cell>
          <cell r="E431" t="str">
            <v>VCT 1.5sq 2C x 4열</v>
          </cell>
          <cell r="F431" t="str">
            <v>0.5+2.5+6</v>
          </cell>
          <cell r="G431">
            <v>9</v>
          </cell>
          <cell r="H431" t="str">
            <v>m</v>
          </cell>
          <cell r="J431">
            <v>9</v>
          </cell>
        </row>
        <row r="432">
          <cell r="C432">
            <v>428</v>
          </cell>
          <cell r="D432" t="str">
            <v>스피커</v>
          </cell>
          <cell r="E432" t="str">
            <v>SW 2300 x 1</v>
          </cell>
          <cell r="F432" t="str">
            <v>0.5+2</v>
          </cell>
          <cell r="G432">
            <v>2.5</v>
          </cell>
          <cell r="H432" t="str">
            <v>m</v>
          </cell>
          <cell r="L432">
            <v>2.5</v>
          </cell>
        </row>
        <row r="433">
          <cell r="C433">
            <v>429</v>
          </cell>
          <cell r="D433" t="str">
            <v>경광등</v>
          </cell>
          <cell r="E433" t="str">
            <v>UTP Cat.6 4P x 1열</v>
          </cell>
          <cell r="F433" t="str">
            <v>0.5+2.5+5</v>
          </cell>
          <cell r="G433">
            <v>8</v>
          </cell>
          <cell r="H433" t="str">
            <v>m</v>
          </cell>
          <cell r="M433">
            <v>8</v>
          </cell>
        </row>
        <row r="434">
          <cell r="C434">
            <v>430</v>
          </cell>
          <cell r="D434" t="str">
            <v>카메라 통신</v>
          </cell>
          <cell r="E434" t="str">
            <v>UTP Cat.6 4P x 4열</v>
          </cell>
          <cell r="F434" t="str">
            <v>0.5+2.5+6</v>
          </cell>
          <cell r="G434">
            <v>9</v>
          </cell>
          <cell r="H434" t="str">
            <v>m</v>
          </cell>
          <cell r="O434">
            <v>9</v>
          </cell>
        </row>
        <row r="435">
          <cell r="C435">
            <v>431</v>
          </cell>
          <cell r="D435" t="str">
            <v>비상벨</v>
          </cell>
          <cell r="E435" t="str">
            <v>UTP Cat.6 4P x 1열</v>
          </cell>
          <cell r="F435" t="str">
            <v>0.5+2</v>
          </cell>
          <cell r="G435">
            <v>2.5</v>
          </cell>
          <cell r="H435" t="str">
            <v>m</v>
          </cell>
          <cell r="M435">
            <v>2.5</v>
          </cell>
        </row>
        <row r="436">
          <cell r="C436">
            <v>432</v>
          </cell>
        </row>
        <row r="437">
          <cell r="B437">
            <v>1050</v>
          </cell>
          <cell r="C437">
            <v>433</v>
          </cell>
          <cell r="D437" t="str">
            <v>계</v>
          </cell>
          <cell r="I437">
            <v>0</v>
          </cell>
          <cell r="J437">
            <v>9</v>
          </cell>
          <cell r="K437">
            <v>0</v>
          </cell>
          <cell r="L437">
            <v>2.5</v>
          </cell>
          <cell r="M437">
            <v>10.5</v>
          </cell>
          <cell r="N437">
            <v>0</v>
          </cell>
          <cell r="O437">
            <v>9</v>
          </cell>
          <cell r="P437">
            <v>0</v>
          </cell>
          <cell r="Q437">
            <v>1</v>
          </cell>
          <cell r="R437">
            <v>1</v>
          </cell>
          <cell r="S437">
            <v>3</v>
          </cell>
          <cell r="T437">
            <v>1</v>
          </cell>
          <cell r="U437">
            <v>1</v>
          </cell>
          <cell r="V437">
            <v>1</v>
          </cell>
          <cell r="W437">
            <v>1</v>
          </cell>
          <cell r="X437">
            <v>1</v>
          </cell>
          <cell r="Y437">
            <v>1</v>
          </cell>
          <cell r="Z437">
            <v>1</v>
          </cell>
          <cell r="AA437">
            <v>1</v>
          </cell>
          <cell r="AB437">
            <v>1</v>
          </cell>
          <cell r="AC437">
            <v>1</v>
          </cell>
          <cell r="AD437">
            <v>1</v>
          </cell>
          <cell r="AE437">
            <v>1</v>
          </cell>
          <cell r="AF437">
            <v>2</v>
          </cell>
          <cell r="AG437">
            <v>1</v>
          </cell>
          <cell r="AH437">
            <v>1</v>
          </cell>
          <cell r="AI437">
            <v>1</v>
          </cell>
        </row>
        <row r="438">
          <cell r="C438">
            <v>434</v>
          </cell>
        </row>
        <row r="439">
          <cell r="B439">
            <v>2051</v>
          </cell>
          <cell r="C439">
            <v>435</v>
          </cell>
          <cell r="D439" t="str">
            <v>2.51 기흥구 보정동 1341 이마트 뒷편 탄천2교 앞 사거리, 1289 푸르네공원</v>
          </cell>
          <cell r="Q439">
            <v>1</v>
          </cell>
          <cell r="R439">
            <v>1</v>
          </cell>
          <cell r="S439">
            <v>4</v>
          </cell>
          <cell r="T439">
            <v>1</v>
          </cell>
          <cell r="U439">
            <v>1</v>
          </cell>
          <cell r="V439">
            <v>1</v>
          </cell>
          <cell r="W439">
            <v>1</v>
          </cell>
          <cell r="X439">
            <v>1</v>
          </cell>
          <cell r="Y439">
            <v>1</v>
          </cell>
          <cell r="Z439">
            <v>1</v>
          </cell>
          <cell r="AA439">
            <v>1</v>
          </cell>
          <cell r="AB439">
            <v>1</v>
          </cell>
          <cell r="AC439">
            <v>1</v>
          </cell>
          <cell r="AD439">
            <v>1</v>
          </cell>
          <cell r="AE439">
            <v>1</v>
          </cell>
          <cell r="AF439">
            <v>2</v>
          </cell>
          <cell r="AG439">
            <v>1</v>
          </cell>
          <cell r="AH439">
            <v>1</v>
          </cell>
          <cell r="AI439">
            <v>1</v>
          </cell>
        </row>
        <row r="440">
          <cell r="C440">
            <v>436</v>
          </cell>
          <cell r="D440" t="str">
            <v>카메라 전원</v>
          </cell>
          <cell r="E440" t="str">
            <v>VCT 1.5sq 2C x 5열</v>
          </cell>
          <cell r="F440" t="str">
            <v>0.5+2.5+6</v>
          </cell>
          <cell r="G440">
            <v>9</v>
          </cell>
          <cell r="H440" t="str">
            <v>m</v>
          </cell>
          <cell r="K440">
            <v>9</v>
          </cell>
        </row>
        <row r="441">
          <cell r="C441">
            <v>437</v>
          </cell>
          <cell r="D441" t="str">
            <v>스피커</v>
          </cell>
          <cell r="E441" t="str">
            <v>SW 2300 x 1</v>
          </cell>
          <cell r="F441" t="str">
            <v>0.5+2</v>
          </cell>
          <cell r="G441">
            <v>2.5</v>
          </cell>
          <cell r="H441" t="str">
            <v>m</v>
          </cell>
          <cell r="L441">
            <v>2.5</v>
          </cell>
        </row>
        <row r="442">
          <cell r="C442">
            <v>438</v>
          </cell>
          <cell r="D442" t="str">
            <v>경광등</v>
          </cell>
          <cell r="E442" t="str">
            <v>UTP Cat.6 4P x 1열</v>
          </cell>
          <cell r="F442" t="str">
            <v>0.5+2.5+5</v>
          </cell>
          <cell r="G442">
            <v>8</v>
          </cell>
          <cell r="H442" t="str">
            <v>m</v>
          </cell>
          <cell r="M442">
            <v>8</v>
          </cell>
        </row>
        <row r="443">
          <cell r="C443">
            <v>439</v>
          </cell>
          <cell r="D443" t="str">
            <v>카메라 통신</v>
          </cell>
          <cell r="E443" t="str">
            <v>UTP Cat.6 4P x 5열</v>
          </cell>
          <cell r="F443" t="str">
            <v>0.5+2.5+6</v>
          </cell>
          <cell r="G443">
            <v>9</v>
          </cell>
          <cell r="H443" t="str">
            <v>m</v>
          </cell>
          <cell r="P443">
            <v>9</v>
          </cell>
        </row>
        <row r="444">
          <cell r="C444">
            <v>440</v>
          </cell>
          <cell r="D444" t="str">
            <v>비상벨</v>
          </cell>
          <cell r="E444" t="str">
            <v>UTP Cat.6 4P x 1열</v>
          </cell>
          <cell r="F444" t="str">
            <v>0.5+2</v>
          </cell>
          <cell r="G444">
            <v>2.5</v>
          </cell>
          <cell r="H444" t="str">
            <v>m</v>
          </cell>
          <cell r="M444">
            <v>2.5</v>
          </cell>
        </row>
        <row r="445">
          <cell r="C445">
            <v>441</v>
          </cell>
        </row>
        <row r="446">
          <cell r="B446">
            <v>1051</v>
          </cell>
          <cell r="C446">
            <v>442</v>
          </cell>
          <cell r="D446" t="str">
            <v>계</v>
          </cell>
          <cell r="I446">
            <v>0</v>
          </cell>
          <cell r="J446">
            <v>0</v>
          </cell>
          <cell r="K446">
            <v>9</v>
          </cell>
          <cell r="L446">
            <v>2.5</v>
          </cell>
          <cell r="M446">
            <v>10.5</v>
          </cell>
          <cell r="N446">
            <v>0</v>
          </cell>
          <cell r="O446">
            <v>0</v>
          </cell>
          <cell r="P446">
            <v>9</v>
          </cell>
          <cell r="Q446">
            <v>1</v>
          </cell>
          <cell r="R446">
            <v>1</v>
          </cell>
          <cell r="S446">
            <v>4</v>
          </cell>
          <cell r="T446">
            <v>1</v>
          </cell>
          <cell r="U446">
            <v>1</v>
          </cell>
          <cell r="V446">
            <v>1</v>
          </cell>
          <cell r="W446">
            <v>1</v>
          </cell>
          <cell r="X446">
            <v>1</v>
          </cell>
          <cell r="Y446">
            <v>1</v>
          </cell>
          <cell r="Z446">
            <v>1</v>
          </cell>
          <cell r="AA446">
            <v>1</v>
          </cell>
          <cell r="AB446">
            <v>1</v>
          </cell>
          <cell r="AC446">
            <v>1</v>
          </cell>
          <cell r="AD446">
            <v>1</v>
          </cell>
          <cell r="AE446">
            <v>1</v>
          </cell>
          <cell r="AF446">
            <v>2</v>
          </cell>
          <cell r="AG446">
            <v>1</v>
          </cell>
          <cell r="AH446">
            <v>1</v>
          </cell>
          <cell r="AI446">
            <v>1</v>
          </cell>
        </row>
        <row r="447">
          <cell r="B447">
            <v>2052</v>
          </cell>
          <cell r="C447">
            <v>443</v>
          </cell>
          <cell r="D447" t="str">
            <v>2.52 수지구 죽전동 1246-8 (대일초교 앞 빌라)</v>
          </cell>
          <cell r="Q447">
            <v>1</v>
          </cell>
          <cell r="R447">
            <v>1</v>
          </cell>
          <cell r="S447">
            <v>3</v>
          </cell>
          <cell r="T447">
            <v>1</v>
          </cell>
          <cell r="U447">
            <v>1</v>
          </cell>
          <cell r="V447">
            <v>1</v>
          </cell>
          <cell r="W447">
            <v>1</v>
          </cell>
          <cell r="X447">
            <v>1</v>
          </cell>
          <cell r="Y447">
            <v>1</v>
          </cell>
          <cell r="Z447">
            <v>1</v>
          </cell>
          <cell r="AA447">
            <v>1</v>
          </cell>
          <cell r="AB447">
            <v>1</v>
          </cell>
          <cell r="AC447">
            <v>1</v>
          </cell>
          <cell r="AD447">
            <v>1</v>
          </cell>
          <cell r="AE447">
            <v>1</v>
          </cell>
          <cell r="AF447">
            <v>2</v>
          </cell>
          <cell r="AG447">
            <v>1</v>
          </cell>
          <cell r="AH447">
            <v>1</v>
          </cell>
          <cell r="AI447">
            <v>1</v>
          </cell>
        </row>
        <row r="448">
          <cell r="C448">
            <v>444</v>
          </cell>
          <cell r="D448" t="str">
            <v>카메라 전원</v>
          </cell>
          <cell r="E448" t="str">
            <v>VCT 1.5sq 2C x 4열</v>
          </cell>
          <cell r="F448" t="str">
            <v>0.5+2.5+6</v>
          </cell>
          <cell r="G448">
            <v>9</v>
          </cell>
          <cell r="H448" t="str">
            <v>m</v>
          </cell>
          <cell r="J448">
            <v>9</v>
          </cell>
        </row>
        <row r="449">
          <cell r="C449">
            <v>445</v>
          </cell>
          <cell r="D449" t="str">
            <v>스피커</v>
          </cell>
          <cell r="E449" t="str">
            <v>SW 2300 x 1</v>
          </cell>
          <cell r="F449" t="str">
            <v>0.5+2</v>
          </cell>
          <cell r="G449">
            <v>2.5</v>
          </cell>
          <cell r="H449" t="str">
            <v>m</v>
          </cell>
          <cell r="L449">
            <v>2.5</v>
          </cell>
        </row>
        <row r="450">
          <cell r="C450">
            <v>446</v>
          </cell>
          <cell r="D450" t="str">
            <v>경광등</v>
          </cell>
          <cell r="E450" t="str">
            <v>UTP Cat.6 4P x 1열</v>
          </cell>
          <cell r="F450" t="str">
            <v>0.5+2.5+5</v>
          </cell>
          <cell r="G450">
            <v>8</v>
          </cell>
          <cell r="H450" t="str">
            <v>m</v>
          </cell>
          <cell r="M450">
            <v>8</v>
          </cell>
        </row>
        <row r="451">
          <cell r="C451">
            <v>447</v>
          </cell>
          <cell r="D451" t="str">
            <v>카메라 통신</v>
          </cell>
          <cell r="E451" t="str">
            <v>UTP Cat.6 4P x 4열</v>
          </cell>
          <cell r="F451" t="str">
            <v>0.5+2.5+6</v>
          </cell>
          <cell r="G451">
            <v>9</v>
          </cell>
          <cell r="H451" t="str">
            <v>m</v>
          </cell>
          <cell r="O451">
            <v>9</v>
          </cell>
        </row>
        <row r="452">
          <cell r="C452">
            <v>448</v>
          </cell>
          <cell r="D452" t="str">
            <v>비상벨</v>
          </cell>
          <cell r="E452" t="str">
            <v>UTP Cat.6 4P x 1열</v>
          </cell>
          <cell r="F452" t="str">
            <v>0.5+2</v>
          </cell>
          <cell r="G452">
            <v>2.5</v>
          </cell>
          <cell r="H452" t="str">
            <v>m</v>
          </cell>
          <cell r="M452">
            <v>2.5</v>
          </cell>
        </row>
        <row r="453">
          <cell r="C453">
            <v>449</v>
          </cell>
        </row>
        <row r="454">
          <cell r="B454">
            <v>1052</v>
          </cell>
          <cell r="C454">
            <v>450</v>
          </cell>
          <cell r="D454" t="str">
            <v>계</v>
          </cell>
          <cell r="I454">
            <v>0</v>
          </cell>
          <cell r="J454">
            <v>9</v>
          </cell>
          <cell r="K454">
            <v>0</v>
          </cell>
          <cell r="L454">
            <v>2.5</v>
          </cell>
          <cell r="M454">
            <v>10.5</v>
          </cell>
          <cell r="N454">
            <v>0</v>
          </cell>
          <cell r="O454">
            <v>9</v>
          </cell>
          <cell r="P454">
            <v>0</v>
          </cell>
          <cell r="Q454">
            <v>1</v>
          </cell>
          <cell r="R454">
            <v>1</v>
          </cell>
          <cell r="S454">
            <v>3</v>
          </cell>
          <cell r="T454">
            <v>1</v>
          </cell>
          <cell r="U454">
            <v>1</v>
          </cell>
          <cell r="V454">
            <v>1</v>
          </cell>
          <cell r="W454">
            <v>1</v>
          </cell>
          <cell r="X454">
            <v>1</v>
          </cell>
          <cell r="Y454">
            <v>1</v>
          </cell>
          <cell r="Z454">
            <v>1</v>
          </cell>
          <cell r="AA454">
            <v>1</v>
          </cell>
          <cell r="AB454">
            <v>1</v>
          </cell>
          <cell r="AC454">
            <v>1</v>
          </cell>
          <cell r="AD454">
            <v>1</v>
          </cell>
          <cell r="AE454">
            <v>1</v>
          </cell>
          <cell r="AF454">
            <v>2</v>
          </cell>
          <cell r="AG454">
            <v>1</v>
          </cell>
          <cell r="AH454">
            <v>1</v>
          </cell>
          <cell r="AI454">
            <v>1</v>
          </cell>
        </row>
        <row r="455">
          <cell r="C455">
            <v>451</v>
          </cell>
        </row>
        <row r="456">
          <cell r="B456">
            <v>2053</v>
          </cell>
          <cell r="C456">
            <v>452</v>
          </cell>
          <cell r="D456" t="str">
            <v>2.53 수지구 죽전동 1070-9 (죽전1동 죽전체육공원입구)</v>
          </cell>
          <cell r="Q456">
            <v>1</v>
          </cell>
          <cell r="R456">
            <v>1</v>
          </cell>
          <cell r="S456">
            <v>4</v>
          </cell>
          <cell r="T456">
            <v>1</v>
          </cell>
          <cell r="U456">
            <v>1</v>
          </cell>
          <cell r="V456">
            <v>1</v>
          </cell>
          <cell r="W456">
            <v>1</v>
          </cell>
          <cell r="X456">
            <v>1</v>
          </cell>
          <cell r="Y456">
            <v>1</v>
          </cell>
          <cell r="Z456">
            <v>1</v>
          </cell>
          <cell r="AA456">
            <v>1</v>
          </cell>
          <cell r="AB456">
            <v>1</v>
          </cell>
          <cell r="AC456">
            <v>1</v>
          </cell>
          <cell r="AD456">
            <v>1</v>
          </cell>
          <cell r="AE456">
            <v>1</v>
          </cell>
          <cell r="AF456">
            <v>2</v>
          </cell>
          <cell r="AG456">
            <v>1</v>
          </cell>
          <cell r="AH456">
            <v>1</v>
          </cell>
          <cell r="AI456">
            <v>1</v>
          </cell>
        </row>
        <row r="457">
          <cell r="C457">
            <v>453</v>
          </cell>
          <cell r="D457" t="str">
            <v>카메라 전원</v>
          </cell>
          <cell r="E457" t="str">
            <v>VCT 1.5sq 2C x 5열</v>
          </cell>
          <cell r="F457" t="str">
            <v>0.5+2.5+4</v>
          </cell>
          <cell r="G457">
            <v>7</v>
          </cell>
          <cell r="H457" t="str">
            <v>m</v>
          </cell>
          <cell r="K457">
            <v>7</v>
          </cell>
        </row>
        <row r="458">
          <cell r="C458">
            <v>454</v>
          </cell>
          <cell r="D458" t="str">
            <v>스피커</v>
          </cell>
          <cell r="E458" t="str">
            <v>SW 2300 x 1</v>
          </cell>
          <cell r="F458" t="str">
            <v>0.5+2</v>
          </cell>
          <cell r="G458">
            <v>2.5</v>
          </cell>
          <cell r="H458" t="str">
            <v>m</v>
          </cell>
          <cell r="L458">
            <v>2.5</v>
          </cell>
        </row>
        <row r="459">
          <cell r="C459">
            <v>455</v>
          </cell>
          <cell r="D459" t="str">
            <v>경광등</v>
          </cell>
          <cell r="E459" t="str">
            <v>UTP Cat.6 4P x 1열</v>
          </cell>
          <cell r="F459" t="str">
            <v>0.5+2.5+3</v>
          </cell>
          <cell r="G459">
            <v>6</v>
          </cell>
          <cell r="H459" t="str">
            <v>m</v>
          </cell>
          <cell r="M459">
            <v>6</v>
          </cell>
        </row>
        <row r="460">
          <cell r="C460">
            <v>456</v>
          </cell>
          <cell r="D460" t="str">
            <v>카메라 통신</v>
          </cell>
          <cell r="E460" t="str">
            <v>UTP Cat.6 4P x 5열</v>
          </cell>
          <cell r="F460" t="str">
            <v>0.5+2.5+4</v>
          </cell>
          <cell r="G460">
            <v>7</v>
          </cell>
          <cell r="H460" t="str">
            <v>m</v>
          </cell>
          <cell r="P460">
            <v>7</v>
          </cell>
        </row>
        <row r="461">
          <cell r="C461">
            <v>457</v>
          </cell>
          <cell r="D461" t="str">
            <v>비상벨</v>
          </cell>
          <cell r="E461" t="str">
            <v>UTP Cat.6 4P x 1열</v>
          </cell>
          <cell r="F461" t="str">
            <v>0.5+2</v>
          </cell>
          <cell r="G461">
            <v>2.5</v>
          </cell>
          <cell r="H461" t="str">
            <v>m</v>
          </cell>
          <cell r="M461">
            <v>2.5</v>
          </cell>
        </row>
        <row r="462">
          <cell r="C462">
            <v>458</v>
          </cell>
        </row>
        <row r="463">
          <cell r="B463">
            <v>1053</v>
          </cell>
          <cell r="C463">
            <v>459</v>
          </cell>
          <cell r="D463" t="str">
            <v>계</v>
          </cell>
          <cell r="I463">
            <v>0</v>
          </cell>
          <cell r="J463">
            <v>0</v>
          </cell>
          <cell r="K463">
            <v>7</v>
          </cell>
          <cell r="L463">
            <v>2.5</v>
          </cell>
          <cell r="M463">
            <v>8.5</v>
          </cell>
          <cell r="N463">
            <v>0</v>
          </cell>
          <cell r="O463">
            <v>0</v>
          </cell>
          <cell r="P463">
            <v>7</v>
          </cell>
          <cell r="Q463">
            <v>1</v>
          </cell>
          <cell r="R463">
            <v>1</v>
          </cell>
          <cell r="S463">
            <v>4</v>
          </cell>
          <cell r="T463">
            <v>1</v>
          </cell>
          <cell r="U463">
            <v>1</v>
          </cell>
          <cell r="V463">
            <v>1</v>
          </cell>
          <cell r="W463">
            <v>1</v>
          </cell>
          <cell r="X463">
            <v>1</v>
          </cell>
          <cell r="Y463">
            <v>1</v>
          </cell>
          <cell r="Z463">
            <v>1</v>
          </cell>
          <cell r="AA463">
            <v>1</v>
          </cell>
          <cell r="AB463">
            <v>1</v>
          </cell>
          <cell r="AC463">
            <v>1</v>
          </cell>
          <cell r="AD463">
            <v>1</v>
          </cell>
          <cell r="AE463">
            <v>1</v>
          </cell>
          <cell r="AF463">
            <v>2</v>
          </cell>
          <cell r="AG463">
            <v>1</v>
          </cell>
          <cell r="AH463">
            <v>1</v>
          </cell>
          <cell r="AI463">
            <v>1</v>
          </cell>
        </row>
        <row r="464">
          <cell r="C464">
            <v>460</v>
          </cell>
        </row>
        <row r="465">
          <cell r="B465">
            <v>2054</v>
          </cell>
          <cell r="C465">
            <v>461</v>
          </cell>
          <cell r="D465" t="str">
            <v>2.54 수지구 죽전동 856 (충성교회 앞)</v>
          </cell>
          <cell r="Q465">
            <v>1</v>
          </cell>
          <cell r="R465">
            <v>1</v>
          </cell>
          <cell r="S465">
            <v>3</v>
          </cell>
          <cell r="T465">
            <v>1</v>
          </cell>
          <cell r="U465">
            <v>1</v>
          </cell>
          <cell r="V465">
            <v>1</v>
          </cell>
          <cell r="W465">
            <v>1</v>
          </cell>
          <cell r="X465">
            <v>1</v>
          </cell>
          <cell r="Y465">
            <v>1</v>
          </cell>
          <cell r="Z465">
            <v>1</v>
          </cell>
          <cell r="AA465">
            <v>1</v>
          </cell>
          <cell r="AB465">
            <v>1</v>
          </cell>
          <cell r="AC465">
            <v>1</v>
          </cell>
          <cell r="AD465">
            <v>1</v>
          </cell>
          <cell r="AE465">
            <v>1</v>
          </cell>
          <cell r="AF465">
            <v>2</v>
          </cell>
          <cell r="AG465">
            <v>1</v>
          </cell>
          <cell r="AH465">
            <v>1</v>
          </cell>
          <cell r="AI465">
            <v>1</v>
          </cell>
        </row>
        <row r="466">
          <cell r="C466">
            <v>462</v>
          </cell>
          <cell r="D466" t="str">
            <v>카메라 전원</v>
          </cell>
          <cell r="E466" t="str">
            <v>VCT 1.5sq 2C x 4열</v>
          </cell>
          <cell r="F466" t="str">
            <v>0.5+2.5+6</v>
          </cell>
          <cell r="G466">
            <v>9</v>
          </cell>
          <cell r="H466" t="str">
            <v>m</v>
          </cell>
          <cell r="J466">
            <v>9</v>
          </cell>
        </row>
        <row r="467">
          <cell r="C467">
            <v>463</v>
          </cell>
          <cell r="D467" t="str">
            <v>스피커</v>
          </cell>
          <cell r="E467" t="str">
            <v>SW 2300 x 1</v>
          </cell>
          <cell r="F467" t="str">
            <v>0.5+2</v>
          </cell>
          <cell r="G467">
            <v>2.5</v>
          </cell>
          <cell r="H467" t="str">
            <v>m</v>
          </cell>
          <cell r="L467">
            <v>2.5</v>
          </cell>
        </row>
        <row r="468">
          <cell r="C468">
            <v>464</v>
          </cell>
          <cell r="D468" t="str">
            <v>경광등</v>
          </cell>
          <cell r="E468" t="str">
            <v>UTP Cat.6 4P x 1열</v>
          </cell>
          <cell r="F468" t="str">
            <v>0.5+2.5+5</v>
          </cell>
          <cell r="G468">
            <v>8</v>
          </cell>
          <cell r="H468" t="str">
            <v>m</v>
          </cell>
          <cell r="M468">
            <v>8</v>
          </cell>
        </row>
        <row r="469">
          <cell r="C469">
            <v>465</v>
          </cell>
          <cell r="D469" t="str">
            <v>카메라 통신</v>
          </cell>
          <cell r="E469" t="str">
            <v>UTP Cat.6 4P x 4열</v>
          </cell>
          <cell r="F469" t="str">
            <v>0.5+2.5+6</v>
          </cell>
          <cell r="G469">
            <v>9</v>
          </cell>
          <cell r="H469" t="str">
            <v>m</v>
          </cell>
          <cell r="O469">
            <v>9</v>
          </cell>
        </row>
        <row r="470">
          <cell r="C470">
            <v>466</v>
          </cell>
          <cell r="D470" t="str">
            <v>비상벨</v>
          </cell>
          <cell r="E470" t="str">
            <v>UTP Cat.6 4P x 1열</v>
          </cell>
          <cell r="F470" t="str">
            <v>0.5+2</v>
          </cell>
          <cell r="G470">
            <v>2.5</v>
          </cell>
          <cell r="H470" t="str">
            <v>m</v>
          </cell>
          <cell r="M470">
            <v>2.5</v>
          </cell>
        </row>
        <row r="471">
          <cell r="C471">
            <v>467</v>
          </cell>
        </row>
        <row r="472">
          <cell r="B472">
            <v>1054</v>
          </cell>
          <cell r="C472">
            <v>468</v>
          </cell>
          <cell r="D472" t="str">
            <v>계</v>
          </cell>
          <cell r="I472">
            <v>0</v>
          </cell>
          <cell r="J472">
            <v>9</v>
          </cell>
          <cell r="K472">
            <v>0</v>
          </cell>
          <cell r="L472">
            <v>2.5</v>
          </cell>
          <cell r="M472">
            <v>10.5</v>
          </cell>
          <cell r="N472">
            <v>0</v>
          </cell>
          <cell r="O472">
            <v>9</v>
          </cell>
          <cell r="P472">
            <v>0</v>
          </cell>
          <cell r="Q472">
            <v>1</v>
          </cell>
          <cell r="R472">
            <v>1</v>
          </cell>
          <cell r="S472">
            <v>3</v>
          </cell>
          <cell r="T472">
            <v>1</v>
          </cell>
          <cell r="U472">
            <v>1</v>
          </cell>
          <cell r="V472">
            <v>1</v>
          </cell>
          <cell r="W472">
            <v>1</v>
          </cell>
          <cell r="X472">
            <v>1</v>
          </cell>
          <cell r="Y472">
            <v>1</v>
          </cell>
          <cell r="Z472">
            <v>1</v>
          </cell>
          <cell r="AA472">
            <v>1</v>
          </cell>
          <cell r="AB472">
            <v>1</v>
          </cell>
          <cell r="AC472">
            <v>1</v>
          </cell>
          <cell r="AD472">
            <v>1</v>
          </cell>
          <cell r="AE472">
            <v>1</v>
          </cell>
          <cell r="AF472">
            <v>2</v>
          </cell>
          <cell r="AG472">
            <v>1</v>
          </cell>
          <cell r="AH472">
            <v>1</v>
          </cell>
          <cell r="AI472">
            <v>1</v>
          </cell>
        </row>
        <row r="473">
          <cell r="B473">
            <v>2055</v>
          </cell>
          <cell r="C473">
            <v>469</v>
          </cell>
          <cell r="D473" t="str">
            <v>2.55 수지구 풍덕천동 551-5 거북상가 앞, 수지초 방향</v>
          </cell>
          <cell r="Q473">
            <v>1</v>
          </cell>
          <cell r="R473">
            <v>1</v>
          </cell>
          <cell r="S473">
            <v>4</v>
          </cell>
          <cell r="T473">
            <v>1</v>
          </cell>
          <cell r="U473">
            <v>1</v>
          </cell>
          <cell r="V473">
            <v>1</v>
          </cell>
          <cell r="W473">
            <v>1</v>
          </cell>
          <cell r="X473">
            <v>1</v>
          </cell>
          <cell r="Y473">
            <v>1</v>
          </cell>
          <cell r="Z473">
            <v>1</v>
          </cell>
          <cell r="AA473">
            <v>1</v>
          </cell>
          <cell r="AB473">
            <v>1</v>
          </cell>
          <cell r="AC473">
            <v>1</v>
          </cell>
          <cell r="AD473">
            <v>1</v>
          </cell>
          <cell r="AE473">
            <v>1</v>
          </cell>
          <cell r="AF473">
            <v>2</v>
          </cell>
          <cell r="AG473">
            <v>1</v>
          </cell>
          <cell r="AH473">
            <v>1</v>
          </cell>
          <cell r="AI473">
            <v>1</v>
          </cell>
        </row>
        <row r="474">
          <cell r="C474">
            <v>470</v>
          </cell>
          <cell r="D474" t="str">
            <v>카메라 전원</v>
          </cell>
          <cell r="E474" t="str">
            <v>VCT 1.5sq 2C x 5열</v>
          </cell>
          <cell r="F474" t="str">
            <v>0.5+2.5+6</v>
          </cell>
          <cell r="G474">
            <v>9</v>
          </cell>
          <cell r="H474" t="str">
            <v>m</v>
          </cell>
          <cell r="K474">
            <v>9</v>
          </cell>
        </row>
        <row r="475">
          <cell r="C475">
            <v>471</v>
          </cell>
          <cell r="D475" t="str">
            <v>스피커</v>
          </cell>
          <cell r="E475" t="str">
            <v>SW 2300 x 1</v>
          </cell>
          <cell r="F475" t="str">
            <v>0.5+2</v>
          </cell>
          <cell r="G475">
            <v>2.5</v>
          </cell>
          <cell r="H475" t="str">
            <v>m</v>
          </cell>
          <cell r="L475">
            <v>2.5</v>
          </cell>
        </row>
        <row r="476">
          <cell r="C476">
            <v>472</v>
          </cell>
          <cell r="D476" t="str">
            <v>경광등</v>
          </cell>
          <cell r="E476" t="str">
            <v>UTP Cat.6 4P x 1열</v>
          </cell>
          <cell r="F476" t="str">
            <v>0.5+2.5+5</v>
          </cell>
          <cell r="G476">
            <v>8</v>
          </cell>
          <cell r="H476" t="str">
            <v>m</v>
          </cell>
          <cell r="M476">
            <v>8</v>
          </cell>
        </row>
        <row r="477">
          <cell r="C477">
            <v>473</v>
          </cell>
          <cell r="D477" t="str">
            <v>카메라 통신</v>
          </cell>
          <cell r="E477" t="str">
            <v>UTP Cat.6 4P x 5열</v>
          </cell>
          <cell r="F477" t="str">
            <v>0.5+2.5+6</v>
          </cell>
          <cell r="G477">
            <v>9</v>
          </cell>
          <cell r="H477" t="str">
            <v>m</v>
          </cell>
          <cell r="P477">
            <v>9</v>
          </cell>
        </row>
        <row r="478">
          <cell r="C478">
            <v>474</v>
          </cell>
          <cell r="D478" t="str">
            <v>비상벨</v>
          </cell>
          <cell r="E478" t="str">
            <v>UTP Cat.6 4P x 1열</v>
          </cell>
          <cell r="F478" t="str">
            <v>0.5+2</v>
          </cell>
          <cell r="G478">
            <v>2.5</v>
          </cell>
          <cell r="H478" t="str">
            <v>m</v>
          </cell>
          <cell r="M478">
            <v>2.5</v>
          </cell>
        </row>
        <row r="479">
          <cell r="C479">
            <v>475</v>
          </cell>
        </row>
        <row r="480">
          <cell r="B480">
            <v>1055</v>
          </cell>
          <cell r="C480">
            <v>476</v>
          </cell>
          <cell r="D480" t="str">
            <v>계</v>
          </cell>
          <cell r="I480">
            <v>0</v>
          </cell>
          <cell r="J480">
            <v>0</v>
          </cell>
          <cell r="K480">
            <v>9</v>
          </cell>
          <cell r="L480">
            <v>2.5</v>
          </cell>
          <cell r="M480">
            <v>10.5</v>
          </cell>
          <cell r="N480">
            <v>0</v>
          </cell>
          <cell r="O480">
            <v>0</v>
          </cell>
          <cell r="P480">
            <v>9</v>
          </cell>
          <cell r="Q480">
            <v>1</v>
          </cell>
          <cell r="R480">
            <v>1</v>
          </cell>
          <cell r="S480">
            <v>4</v>
          </cell>
          <cell r="T480">
            <v>1</v>
          </cell>
          <cell r="U480">
            <v>1</v>
          </cell>
          <cell r="V480">
            <v>1</v>
          </cell>
          <cell r="W480">
            <v>1</v>
          </cell>
          <cell r="X480">
            <v>1</v>
          </cell>
          <cell r="Y480">
            <v>1</v>
          </cell>
          <cell r="Z480">
            <v>1</v>
          </cell>
          <cell r="AA480">
            <v>1</v>
          </cell>
          <cell r="AB480">
            <v>1</v>
          </cell>
          <cell r="AC480">
            <v>1</v>
          </cell>
          <cell r="AD480">
            <v>1</v>
          </cell>
          <cell r="AE480">
            <v>1</v>
          </cell>
          <cell r="AF480">
            <v>2</v>
          </cell>
          <cell r="AG480">
            <v>1</v>
          </cell>
          <cell r="AH480">
            <v>1</v>
          </cell>
          <cell r="AI480">
            <v>1</v>
          </cell>
        </row>
        <row r="481">
          <cell r="C481">
            <v>477</v>
          </cell>
        </row>
        <row r="482">
          <cell r="B482">
            <v>2056</v>
          </cell>
          <cell r="C482">
            <v>478</v>
          </cell>
          <cell r="D482" t="str">
            <v>2.56 수지구 풍덕천동 663-1 삼풍동공원 (삼성4차 105동 뒤 어린이 놀이터)</v>
          </cell>
          <cell r="Q482">
            <v>1</v>
          </cell>
          <cell r="R482">
            <v>1</v>
          </cell>
          <cell r="S482">
            <v>4</v>
          </cell>
          <cell r="T482">
            <v>1</v>
          </cell>
          <cell r="U482">
            <v>1</v>
          </cell>
          <cell r="V482">
            <v>1</v>
          </cell>
          <cell r="W482">
            <v>1</v>
          </cell>
          <cell r="X482">
            <v>1</v>
          </cell>
          <cell r="Y482">
            <v>1</v>
          </cell>
          <cell r="Z482">
            <v>1</v>
          </cell>
          <cell r="AA482">
            <v>1</v>
          </cell>
          <cell r="AB482">
            <v>1</v>
          </cell>
          <cell r="AC482">
            <v>1</v>
          </cell>
          <cell r="AD482">
            <v>1</v>
          </cell>
          <cell r="AE482">
            <v>1</v>
          </cell>
          <cell r="AF482">
            <v>2</v>
          </cell>
          <cell r="AG482">
            <v>1</v>
          </cell>
          <cell r="AH482">
            <v>1</v>
          </cell>
          <cell r="AI482">
            <v>1</v>
          </cell>
        </row>
        <row r="483">
          <cell r="C483">
            <v>479</v>
          </cell>
          <cell r="D483" t="str">
            <v>카메라 전원</v>
          </cell>
          <cell r="E483" t="str">
            <v>VCT 1.5sq 2C x 5열</v>
          </cell>
          <cell r="F483" t="str">
            <v>0.5+2.5+6</v>
          </cell>
          <cell r="G483">
            <v>9</v>
          </cell>
          <cell r="H483" t="str">
            <v>m</v>
          </cell>
          <cell r="K483">
            <v>9</v>
          </cell>
        </row>
        <row r="484">
          <cell r="C484">
            <v>480</v>
          </cell>
          <cell r="D484" t="str">
            <v>스피커</v>
          </cell>
          <cell r="E484" t="str">
            <v>SW 2300 x 1</v>
          </cell>
          <cell r="F484" t="str">
            <v>0.5+2</v>
          </cell>
          <cell r="G484">
            <v>2.5</v>
          </cell>
          <cell r="H484" t="str">
            <v>m</v>
          </cell>
          <cell r="L484">
            <v>2.5</v>
          </cell>
        </row>
        <row r="485">
          <cell r="C485">
            <v>481</v>
          </cell>
          <cell r="D485" t="str">
            <v>경광등</v>
          </cell>
          <cell r="E485" t="str">
            <v>UTP Cat.6 4P x 1열</v>
          </cell>
          <cell r="F485" t="str">
            <v>0.5+2.5+5</v>
          </cell>
          <cell r="G485">
            <v>8</v>
          </cell>
          <cell r="H485" t="str">
            <v>m</v>
          </cell>
          <cell r="M485">
            <v>8</v>
          </cell>
        </row>
        <row r="486">
          <cell r="C486">
            <v>482</v>
          </cell>
          <cell r="D486" t="str">
            <v>카메라 통신</v>
          </cell>
          <cell r="E486" t="str">
            <v>UTP Cat.6 4P x 5열</v>
          </cell>
          <cell r="F486" t="str">
            <v>0.5+2.5+6</v>
          </cell>
          <cell r="G486">
            <v>9</v>
          </cell>
          <cell r="H486" t="str">
            <v>m</v>
          </cell>
          <cell r="P486">
            <v>9</v>
          </cell>
        </row>
        <row r="487">
          <cell r="C487">
            <v>483</v>
          </cell>
          <cell r="D487" t="str">
            <v>비상벨</v>
          </cell>
          <cell r="E487" t="str">
            <v>UTP Cat.6 4P x 1열</v>
          </cell>
          <cell r="F487" t="str">
            <v>0.5+2</v>
          </cell>
          <cell r="G487">
            <v>2.5</v>
          </cell>
          <cell r="H487" t="str">
            <v>m</v>
          </cell>
          <cell r="M487">
            <v>2.5</v>
          </cell>
        </row>
        <row r="488">
          <cell r="C488">
            <v>484</v>
          </cell>
        </row>
        <row r="489">
          <cell r="B489">
            <v>1056</v>
          </cell>
          <cell r="C489">
            <v>485</v>
          </cell>
          <cell r="D489" t="str">
            <v>계</v>
          </cell>
          <cell r="I489">
            <v>0</v>
          </cell>
          <cell r="J489">
            <v>0</v>
          </cell>
          <cell r="K489">
            <v>9</v>
          </cell>
          <cell r="L489">
            <v>2.5</v>
          </cell>
          <cell r="M489">
            <v>10.5</v>
          </cell>
          <cell r="N489">
            <v>0</v>
          </cell>
          <cell r="O489">
            <v>0</v>
          </cell>
          <cell r="P489">
            <v>9</v>
          </cell>
          <cell r="Q489">
            <v>1</v>
          </cell>
          <cell r="R489">
            <v>1</v>
          </cell>
          <cell r="S489">
            <v>4</v>
          </cell>
          <cell r="T489">
            <v>1</v>
          </cell>
          <cell r="U489">
            <v>1</v>
          </cell>
          <cell r="V489">
            <v>1</v>
          </cell>
          <cell r="W489">
            <v>1</v>
          </cell>
          <cell r="X489">
            <v>1</v>
          </cell>
          <cell r="Y489">
            <v>1</v>
          </cell>
          <cell r="Z489">
            <v>1</v>
          </cell>
          <cell r="AA489">
            <v>1</v>
          </cell>
          <cell r="AB489">
            <v>1</v>
          </cell>
          <cell r="AC489">
            <v>1</v>
          </cell>
          <cell r="AD489">
            <v>1</v>
          </cell>
          <cell r="AE489">
            <v>1</v>
          </cell>
          <cell r="AF489">
            <v>2</v>
          </cell>
          <cell r="AG489">
            <v>1</v>
          </cell>
          <cell r="AH489">
            <v>1</v>
          </cell>
          <cell r="AI489">
            <v>1</v>
          </cell>
        </row>
        <row r="490">
          <cell r="C490">
            <v>486</v>
          </cell>
        </row>
        <row r="491">
          <cell r="B491">
            <v>2057</v>
          </cell>
          <cell r="C491">
            <v>487</v>
          </cell>
          <cell r="D491" t="str">
            <v>2.57 처인구 백암면 백봉리 213-1 (백봉홈타운빌라 인근)</v>
          </cell>
          <cell r="Q491">
            <v>1</v>
          </cell>
          <cell r="R491">
            <v>1</v>
          </cell>
          <cell r="S491">
            <v>3</v>
          </cell>
          <cell r="T491">
            <v>1</v>
          </cell>
          <cell r="U491">
            <v>1</v>
          </cell>
          <cell r="V491">
            <v>1</v>
          </cell>
          <cell r="W491">
            <v>1</v>
          </cell>
          <cell r="X491">
            <v>1</v>
          </cell>
          <cell r="Y491">
            <v>1</v>
          </cell>
          <cell r="Z491">
            <v>1</v>
          </cell>
          <cell r="AA491">
            <v>1</v>
          </cell>
          <cell r="AB491">
            <v>1</v>
          </cell>
          <cell r="AC491">
            <v>1</v>
          </cell>
          <cell r="AD491">
            <v>1</v>
          </cell>
          <cell r="AE491">
            <v>1</v>
          </cell>
          <cell r="AF491">
            <v>2</v>
          </cell>
          <cell r="AG491">
            <v>1</v>
          </cell>
          <cell r="AH491">
            <v>1</v>
          </cell>
          <cell r="AI491">
            <v>1</v>
          </cell>
        </row>
        <row r="492">
          <cell r="C492">
            <v>488</v>
          </cell>
          <cell r="D492" t="str">
            <v>카메라 전원</v>
          </cell>
          <cell r="E492" t="str">
            <v>VCT 1.5sq 2C x 4열</v>
          </cell>
          <cell r="F492" t="str">
            <v>0.5+2.5+4</v>
          </cell>
          <cell r="G492">
            <v>7</v>
          </cell>
          <cell r="H492" t="str">
            <v>m</v>
          </cell>
          <cell r="J492">
            <v>7</v>
          </cell>
        </row>
        <row r="493">
          <cell r="C493">
            <v>489</v>
          </cell>
          <cell r="D493" t="str">
            <v>스피커</v>
          </cell>
          <cell r="E493" t="str">
            <v>SW 2300 x 1</v>
          </cell>
          <cell r="F493" t="str">
            <v>0.5+2</v>
          </cell>
          <cell r="G493">
            <v>2.5</v>
          </cell>
          <cell r="H493" t="str">
            <v>m</v>
          </cell>
          <cell r="L493">
            <v>2.5</v>
          </cell>
        </row>
        <row r="494">
          <cell r="C494">
            <v>490</v>
          </cell>
          <cell r="D494" t="str">
            <v>경광등</v>
          </cell>
          <cell r="E494" t="str">
            <v>UTP Cat.6 4P x 1열</v>
          </cell>
          <cell r="F494" t="str">
            <v>0.5+2.5+3</v>
          </cell>
          <cell r="G494">
            <v>6</v>
          </cell>
          <cell r="H494" t="str">
            <v>m</v>
          </cell>
          <cell r="M494">
            <v>6</v>
          </cell>
        </row>
        <row r="495">
          <cell r="C495">
            <v>491</v>
          </cell>
          <cell r="D495" t="str">
            <v>카메라 통신</v>
          </cell>
          <cell r="E495" t="str">
            <v>UTP Cat.6 4P x 4열</v>
          </cell>
          <cell r="F495" t="str">
            <v>0.5+2.5+4</v>
          </cell>
          <cell r="G495">
            <v>7</v>
          </cell>
          <cell r="H495" t="str">
            <v>m</v>
          </cell>
          <cell r="O495">
            <v>7</v>
          </cell>
        </row>
        <row r="496">
          <cell r="C496">
            <v>492</v>
          </cell>
          <cell r="D496" t="str">
            <v>비상벨</v>
          </cell>
          <cell r="E496" t="str">
            <v>UTP Cat.6 4P x 1열</v>
          </cell>
          <cell r="F496" t="str">
            <v>0.5+2</v>
          </cell>
          <cell r="G496">
            <v>2.5</v>
          </cell>
          <cell r="H496" t="str">
            <v>m</v>
          </cell>
          <cell r="M496">
            <v>2.5</v>
          </cell>
        </row>
        <row r="497">
          <cell r="C497">
            <v>493</v>
          </cell>
        </row>
        <row r="498">
          <cell r="B498">
            <v>1057</v>
          </cell>
          <cell r="C498">
            <v>494</v>
          </cell>
          <cell r="D498" t="str">
            <v>계</v>
          </cell>
          <cell r="I498">
            <v>0</v>
          </cell>
          <cell r="J498">
            <v>7</v>
          </cell>
          <cell r="K498">
            <v>0</v>
          </cell>
          <cell r="L498">
            <v>2.5</v>
          </cell>
          <cell r="M498">
            <v>8.5</v>
          </cell>
          <cell r="N498">
            <v>0</v>
          </cell>
          <cell r="O498">
            <v>7</v>
          </cell>
          <cell r="P498">
            <v>0</v>
          </cell>
          <cell r="Q498">
            <v>1</v>
          </cell>
          <cell r="R498">
            <v>1</v>
          </cell>
          <cell r="S498">
            <v>3</v>
          </cell>
          <cell r="T498">
            <v>1</v>
          </cell>
          <cell r="U498">
            <v>1</v>
          </cell>
          <cell r="V498">
            <v>1</v>
          </cell>
          <cell r="W498">
            <v>1</v>
          </cell>
          <cell r="X498">
            <v>1</v>
          </cell>
          <cell r="Y498">
            <v>1</v>
          </cell>
          <cell r="Z498">
            <v>1</v>
          </cell>
          <cell r="AA498">
            <v>1</v>
          </cell>
          <cell r="AB498">
            <v>1</v>
          </cell>
          <cell r="AC498">
            <v>1</v>
          </cell>
          <cell r="AD498">
            <v>1</v>
          </cell>
          <cell r="AE498">
            <v>1</v>
          </cell>
          <cell r="AF498">
            <v>2</v>
          </cell>
          <cell r="AG498">
            <v>1</v>
          </cell>
          <cell r="AH498">
            <v>1</v>
          </cell>
          <cell r="AI498">
            <v>1</v>
          </cell>
        </row>
        <row r="499">
          <cell r="B499">
            <v>2058</v>
          </cell>
          <cell r="C499">
            <v>495</v>
          </cell>
          <cell r="D499" t="str">
            <v>2.58 처인구 포곡읍 전대리 354-8 (포곡어린이집 앞)</v>
          </cell>
          <cell r="Q499">
            <v>1</v>
          </cell>
          <cell r="R499">
            <v>1</v>
          </cell>
          <cell r="S499">
            <v>4</v>
          </cell>
          <cell r="T499">
            <v>1</v>
          </cell>
          <cell r="U499">
            <v>1</v>
          </cell>
          <cell r="V499">
            <v>1</v>
          </cell>
          <cell r="W499">
            <v>1</v>
          </cell>
          <cell r="X499">
            <v>1</v>
          </cell>
          <cell r="Y499">
            <v>1</v>
          </cell>
          <cell r="Z499">
            <v>1</v>
          </cell>
          <cell r="AA499">
            <v>1</v>
          </cell>
          <cell r="AB499">
            <v>1</v>
          </cell>
          <cell r="AC499">
            <v>1</v>
          </cell>
          <cell r="AD499">
            <v>1</v>
          </cell>
          <cell r="AE499">
            <v>1</v>
          </cell>
          <cell r="AF499">
            <v>2</v>
          </cell>
          <cell r="AG499">
            <v>1</v>
          </cell>
          <cell r="AH499">
            <v>1</v>
          </cell>
          <cell r="AI499">
            <v>1</v>
          </cell>
        </row>
        <row r="500">
          <cell r="C500">
            <v>496</v>
          </cell>
          <cell r="D500" t="str">
            <v>카메라 전원</v>
          </cell>
          <cell r="E500" t="str">
            <v>VCT 1.5sq 2C x 5열</v>
          </cell>
          <cell r="F500" t="str">
            <v>0.5+2.5+4</v>
          </cell>
          <cell r="G500">
            <v>7</v>
          </cell>
          <cell r="H500" t="str">
            <v>m</v>
          </cell>
          <cell r="K500">
            <v>7</v>
          </cell>
        </row>
        <row r="501">
          <cell r="C501">
            <v>497</v>
          </cell>
          <cell r="D501" t="str">
            <v>스피커</v>
          </cell>
          <cell r="E501" t="str">
            <v>SW 2300 x 1</v>
          </cell>
          <cell r="F501" t="str">
            <v>0.5+2</v>
          </cell>
          <cell r="G501">
            <v>2.5</v>
          </cell>
          <cell r="H501" t="str">
            <v>m</v>
          </cell>
          <cell r="L501">
            <v>2.5</v>
          </cell>
        </row>
        <row r="502">
          <cell r="C502">
            <v>498</v>
          </cell>
          <cell r="D502" t="str">
            <v>경광등</v>
          </cell>
          <cell r="E502" t="str">
            <v>UTP Cat.6 4P x 1열</v>
          </cell>
          <cell r="F502" t="str">
            <v>0.5+2.5+3</v>
          </cell>
          <cell r="G502">
            <v>6</v>
          </cell>
          <cell r="H502" t="str">
            <v>m</v>
          </cell>
          <cell r="M502">
            <v>6</v>
          </cell>
        </row>
        <row r="503">
          <cell r="C503">
            <v>499</v>
          </cell>
          <cell r="D503" t="str">
            <v>카메라 통신</v>
          </cell>
          <cell r="E503" t="str">
            <v>UTP Cat.6 4P x 5열</v>
          </cell>
          <cell r="F503" t="str">
            <v>0.5+2.5+4</v>
          </cell>
          <cell r="G503">
            <v>7</v>
          </cell>
          <cell r="H503" t="str">
            <v>m</v>
          </cell>
          <cell r="P503">
            <v>7</v>
          </cell>
        </row>
        <row r="504">
          <cell r="C504">
            <v>500</v>
          </cell>
          <cell r="D504" t="str">
            <v>비상벨</v>
          </cell>
          <cell r="E504" t="str">
            <v>UTP Cat.6 4P x 1열</v>
          </cell>
          <cell r="F504" t="str">
            <v>0.5+2</v>
          </cell>
          <cell r="G504">
            <v>2.5</v>
          </cell>
          <cell r="H504" t="str">
            <v>m</v>
          </cell>
          <cell r="M504">
            <v>2.5</v>
          </cell>
        </row>
        <row r="505">
          <cell r="C505">
            <v>501</v>
          </cell>
        </row>
        <row r="506">
          <cell r="B506">
            <v>1058</v>
          </cell>
          <cell r="C506">
            <v>502</v>
          </cell>
          <cell r="D506" t="str">
            <v>계</v>
          </cell>
          <cell r="I506">
            <v>0</v>
          </cell>
          <cell r="J506">
            <v>0</v>
          </cell>
          <cell r="K506">
            <v>7</v>
          </cell>
          <cell r="L506">
            <v>2.5</v>
          </cell>
          <cell r="M506">
            <v>8.5</v>
          </cell>
          <cell r="N506">
            <v>0</v>
          </cell>
          <cell r="O506">
            <v>0</v>
          </cell>
          <cell r="P506">
            <v>7</v>
          </cell>
          <cell r="Q506">
            <v>1</v>
          </cell>
          <cell r="R506">
            <v>1</v>
          </cell>
          <cell r="S506">
            <v>4</v>
          </cell>
          <cell r="T506">
            <v>1</v>
          </cell>
          <cell r="U506">
            <v>1</v>
          </cell>
          <cell r="V506">
            <v>1</v>
          </cell>
          <cell r="W506">
            <v>1</v>
          </cell>
          <cell r="X506">
            <v>1</v>
          </cell>
          <cell r="Y506">
            <v>1</v>
          </cell>
          <cell r="Z506">
            <v>1</v>
          </cell>
          <cell r="AA506">
            <v>1</v>
          </cell>
          <cell r="AB506">
            <v>1</v>
          </cell>
          <cell r="AC506">
            <v>1</v>
          </cell>
          <cell r="AD506">
            <v>1</v>
          </cell>
          <cell r="AE506">
            <v>1</v>
          </cell>
          <cell r="AF506">
            <v>2</v>
          </cell>
          <cell r="AG506">
            <v>1</v>
          </cell>
          <cell r="AH506">
            <v>1</v>
          </cell>
          <cell r="AI506">
            <v>1</v>
          </cell>
        </row>
        <row r="507">
          <cell r="C507">
            <v>503</v>
          </cell>
        </row>
        <row r="508">
          <cell r="B508">
            <v>2059</v>
          </cell>
          <cell r="C508">
            <v>504</v>
          </cell>
          <cell r="D508" t="str">
            <v>2.59 기흥구 구갈동 38 세종그랑시아,롯데캐슬 뒷길</v>
          </cell>
          <cell r="Q508">
            <v>1</v>
          </cell>
          <cell r="R508">
            <v>1</v>
          </cell>
          <cell r="S508">
            <v>3</v>
          </cell>
          <cell r="T508">
            <v>1</v>
          </cell>
          <cell r="U508">
            <v>1</v>
          </cell>
          <cell r="V508">
            <v>1</v>
          </cell>
          <cell r="W508">
            <v>1</v>
          </cell>
          <cell r="X508">
            <v>1</v>
          </cell>
          <cell r="Y508">
            <v>1</v>
          </cell>
          <cell r="Z508">
            <v>1</v>
          </cell>
          <cell r="AA508">
            <v>1</v>
          </cell>
          <cell r="AB508">
            <v>1</v>
          </cell>
          <cell r="AC508">
            <v>1</v>
          </cell>
          <cell r="AD508">
            <v>1</v>
          </cell>
          <cell r="AE508">
            <v>1</v>
          </cell>
          <cell r="AF508">
            <v>2</v>
          </cell>
          <cell r="AG508">
            <v>1</v>
          </cell>
          <cell r="AH508">
            <v>1</v>
          </cell>
          <cell r="AI508">
            <v>1</v>
          </cell>
        </row>
        <row r="509">
          <cell r="C509">
            <v>505</v>
          </cell>
          <cell r="D509" t="str">
            <v>카메라 전원</v>
          </cell>
          <cell r="E509" t="str">
            <v>VCT 1.5sq 2C x 4열</v>
          </cell>
          <cell r="F509" t="str">
            <v>0.5+2.5+5</v>
          </cell>
          <cell r="G509">
            <v>8</v>
          </cell>
          <cell r="H509" t="str">
            <v>m</v>
          </cell>
          <cell r="J509">
            <v>8</v>
          </cell>
        </row>
        <row r="510">
          <cell r="C510">
            <v>506</v>
          </cell>
          <cell r="D510" t="str">
            <v>스피커</v>
          </cell>
          <cell r="E510" t="str">
            <v>SW 2300 x 1</v>
          </cell>
          <cell r="F510" t="str">
            <v>0.5+2</v>
          </cell>
          <cell r="G510">
            <v>2.5</v>
          </cell>
          <cell r="H510" t="str">
            <v>m</v>
          </cell>
          <cell r="L510">
            <v>2.5</v>
          </cell>
        </row>
        <row r="511">
          <cell r="C511">
            <v>507</v>
          </cell>
          <cell r="D511" t="str">
            <v>경광등</v>
          </cell>
          <cell r="E511" t="str">
            <v>UTP Cat.6 4P x 1열</v>
          </cell>
          <cell r="F511" t="str">
            <v>0.5+2.5+4</v>
          </cell>
          <cell r="G511">
            <v>7</v>
          </cell>
          <cell r="H511" t="str">
            <v>m</v>
          </cell>
          <cell r="M511">
            <v>7</v>
          </cell>
        </row>
        <row r="512">
          <cell r="C512">
            <v>508</v>
          </cell>
          <cell r="D512" t="str">
            <v>카메라 통신</v>
          </cell>
          <cell r="E512" t="str">
            <v>UTP Cat.6 4P x 4열</v>
          </cell>
          <cell r="F512" t="str">
            <v>0.5+2.5+5</v>
          </cell>
          <cell r="G512">
            <v>8</v>
          </cell>
          <cell r="H512" t="str">
            <v>m</v>
          </cell>
          <cell r="O512">
            <v>8</v>
          </cell>
        </row>
        <row r="513">
          <cell r="C513">
            <v>509</v>
          </cell>
          <cell r="D513" t="str">
            <v>비상벨</v>
          </cell>
          <cell r="E513" t="str">
            <v>UTP Cat.6 4P x 1열</v>
          </cell>
          <cell r="F513" t="str">
            <v>0.5+2</v>
          </cell>
          <cell r="G513">
            <v>2.5</v>
          </cell>
          <cell r="H513" t="str">
            <v>m</v>
          </cell>
          <cell r="M513">
            <v>2.5</v>
          </cell>
        </row>
        <row r="514">
          <cell r="C514">
            <v>510</v>
          </cell>
        </row>
        <row r="515">
          <cell r="B515">
            <v>1059</v>
          </cell>
          <cell r="C515">
            <v>511</v>
          </cell>
          <cell r="D515" t="str">
            <v>계</v>
          </cell>
          <cell r="I515">
            <v>0</v>
          </cell>
          <cell r="J515">
            <v>8</v>
          </cell>
          <cell r="K515">
            <v>0</v>
          </cell>
          <cell r="L515">
            <v>2.5</v>
          </cell>
          <cell r="M515">
            <v>9.5</v>
          </cell>
          <cell r="N515">
            <v>0</v>
          </cell>
          <cell r="O515">
            <v>8</v>
          </cell>
          <cell r="P515">
            <v>0</v>
          </cell>
          <cell r="Q515">
            <v>1</v>
          </cell>
          <cell r="R515">
            <v>1</v>
          </cell>
          <cell r="S515">
            <v>3</v>
          </cell>
          <cell r="T515">
            <v>1</v>
          </cell>
          <cell r="U515">
            <v>1</v>
          </cell>
          <cell r="V515">
            <v>1</v>
          </cell>
          <cell r="W515">
            <v>1</v>
          </cell>
          <cell r="X515">
            <v>1</v>
          </cell>
          <cell r="Y515">
            <v>1</v>
          </cell>
          <cell r="Z515">
            <v>1</v>
          </cell>
          <cell r="AA515">
            <v>1</v>
          </cell>
          <cell r="AB515">
            <v>1</v>
          </cell>
          <cell r="AC515">
            <v>1</v>
          </cell>
          <cell r="AD515">
            <v>1</v>
          </cell>
          <cell r="AE515">
            <v>1</v>
          </cell>
          <cell r="AF515">
            <v>2</v>
          </cell>
          <cell r="AG515">
            <v>1</v>
          </cell>
          <cell r="AH515">
            <v>1</v>
          </cell>
          <cell r="AI515">
            <v>1</v>
          </cell>
        </row>
        <row r="516">
          <cell r="C516">
            <v>512</v>
          </cell>
        </row>
        <row r="517">
          <cell r="B517">
            <v>2060</v>
          </cell>
          <cell r="C517">
            <v>513</v>
          </cell>
          <cell r="D517" t="str">
            <v>2.60 수지구 풍덕천동 666-6 (스타노래방 사거리)</v>
          </cell>
          <cell r="Q517">
            <v>1</v>
          </cell>
          <cell r="R517">
            <v>1</v>
          </cell>
          <cell r="S517">
            <v>3</v>
          </cell>
          <cell r="T517">
            <v>1</v>
          </cell>
          <cell r="U517">
            <v>1</v>
          </cell>
          <cell r="V517">
            <v>1</v>
          </cell>
          <cell r="W517">
            <v>1</v>
          </cell>
          <cell r="X517">
            <v>1</v>
          </cell>
          <cell r="Y517">
            <v>1</v>
          </cell>
          <cell r="Z517">
            <v>1</v>
          </cell>
          <cell r="AA517">
            <v>1</v>
          </cell>
          <cell r="AB517">
            <v>1</v>
          </cell>
          <cell r="AC517">
            <v>1</v>
          </cell>
          <cell r="AD517">
            <v>1</v>
          </cell>
          <cell r="AE517">
            <v>1</v>
          </cell>
          <cell r="AF517">
            <v>2</v>
          </cell>
          <cell r="AG517">
            <v>1</v>
          </cell>
          <cell r="AH517">
            <v>1</v>
          </cell>
          <cell r="AI517">
            <v>1</v>
          </cell>
        </row>
        <row r="518">
          <cell r="C518">
            <v>514</v>
          </cell>
          <cell r="D518" t="str">
            <v>카메라 전원</v>
          </cell>
          <cell r="E518" t="str">
            <v>VCT 1.5sq 2C x 4열</v>
          </cell>
          <cell r="F518" t="str">
            <v>0.5+2.5+5</v>
          </cell>
          <cell r="G518">
            <v>8</v>
          </cell>
          <cell r="H518" t="str">
            <v>m</v>
          </cell>
          <cell r="J518">
            <v>8</v>
          </cell>
        </row>
        <row r="519">
          <cell r="C519">
            <v>515</v>
          </cell>
          <cell r="D519" t="str">
            <v>스피커</v>
          </cell>
          <cell r="E519" t="str">
            <v>SW 2300 x 1</v>
          </cell>
          <cell r="F519" t="str">
            <v>0.5+2</v>
          </cell>
          <cell r="G519">
            <v>2.5</v>
          </cell>
          <cell r="H519" t="str">
            <v>m</v>
          </cell>
          <cell r="L519">
            <v>2.5</v>
          </cell>
        </row>
        <row r="520">
          <cell r="C520">
            <v>516</v>
          </cell>
          <cell r="D520" t="str">
            <v>경광등</v>
          </cell>
          <cell r="E520" t="str">
            <v>UTP Cat.6 4P x 1열</v>
          </cell>
          <cell r="F520" t="str">
            <v>0.5+2.5+4</v>
          </cell>
          <cell r="G520">
            <v>7</v>
          </cell>
          <cell r="H520" t="str">
            <v>m</v>
          </cell>
          <cell r="M520">
            <v>7</v>
          </cell>
        </row>
        <row r="521">
          <cell r="C521">
            <v>517</v>
          </cell>
          <cell r="D521" t="str">
            <v>카메라 통신</v>
          </cell>
          <cell r="E521" t="str">
            <v>UTP Cat.6 4P x 4열</v>
          </cell>
          <cell r="F521" t="str">
            <v>0.5+2.5+5</v>
          </cell>
          <cell r="G521">
            <v>8</v>
          </cell>
          <cell r="H521" t="str">
            <v>m</v>
          </cell>
          <cell r="O521">
            <v>8</v>
          </cell>
        </row>
        <row r="522">
          <cell r="C522">
            <v>518</v>
          </cell>
          <cell r="D522" t="str">
            <v>비상벨</v>
          </cell>
          <cell r="E522" t="str">
            <v>UTP Cat.6 4P x 1열</v>
          </cell>
          <cell r="F522" t="str">
            <v>0.5+2</v>
          </cell>
          <cell r="G522">
            <v>2.5</v>
          </cell>
          <cell r="H522" t="str">
            <v>m</v>
          </cell>
          <cell r="M522">
            <v>2.5</v>
          </cell>
        </row>
        <row r="523">
          <cell r="C523">
            <v>519</v>
          </cell>
        </row>
        <row r="524">
          <cell r="B524">
            <v>1060</v>
          </cell>
          <cell r="C524">
            <v>520</v>
          </cell>
          <cell r="D524" t="str">
            <v>계</v>
          </cell>
          <cell r="I524">
            <v>0</v>
          </cell>
          <cell r="J524">
            <v>8</v>
          </cell>
          <cell r="K524">
            <v>0</v>
          </cell>
          <cell r="L524">
            <v>2.5</v>
          </cell>
          <cell r="M524">
            <v>9.5</v>
          </cell>
          <cell r="N524">
            <v>0</v>
          </cell>
          <cell r="O524">
            <v>8</v>
          </cell>
          <cell r="P524">
            <v>0</v>
          </cell>
          <cell r="Q524">
            <v>1</v>
          </cell>
          <cell r="R524">
            <v>1</v>
          </cell>
          <cell r="S524">
            <v>3</v>
          </cell>
          <cell r="T524">
            <v>1</v>
          </cell>
          <cell r="U524">
            <v>1</v>
          </cell>
          <cell r="V524">
            <v>1</v>
          </cell>
          <cell r="W524">
            <v>1</v>
          </cell>
          <cell r="X524">
            <v>1</v>
          </cell>
          <cell r="Y524">
            <v>1</v>
          </cell>
          <cell r="Z524">
            <v>1</v>
          </cell>
          <cell r="AA524">
            <v>1</v>
          </cell>
          <cell r="AB524">
            <v>1</v>
          </cell>
          <cell r="AC524">
            <v>1</v>
          </cell>
          <cell r="AD524">
            <v>1</v>
          </cell>
          <cell r="AE524">
            <v>1</v>
          </cell>
          <cell r="AF524">
            <v>2</v>
          </cell>
          <cell r="AG524">
            <v>1</v>
          </cell>
          <cell r="AH524">
            <v>1</v>
          </cell>
          <cell r="AI524">
            <v>1</v>
          </cell>
        </row>
      </sheetData>
      <sheetData sheetId="38"/>
      <sheetData sheetId="39"/>
      <sheetData sheetId="40"/>
      <sheetData sheetId="41"/>
      <sheetData sheetId="42">
        <row r="2">
          <cell r="B2" t="str">
            <v>1. CCTV 설치</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현장장비-3자단가)"/>
      <sheetName val="관급자재비(현장장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비상벨)"/>
      <sheetName val="수량산출서(관급자재-비상벨)"/>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1002</v>
          </cell>
        </row>
        <row r="6">
          <cell r="B6">
            <v>2001</v>
          </cell>
          <cell r="C6" t="str">
            <v>1.1 기흥구 고매동 836-1(천)</v>
          </cell>
        </row>
        <row r="7">
          <cell r="B7" t="str">
            <v>비상벨볼륨조절, MIC, 방수버튼</v>
          </cell>
          <cell r="C7" t="str">
            <v>비상벨</v>
          </cell>
          <cell r="D7" t="str">
            <v>볼륨조절, MIC, 방수버튼</v>
          </cell>
          <cell r="E7">
            <v>1</v>
          </cell>
          <cell r="F7" t="str">
            <v>EA</v>
          </cell>
          <cell r="G7">
            <v>950000</v>
          </cell>
          <cell r="H7">
            <v>950000</v>
          </cell>
          <cell r="J7">
            <v>0</v>
          </cell>
          <cell r="L7">
            <v>0</v>
          </cell>
          <cell r="M7">
            <v>950000</v>
          </cell>
          <cell r="N7">
            <v>950000</v>
          </cell>
        </row>
        <row r="9">
          <cell r="B9">
            <v>3001</v>
          </cell>
          <cell r="D9" t="str">
            <v>계</v>
          </cell>
          <cell r="H9">
            <v>950000</v>
          </cell>
          <cell r="J9">
            <v>0</v>
          </cell>
          <cell r="L9">
            <v>0</v>
          </cell>
          <cell r="N9">
            <v>950000</v>
          </cell>
        </row>
        <row r="11">
          <cell r="B11">
            <v>2002</v>
          </cell>
          <cell r="C11" t="str">
            <v>1.2 기흥구 공세동 152-2(임)</v>
          </cell>
        </row>
        <row r="12">
          <cell r="B12" t="str">
            <v>비상벨볼륨조절, MIC, 방수버튼</v>
          </cell>
          <cell r="C12" t="str">
            <v>비상벨</v>
          </cell>
          <cell r="D12" t="str">
            <v>볼륨조절, MIC, 방수버튼</v>
          </cell>
          <cell r="E12">
            <v>1</v>
          </cell>
          <cell r="F12" t="str">
            <v>EA</v>
          </cell>
          <cell r="G12">
            <v>950000</v>
          </cell>
          <cell r="H12">
            <v>950000</v>
          </cell>
          <cell r="J12">
            <v>0</v>
          </cell>
          <cell r="L12">
            <v>0</v>
          </cell>
          <cell r="M12">
            <v>950000</v>
          </cell>
          <cell r="N12">
            <v>950000</v>
          </cell>
        </row>
        <row r="14">
          <cell r="B14">
            <v>3002</v>
          </cell>
          <cell r="D14" t="str">
            <v>계</v>
          </cell>
          <cell r="H14">
            <v>950000</v>
          </cell>
          <cell r="J14">
            <v>0</v>
          </cell>
          <cell r="L14">
            <v>0</v>
          </cell>
          <cell r="N14">
            <v>950000</v>
          </cell>
        </row>
        <row r="15">
          <cell r="B15">
            <v>2003</v>
          </cell>
          <cell r="C15" t="str">
            <v>1.3 기흥구 구갈동 617(도)</v>
          </cell>
        </row>
        <row r="16">
          <cell r="B16" t="str">
            <v>비상벨볼륨조절, MIC, 방수버튼</v>
          </cell>
          <cell r="C16" t="str">
            <v>비상벨</v>
          </cell>
          <cell r="D16" t="str">
            <v>볼륨조절, MIC, 방수버튼</v>
          </cell>
          <cell r="E16">
            <v>1</v>
          </cell>
          <cell r="F16" t="str">
            <v>EA</v>
          </cell>
          <cell r="G16">
            <v>950000</v>
          </cell>
          <cell r="H16">
            <v>950000</v>
          </cell>
          <cell r="J16">
            <v>0</v>
          </cell>
          <cell r="L16">
            <v>0</v>
          </cell>
          <cell r="M16">
            <v>950000</v>
          </cell>
          <cell r="N16">
            <v>950000</v>
          </cell>
        </row>
        <row r="18">
          <cell r="B18">
            <v>3003</v>
          </cell>
          <cell r="D18" t="str">
            <v>계</v>
          </cell>
          <cell r="H18">
            <v>950000</v>
          </cell>
          <cell r="J18">
            <v>0</v>
          </cell>
          <cell r="L18">
            <v>0</v>
          </cell>
          <cell r="N18">
            <v>950000</v>
          </cell>
        </row>
        <row r="20">
          <cell r="B20">
            <v>2004</v>
          </cell>
          <cell r="C20" t="str">
            <v>1.4 기흥구 농서동 415(도)</v>
          </cell>
        </row>
        <row r="21">
          <cell r="B21" t="str">
            <v>비상벨볼륨조절, MIC, 방수버튼</v>
          </cell>
          <cell r="C21" t="str">
            <v>비상벨</v>
          </cell>
          <cell r="D21" t="str">
            <v>볼륨조절, MIC, 방수버튼</v>
          </cell>
          <cell r="E21">
            <v>1</v>
          </cell>
          <cell r="F21" t="str">
            <v>EA</v>
          </cell>
          <cell r="G21">
            <v>950000</v>
          </cell>
          <cell r="H21">
            <v>950000</v>
          </cell>
          <cell r="J21">
            <v>0</v>
          </cell>
          <cell r="L21">
            <v>0</v>
          </cell>
          <cell r="M21">
            <v>950000</v>
          </cell>
          <cell r="N21">
            <v>950000</v>
          </cell>
        </row>
        <row r="23">
          <cell r="B23">
            <v>3004</v>
          </cell>
          <cell r="D23" t="str">
            <v>계</v>
          </cell>
          <cell r="H23">
            <v>950000</v>
          </cell>
          <cell r="J23">
            <v>0</v>
          </cell>
          <cell r="L23">
            <v>0</v>
          </cell>
          <cell r="N23">
            <v>950000</v>
          </cell>
        </row>
        <row r="24">
          <cell r="B24">
            <v>2005</v>
          </cell>
          <cell r="C24" t="str">
            <v>1.5 기흥구 마북동 317-43(도)</v>
          </cell>
        </row>
        <row r="25">
          <cell r="B25" t="str">
            <v>비상벨볼륨조절, MIC, 방수버튼</v>
          </cell>
          <cell r="C25" t="str">
            <v>비상벨</v>
          </cell>
          <cell r="D25" t="str">
            <v>볼륨조절, MIC, 방수버튼</v>
          </cell>
          <cell r="E25">
            <v>1</v>
          </cell>
          <cell r="F25" t="str">
            <v>EA</v>
          </cell>
          <cell r="G25">
            <v>950000</v>
          </cell>
          <cell r="H25">
            <v>950000</v>
          </cell>
          <cell r="J25">
            <v>0</v>
          </cell>
          <cell r="L25">
            <v>0</v>
          </cell>
          <cell r="M25">
            <v>950000</v>
          </cell>
          <cell r="N25">
            <v>950000</v>
          </cell>
        </row>
        <row r="26">
          <cell r="B26">
            <v>3005</v>
          </cell>
          <cell r="D26" t="str">
            <v>계</v>
          </cell>
          <cell r="H26">
            <v>950000</v>
          </cell>
          <cell r="J26">
            <v>0</v>
          </cell>
          <cell r="L26">
            <v>0</v>
          </cell>
          <cell r="N26">
            <v>950000</v>
          </cell>
        </row>
        <row r="28">
          <cell r="B28">
            <v>2007</v>
          </cell>
          <cell r="C28" t="str">
            <v>1.7 기흥구 상하동 592(구)(상하동 121)</v>
          </cell>
        </row>
        <row r="29">
          <cell r="B29" t="str">
            <v>비상벨볼륨조절, MIC, 방수버튼</v>
          </cell>
          <cell r="C29" t="str">
            <v>비상벨</v>
          </cell>
          <cell r="D29" t="str">
            <v>볼륨조절, MIC, 방수버튼</v>
          </cell>
          <cell r="E29">
            <v>1</v>
          </cell>
          <cell r="F29" t="str">
            <v>EA</v>
          </cell>
          <cell r="G29">
            <v>950000</v>
          </cell>
          <cell r="H29">
            <v>950000</v>
          </cell>
          <cell r="J29">
            <v>0</v>
          </cell>
          <cell r="L29">
            <v>0</v>
          </cell>
          <cell r="M29">
            <v>950000</v>
          </cell>
          <cell r="N29">
            <v>950000</v>
          </cell>
        </row>
        <row r="31">
          <cell r="B31">
            <v>3007</v>
          </cell>
          <cell r="D31" t="str">
            <v>계</v>
          </cell>
          <cell r="H31">
            <v>950000</v>
          </cell>
          <cell r="J31">
            <v>0</v>
          </cell>
          <cell r="L31">
            <v>0</v>
          </cell>
          <cell r="N31">
            <v>950000</v>
          </cell>
        </row>
        <row r="33">
          <cell r="B33">
            <v>2008</v>
          </cell>
          <cell r="C33" t="str">
            <v>1.8 기흥구 상하동 614(구)(상하동 353)</v>
          </cell>
        </row>
        <row r="34">
          <cell r="B34" t="str">
            <v>비상벨볼륨조절, MIC, 방수버튼</v>
          </cell>
          <cell r="C34" t="str">
            <v>비상벨</v>
          </cell>
          <cell r="D34" t="str">
            <v>볼륨조절, MIC, 방수버튼</v>
          </cell>
          <cell r="E34">
            <v>1</v>
          </cell>
          <cell r="F34" t="str">
            <v>EA</v>
          </cell>
          <cell r="G34">
            <v>950000</v>
          </cell>
          <cell r="H34">
            <v>950000</v>
          </cell>
          <cell r="J34">
            <v>0</v>
          </cell>
          <cell r="L34">
            <v>0</v>
          </cell>
          <cell r="M34">
            <v>950000</v>
          </cell>
          <cell r="N34">
            <v>950000</v>
          </cell>
        </row>
        <row r="36">
          <cell r="B36">
            <v>3008</v>
          </cell>
          <cell r="D36" t="str">
            <v>계</v>
          </cell>
          <cell r="H36">
            <v>950000</v>
          </cell>
          <cell r="J36">
            <v>0</v>
          </cell>
          <cell r="L36">
            <v>0</v>
          </cell>
          <cell r="N36">
            <v>950000</v>
          </cell>
        </row>
        <row r="38">
          <cell r="B38">
            <v>2009</v>
          </cell>
          <cell r="C38" t="str">
            <v>1.9 기흥구 신갈동 74(도)(신갈동 58)</v>
          </cell>
        </row>
        <row r="39">
          <cell r="B39" t="str">
            <v>비상벨볼륨조절, MIC, 방수버튼</v>
          </cell>
          <cell r="C39" t="str">
            <v>비상벨</v>
          </cell>
          <cell r="D39" t="str">
            <v>볼륨조절, MIC, 방수버튼</v>
          </cell>
          <cell r="E39">
            <v>1</v>
          </cell>
          <cell r="F39" t="str">
            <v>EA</v>
          </cell>
          <cell r="G39">
            <v>950000</v>
          </cell>
          <cell r="H39">
            <v>950000</v>
          </cell>
          <cell r="J39">
            <v>0</v>
          </cell>
          <cell r="L39">
            <v>0</v>
          </cell>
          <cell r="M39">
            <v>950000</v>
          </cell>
          <cell r="N39">
            <v>950000</v>
          </cell>
        </row>
        <row r="41">
          <cell r="B41">
            <v>3009</v>
          </cell>
          <cell r="D41" t="str">
            <v>계</v>
          </cell>
          <cell r="H41">
            <v>950000</v>
          </cell>
          <cell r="J41">
            <v>0</v>
          </cell>
          <cell r="L41">
            <v>0</v>
          </cell>
          <cell r="N41">
            <v>950000</v>
          </cell>
        </row>
        <row r="43">
          <cell r="B43">
            <v>2010</v>
          </cell>
          <cell r="C43" t="str">
            <v>1.10 기흥구 언남동 465-9(도)</v>
          </cell>
        </row>
        <row r="44">
          <cell r="B44" t="str">
            <v>비상벨볼륨조절, MIC, 방수버튼</v>
          </cell>
          <cell r="C44" t="str">
            <v>비상벨</v>
          </cell>
          <cell r="D44" t="str">
            <v>볼륨조절, MIC, 방수버튼</v>
          </cell>
          <cell r="E44">
            <v>1</v>
          </cell>
          <cell r="F44" t="str">
            <v>EA</v>
          </cell>
          <cell r="G44">
            <v>950000</v>
          </cell>
          <cell r="H44">
            <v>950000</v>
          </cell>
          <cell r="J44">
            <v>0</v>
          </cell>
          <cell r="L44">
            <v>0</v>
          </cell>
          <cell r="M44">
            <v>950000</v>
          </cell>
          <cell r="N44">
            <v>950000</v>
          </cell>
        </row>
        <row r="46">
          <cell r="B46">
            <v>3010</v>
          </cell>
          <cell r="D46" t="str">
            <v>계</v>
          </cell>
          <cell r="H46">
            <v>950000</v>
          </cell>
          <cell r="J46">
            <v>0</v>
          </cell>
          <cell r="L46">
            <v>0</v>
          </cell>
          <cell r="N46">
            <v>950000</v>
          </cell>
        </row>
        <row r="48">
          <cell r="B48">
            <v>2011</v>
          </cell>
          <cell r="C48" t="str">
            <v>1.11 기흥구 영덕동 1256(천)(공원 다리 부근)</v>
          </cell>
        </row>
        <row r="49">
          <cell r="B49" t="str">
            <v>비상벨볼륨조절, MIC, 방수버튼</v>
          </cell>
          <cell r="C49" t="str">
            <v>비상벨</v>
          </cell>
          <cell r="D49" t="str">
            <v>볼륨조절, MIC, 방수버튼</v>
          </cell>
          <cell r="E49">
            <v>1</v>
          </cell>
          <cell r="F49" t="str">
            <v>EA</v>
          </cell>
          <cell r="G49">
            <v>950000</v>
          </cell>
          <cell r="H49">
            <v>950000</v>
          </cell>
          <cell r="J49">
            <v>0</v>
          </cell>
          <cell r="L49">
            <v>0</v>
          </cell>
          <cell r="M49">
            <v>950000</v>
          </cell>
          <cell r="N49">
            <v>950000</v>
          </cell>
        </row>
        <row r="50">
          <cell r="B50">
            <v>3011</v>
          </cell>
          <cell r="D50" t="str">
            <v>계</v>
          </cell>
          <cell r="H50">
            <v>950000</v>
          </cell>
          <cell r="J50">
            <v>0</v>
          </cell>
          <cell r="L50">
            <v>0</v>
          </cell>
          <cell r="N50">
            <v>950000</v>
          </cell>
        </row>
        <row r="51">
          <cell r="B51">
            <v>2012</v>
          </cell>
          <cell r="C51" t="str">
            <v>1.12 기흥구 중동 665-43(도)(중동 665-23)</v>
          </cell>
        </row>
        <row r="52">
          <cell r="B52" t="str">
            <v>비상벨볼륨조절, MIC, 방수버튼</v>
          </cell>
          <cell r="C52" t="str">
            <v>비상벨</v>
          </cell>
          <cell r="D52" t="str">
            <v>볼륨조절, MIC, 방수버튼</v>
          </cell>
          <cell r="E52">
            <v>1</v>
          </cell>
          <cell r="F52" t="str">
            <v>EA</v>
          </cell>
          <cell r="G52">
            <v>950000</v>
          </cell>
          <cell r="H52">
            <v>950000</v>
          </cell>
          <cell r="J52">
            <v>0</v>
          </cell>
          <cell r="L52">
            <v>0</v>
          </cell>
          <cell r="M52">
            <v>950000</v>
          </cell>
          <cell r="N52">
            <v>950000</v>
          </cell>
        </row>
        <row r="54">
          <cell r="B54">
            <v>3012</v>
          </cell>
          <cell r="D54" t="str">
            <v>계</v>
          </cell>
          <cell r="H54">
            <v>950000</v>
          </cell>
          <cell r="J54">
            <v>0</v>
          </cell>
          <cell r="L54">
            <v>0</v>
          </cell>
          <cell r="N54">
            <v>950000</v>
          </cell>
        </row>
        <row r="56">
          <cell r="B56">
            <v>2014</v>
          </cell>
          <cell r="C56" t="str">
            <v>1.14 기흥구 신갈동 402-5(도)</v>
          </cell>
        </row>
        <row r="57">
          <cell r="B57" t="str">
            <v>비상벨볼륨조절, MIC, 방수버튼</v>
          </cell>
          <cell r="C57" t="str">
            <v>비상벨</v>
          </cell>
          <cell r="D57" t="str">
            <v>볼륨조절, MIC, 방수버튼</v>
          </cell>
          <cell r="E57">
            <v>1</v>
          </cell>
          <cell r="F57" t="str">
            <v>EA</v>
          </cell>
          <cell r="G57">
            <v>950000</v>
          </cell>
          <cell r="H57">
            <v>950000</v>
          </cell>
          <cell r="J57">
            <v>0</v>
          </cell>
          <cell r="L57">
            <v>0</v>
          </cell>
          <cell r="M57">
            <v>950000</v>
          </cell>
          <cell r="N57">
            <v>950000</v>
          </cell>
        </row>
        <row r="59">
          <cell r="B59">
            <v>3014</v>
          </cell>
          <cell r="D59" t="str">
            <v>계</v>
          </cell>
          <cell r="H59">
            <v>950000</v>
          </cell>
          <cell r="J59">
            <v>0</v>
          </cell>
          <cell r="L59">
            <v>0</v>
          </cell>
          <cell r="N59">
            <v>950000</v>
          </cell>
        </row>
        <row r="61">
          <cell r="B61">
            <v>2015</v>
          </cell>
          <cell r="C61" t="str">
            <v>1.15 기흥구 지곡동 산31-3(임)(지곡동61-3)</v>
          </cell>
        </row>
        <row r="62">
          <cell r="B62" t="str">
            <v>비상벨볼륨조절, MIC, 방수버튼</v>
          </cell>
          <cell r="C62" t="str">
            <v>비상벨</v>
          </cell>
          <cell r="D62" t="str">
            <v>볼륨조절, MIC, 방수버튼</v>
          </cell>
          <cell r="E62">
            <v>1</v>
          </cell>
          <cell r="F62" t="str">
            <v>EA</v>
          </cell>
          <cell r="G62">
            <v>950000</v>
          </cell>
          <cell r="H62">
            <v>950000</v>
          </cell>
          <cell r="J62">
            <v>0</v>
          </cell>
          <cell r="L62">
            <v>0</v>
          </cell>
          <cell r="M62">
            <v>950000</v>
          </cell>
          <cell r="N62">
            <v>950000</v>
          </cell>
        </row>
        <row r="64">
          <cell r="B64">
            <v>3015</v>
          </cell>
          <cell r="D64" t="str">
            <v>계</v>
          </cell>
          <cell r="H64">
            <v>950000</v>
          </cell>
          <cell r="J64">
            <v>0</v>
          </cell>
          <cell r="L64">
            <v>0</v>
          </cell>
          <cell r="N64">
            <v>950000</v>
          </cell>
        </row>
        <row r="66">
          <cell r="B66">
            <v>2016</v>
          </cell>
          <cell r="C66" t="str">
            <v>1.16 수지구 고기동 259-58(도)(고기동391-2)</v>
          </cell>
        </row>
        <row r="67">
          <cell r="B67" t="str">
            <v>비상벨볼륨조절, MIC, 방수버튼</v>
          </cell>
          <cell r="C67" t="str">
            <v>비상벨</v>
          </cell>
          <cell r="D67" t="str">
            <v>볼륨조절, MIC, 방수버튼</v>
          </cell>
          <cell r="E67">
            <v>1</v>
          </cell>
          <cell r="F67" t="str">
            <v>EA</v>
          </cell>
          <cell r="G67">
            <v>950000</v>
          </cell>
          <cell r="H67">
            <v>950000</v>
          </cell>
          <cell r="J67">
            <v>0</v>
          </cell>
          <cell r="L67">
            <v>0</v>
          </cell>
          <cell r="M67">
            <v>950000</v>
          </cell>
          <cell r="N67">
            <v>950000</v>
          </cell>
        </row>
        <row r="69">
          <cell r="B69">
            <v>3016</v>
          </cell>
          <cell r="D69" t="str">
            <v>계</v>
          </cell>
          <cell r="H69">
            <v>950000</v>
          </cell>
          <cell r="J69">
            <v>0</v>
          </cell>
          <cell r="L69">
            <v>0</v>
          </cell>
          <cell r="N69">
            <v>950000</v>
          </cell>
        </row>
        <row r="71">
          <cell r="B71">
            <v>2017</v>
          </cell>
          <cell r="C71" t="str">
            <v>1.17 수지구 고기동 755-36(천)</v>
          </cell>
        </row>
        <row r="72">
          <cell r="B72" t="str">
            <v>비상벨볼륨조절, MIC, 방수버튼</v>
          </cell>
          <cell r="C72" t="str">
            <v>비상벨</v>
          </cell>
          <cell r="D72" t="str">
            <v>볼륨조절, MIC, 방수버튼</v>
          </cell>
          <cell r="E72">
            <v>1</v>
          </cell>
          <cell r="F72" t="str">
            <v>EA</v>
          </cell>
          <cell r="G72">
            <v>950000</v>
          </cell>
          <cell r="H72">
            <v>950000</v>
          </cell>
          <cell r="J72">
            <v>0</v>
          </cell>
          <cell r="L72">
            <v>0</v>
          </cell>
          <cell r="M72">
            <v>950000</v>
          </cell>
          <cell r="N72">
            <v>950000</v>
          </cell>
        </row>
        <row r="73">
          <cell r="B73">
            <v>3017</v>
          </cell>
          <cell r="D73" t="str">
            <v>계</v>
          </cell>
          <cell r="H73">
            <v>950000</v>
          </cell>
          <cell r="J73">
            <v>0</v>
          </cell>
          <cell r="L73">
            <v>0</v>
          </cell>
          <cell r="N73">
            <v>950000</v>
          </cell>
        </row>
        <row r="74">
          <cell r="B74">
            <v>2018</v>
          </cell>
          <cell r="C74" t="str">
            <v>1.18 수지구 상현동 269-4(답)(상현동 54-14)</v>
          </cell>
        </row>
        <row r="75">
          <cell r="B75" t="str">
            <v>비상벨볼륨조절, MIC, 방수버튼</v>
          </cell>
          <cell r="C75" t="str">
            <v>비상벨</v>
          </cell>
          <cell r="D75" t="str">
            <v>볼륨조절, MIC, 방수버튼</v>
          </cell>
          <cell r="E75">
            <v>1</v>
          </cell>
          <cell r="F75" t="str">
            <v>EA</v>
          </cell>
          <cell r="G75">
            <v>950000</v>
          </cell>
          <cell r="H75">
            <v>950000</v>
          </cell>
          <cell r="J75">
            <v>0</v>
          </cell>
          <cell r="L75">
            <v>0</v>
          </cell>
          <cell r="M75">
            <v>950000</v>
          </cell>
          <cell r="N75">
            <v>950000</v>
          </cell>
        </row>
        <row r="77">
          <cell r="B77">
            <v>3018</v>
          </cell>
          <cell r="D77" t="str">
            <v>계</v>
          </cell>
          <cell r="H77">
            <v>950000</v>
          </cell>
          <cell r="J77">
            <v>0</v>
          </cell>
          <cell r="L77">
            <v>0</v>
          </cell>
          <cell r="N77">
            <v>950000</v>
          </cell>
        </row>
        <row r="79">
          <cell r="B79">
            <v>2019</v>
          </cell>
          <cell r="C79" t="str">
            <v>1.19 수지구 상현동 870(도)(상현동 869)</v>
          </cell>
        </row>
        <row r="80">
          <cell r="B80" t="str">
            <v>비상벨볼륨조절, MIC, 방수버튼</v>
          </cell>
          <cell r="C80" t="str">
            <v>비상벨</v>
          </cell>
          <cell r="D80" t="str">
            <v>볼륨조절, MIC, 방수버튼</v>
          </cell>
          <cell r="E80">
            <v>1</v>
          </cell>
          <cell r="F80" t="str">
            <v>EA</v>
          </cell>
          <cell r="G80">
            <v>950000</v>
          </cell>
          <cell r="H80">
            <v>950000</v>
          </cell>
          <cell r="J80">
            <v>0</v>
          </cell>
          <cell r="L80">
            <v>0</v>
          </cell>
          <cell r="M80">
            <v>950000</v>
          </cell>
          <cell r="N80">
            <v>950000</v>
          </cell>
        </row>
        <row r="82">
          <cell r="B82">
            <v>3019</v>
          </cell>
          <cell r="D82" t="str">
            <v>계</v>
          </cell>
          <cell r="H82">
            <v>950000</v>
          </cell>
          <cell r="J82">
            <v>0</v>
          </cell>
          <cell r="L82">
            <v>0</v>
          </cell>
          <cell r="N82">
            <v>950000</v>
          </cell>
        </row>
        <row r="84">
          <cell r="B84">
            <v>2020</v>
          </cell>
          <cell r="C84" t="str">
            <v>1.20 수지구 성복동 544-4(도)</v>
          </cell>
        </row>
        <row r="85">
          <cell r="B85" t="str">
            <v>비상벨볼륨조절, MIC, 방수버튼</v>
          </cell>
          <cell r="C85" t="str">
            <v>비상벨</v>
          </cell>
          <cell r="D85" t="str">
            <v>볼륨조절, MIC, 방수버튼</v>
          </cell>
          <cell r="E85">
            <v>1</v>
          </cell>
          <cell r="F85" t="str">
            <v>EA</v>
          </cell>
          <cell r="G85">
            <v>950000</v>
          </cell>
          <cell r="H85">
            <v>950000</v>
          </cell>
          <cell r="J85">
            <v>0</v>
          </cell>
          <cell r="L85">
            <v>0</v>
          </cell>
          <cell r="M85">
            <v>950000</v>
          </cell>
          <cell r="N85">
            <v>950000</v>
          </cell>
        </row>
        <row r="87">
          <cell r="B87">
            <v>3020</v>
          </cell>
          <cell r="D87" t="str">
            <v>계</v>
          </cell>
          <cell r="H87">
            <v>950000</v>
          </cell>
          <cell r="J87">
            <v>0</v>
          </cell>
          <cell r="L87">
            <v>0</v>
          </cell>
          <cell r="N87">
            <v>950000</v>
          </cell>
        </row>
        <row r="89">
          <cell r="B89">
            <v>2021</v>
          </cell>
          <cell r="C89" t="str">
            <v>1.21 수지구 신봉동 999(도)(신봉동 993)</v>
          </cell>
        </row>
        <row r="90">
          <cell r="B90" t="str">
            <v>비상벨볼륨조절, MIC, 방수버튼</v>
          </cell>
          <cell r="C90" t="str">
            <v>비상벨</v>
          </cell>
          <cell r="D90" t="str">
            <v>볼륨조절, MIC, 방수버튼</v>
          </cell>
          <cell r="E90">
            <v>1</v>
          </cell>
          <cell r="F90" t="str">
            <v>EA</v>
          </cell>
          <cell r="G90">
            <v>950000</v>
          </cell>
          <cell r="H90">
            <v>950000</v>
          </cell>
          <cell r="J90">
            <v>0</v>
          </cell>
          <cell r="L90">
            <v>0</v>
          </cell>
          <cell r="M90">
            <v>950000</v>
          </cell>
          <cell r="N90">
            <v>950000</v>
          </cell>
        </row>
        <row r="92">
          <cell r="B92">
            <v>3021</v>
          </cell>
          <cell r="D92" t="str">
            <v>계</v>
          </cell>
          <cell r="H92">
            <v>950000</v>
          </cell>
          <cell r="J92">
            <v>0</v>
          </cell>
          <cell r="L92">
            <v>0</v>
          </cell>
          <cell r="N92">
            <v>950000</v>
          </cell>
        </row>
        <row r="94">
          <cell r="B94">
            <v>2022</v>
          </cell>
          <cell r="C94" t="str">
            <v>1.22 수지구 죽전동 539-8(도)</v>
          </cell>
        </row>
        <row r="95">
          <cell r="B95" t="str">
            <v>비상벨볼륨조절, MIC, 방수버튼</v>
          </cell>
          <cell r="C95" t="str">
            <v>비상벨</v>
          </cell>
          <cell r="D95" t="str">
            <v>볼륨조절, MIC, 방수버튼</v>
          </cell>
          <cell r="E95">
            <v>1</v>
          </cell>
          <cell r="F95" t="str">
            <v>EA</v>
          </cell>
          <cell r="G95">
            <v>950000</v>
          </cell>
          <cell r="H95">
            <v>950000</v>
          </cell>
          <cell r="J95">
            <v>0</v>
          </cell>
          <cell r="L95">
            <v>0</v>
          </cell>
          <cell r="M95">
            <v>950000</v>
          </cell>
          <cell r="N95">
            <v>950000</v>
          </cell>
        </row>
        <row r="96">
          <cell r="B96">
            <v>3022</v>
          </cell>
          <cell r="D96" t="str">
            <v>계</v>
          </cell>
          <cell r="H96">
            <v>950000</v>
          </cell>
          <cell r="J96">
            <v>0</v>
          </cell>
          <cell r="L96">
            <v>0</v>
          </cell>
          <cell r="N96">
            <v>950000</v>
          </cell>
        </row>
        <row r="97">
          <cell r="B97">
            <v>2023</v>
          </cell>
          <cell r="C97" t="str">
            <v>1.23 수지구 죽전동 1480(도)(죽전동 1189-5)</v>
          </cell>
        </row>
        <row r="98">
          <cell r="B98" t="str">
            <v>비상벨볼륨조절, MIC, 방수버튼</v>
          </cell>
          <cell r="C98" t="str">
            <v>비상벨</v>
          </cell>
          <cell r="D98" t="str">
            <v>볼륨조절, MIC, 방수버튼</v>
          </cell>
          <cell r="E98">
            <v>1</v>
          </cell>
          <cell r="F98" t="str">
            <v>EA</v>
          </cell>
          <cell r="G98">
            <v>950000</v>
          </cell>
          <cell r="H98">
            <v>950000</v>
          </cell>
          <cell r="J98">
            <v>0</v>
          </cell>
          <cell r="L98">
            <v>0</v>
          </cell>
          <cell r="M98">
            <v>950000</v>
          </cell>
          <cell r="N98">
            <v>950000</v>
          </cell>
        </row>
        <row r="100">
          <cell r="B100">
            <v>3023</v>
          </cell>
          <cell r="D100" t="str">
            <v>계</v>
          </cell>
          <cell r="H100">
            <v>950000</v>
          </cell>
          <cell r="J100">
            <v>0</v>
          </cell>
          <cell r="L100">
            <v>0</v>
          </cell>
          <cell r="N100">
            <v>950000</v>
          </cell>
        </row>
        <row r="102">
          <cell r="B102">
            <v>2024</v>
          </cell>
          <cell r="C102" t="str">
            <v>1.24 수지구 풍덕천동 776(도)(푸름어린이집 뒤편)</v>
          </cell>
        </row>
        <row r="103">
          <cell r="B103" t="str">
            <v>비상벨볼륨조절, MIC, 방수버튼</v>
          </cell>
          <cell r="C103" t="str">
            <v>비상벨</v>
          </cell>
          <cell r="D103" t="str">
            <v>볼륨조절, MIC, 방수버튼</v>
          </cell>
          <cell r="E103">
            <v>1</v>
          </cell>
          <cell r="F103" t="str">
            <v>EA</v>
          </cell>
          <cell r="G103">
            <v>950000</v>
          </cell>
          <cell r="H103">
            <v>950000</v>
          </cell>
          <cell r="J103">
            <v>0</v>
          </cell>
          <cell r="L103">
            <v>0</v>
          </cell>
          <cell r="M103">
            <v>950000</v>
          </cell>
          <cell r="N103">
            <v>950000</v>
          </cell>
        </row>
        <row r="105">
          <cell r="B105">
            <v>3024</v>
          </cell>
          <cell r="D105" t="str">
            <v>계</v>
          </cell>
          <cell r="H105">
            <v>950000</v>
          </cell>
          <cell r="J105">
            <v>0</v>
          </cell>
          <cell r="L105">
            <v>0</v>
          </cell>
          <cell r="N105">
            <v>950000</v>
          </cell>
        </row>
        <row r="107">
          <cell r="B107">
            <v>2025</v>
          </cell>
          <cell r="C107" t="str">
            <v>1.25 수지구 풍덕천동 780(도)(풍덕천동 707)</v>
          </cell>
        </row>
        <row r="108">
          <cell r="B108" t="str">
            <v>비상벨볼륨조절, MIC, 방수버튼</v>
          </cell>
          <cell r="C108" t="str">
            <v>비상벨</v>
          </cell>
          <cell r="D108" t="str">
            <v>볼륨조절, MIC, 방수버튼</v>
          </cell>
          <cell r="E108">
            <v>1</v>
          </cell>
          <cell r="F108" t="str">
            <v>EA</v>
          </cell>
          <cell r="G108">
            <v>950000</v>
          </cell>
          <cell r="H108">
            <v>950000</v>
          </cell>
          <cell r="J108">
            <v>0</v>
          </cell>
          <cell r="L108">
            <v>0</v>
          </cell>
          <cell r="M108">
            <v>950000</v>
          </cell>
          <cell r="N108">
            <v>950000</v>
          </cell>
        </row>
        <row r="110">
          <cell r="B110">
            <v>3025</v>
          </cell>
          <cell r="D110" t="str">
            <v>계</v>
          </cell>
          <cell r="H110">
            <v>950000</v>
          </cell>
          <cell r="J110">
            <v>0</v>
          </cell>
          <cell r="L110">
            <v>0</v>
          </cell>
          <cell r="N110">
            <v>950000</v>
          </cell>
        </row>
        <row r="112">
          <cell r="B112">
            <v>2026</v>
          </cell>
          <cell r="C112" t="str">
            <v>1.26 처인구 남동 506(전)</v>
          </cell>
        </row>
        <row r="113">
          <cell r="B113" t="str">
            <v>비상벨볼륨조절, MIC, 방수버튼</v>
          </cell>
          <cell r="C113" t="str">
            <v>비상벨</v>
          </cell>
          <cell r="D113" t="str">
            <v>볼륨조절, MIC, 방수버튼</v>
          </cell>
          <cell r="E113">
            <v>1</v>
          </cell>
          <cell r="F113" t="str">
            <v>EA</v>
          </cell>
          <cell r="G113">
            <v>950000</v>
          </cell>
          <cell r="H113">
            <v>950000</v>
          </cell>
          <cell r="J113">
            <v>0</v>
          </cell>
          <cell r="L113">
            <v>0</v>
          </cell>
          <cell r="M113">
            <v>950000</v>
          </cell>
          <cell r="N113">
            <v>950000</v>
          </cell>
        </row>
        <row r="115">
          <cell r="B115">
            <v>3026</v>
          </cell>
          <cell r="D115" t="str">
            <v>계</v>
          </cell>
          <cell r="H115">
            <v>950000</v>
          </cell>
          <cell r="J115">
            <v>0</v>
          </cell>
          <cell r="L115">
            <v>0</v>
          </cell>
          <cell r="N115">
            <v>950000</v>
          </cell>
        </row>
        <row r="117">
          <cell r="B117">
            <v>2027</v>
          </cell>
          <cell r="C117" t="str">
            <v>1.27 처인구 남사면 북리 950-57(천)</v>
          </cell>
        </row>
        <row r="118">
          <cell r="B118" t="str">
            <v>비상벨볼륨조절, MIC, 방수버튼</v>
          </cell>
          <cell r="C118" t="str">
            <v>비상벨</v>
          </cell>
          <cell r="D118" t="str">
            <v>볼륨조절, MIC, 방수버튼</v>
          </cell>
          <cell r="E118">
            <v>1</v>
          </cell>
          <cell r="F118" t="str">
            <v>EA</v>
          </cell>
          <cell r="G118">
            <v>950000</v>
          </cell>
          <cell r="H118">
            <v>950000</v>
          </cell>
          <cell r="J118">
            <v>0</v>
          </cell>
          <cell r="L118">
            <v>0</v>
          </cell>
          <cell r="M118">
            <v>950000</v>
          </cell>
          <cell r="N118">
            <v>950000</v>
          </cell>
        </row>
        <row r="119">
          <cell r="B119">
            <v>3027</v>
          </cell>
          <cell r="D119" t="str">
            <v>계</v>
          </cell>
          <cell r="H119">
            <v>950000</v>
          </cell>
          <cell r="J119">
            <v>0</v>
          </cell>
          <cell r="L119">
            <v>0</v>
          </cell>
          <cell r="N119">
            <v>950000</v>
          </cell>
        </row>
        <row r="120">
          <cell r="B120">
            <v>2028</v>
          </cell>
          <cell r="C120" t="str">
            <v>1.28 처인구 모현읍 동림리 36-28(대)</v>
          </cell>
        </row>
        <row r="121">
          <cell r="B121" t="str">
            <v>비상벨볼륨조절, MIC, 방수버튼</v>
          </cell>
          <cell r="C121" t="str">
            <v>비상벨</v>
          </cell>
          <cell r="D121" t="str">
            <v>볼륨조절, MIC, 방수버튼</v>
          </cell>
          <cell r="E121">
            <v>1</v>
          </cell>
          <cell r="F121" t="str">
            <v>EA</v>
          </cell>
          <cell r="G121">
            <v>950000</v>
          </cell>
          <cell r="H121">
            <v>950000</v>
          </cell>
          <cell r="J121">
            <v>0</v>
          </cell>
          <cell r="L121">
            <v>0</v>
          </cell>
          <cell r="M121">
            <v>950000</v>
          </cell>
          <cell r="N121">
            <v>950000</v>
          </cell>
        </row>
        <row r="123">
          <cell r="B123">
            <v>3028</v>
          </cell>
          <cell r="D123" t="str">
            <v>계</v>
          </cell>
          <cell r="H123">
            <v>950000</v>
          </cell>
          <cell r="J123">
            <v>0</v>
          </cell>
          <cell r="L123">
            <v>0</v>
          </cell>
          <cell r="N123">
            <v>950000</v>
          </cell>
        </row>
        <row r="125">
          <cell r="B125">
            <v>2029</v>
          </cell>
          <cell r="C125" t="str">
            <v>1.29 처인구 모현읍 동림리 144-6(도)</v>
          </cell>
        </row>
        <row r="126">
          <cell r="B126" t="str">
            <v>비상벨볼륨조절, MIC, 방수버튼</v>
          </cell>
          <cell r="C126" t="str">
            <v>비상벨</v>
          </cell>
          <cell r="D126" t="str">
            <v>볼륨조절, MIC, 방수버튼</v>
          </cell>
          <cell r="E126">
            <v>1</v>
          </cell>
          <cell r="F126" t="str">
            <v>EA</v>
          </cell>
          <cell r="G126">
            <v>950000</v>
          </cell>
          <cell r="H126">
            <v>950000</v>
          </cell>
          <cell r="J126">
            <v>0</v>
          </cell>
          <cell r="L126">
            <v>0</v>
          </cell>
          <cell r="M126">
            <v>950000</v>
          </cell>
          <cell r="N126">
            <v>950000</v>
          </cell>
        </row>
        <row r="128">
          <cell r="B128">
            <v>3029</v>
          </cell>
          <cell r="D128" t="str">
            <v>계</v>
          </cell>
          <cell r="H128">
            <v>950000</v>
          </cell>
          <cell r="J128">
            <v>0</v>
          </cell>
          <cell r="L128">
            <v>0</v>
          </cell>
          <cell r="N128">
            <v>950000</v>
          </cell>
        </row>
        <row r="130">
          <cell r="B130">
            <v>2030</v>
          </cell>
          <cell r="C130" t="str">
            <v>1.30 처인구 백암면 근창리 23-1(묘)</v>
          </cell>
        </row>
        <row r="131">
          <cell r="B131" t="str">
            <v>비상벨볼륨조절, MIC, 방수버튼</v>
          </cell>
          <cell r="C131" t="str">
            <v>비상벨</v>
          </cell>
          <cell r="D131" t="str">
            <v>볼륨조절, MIC, 방수버튼</v>
          </cell>
          <cell r="E131">
            <v>1</v>
          </cell>
          <cell r="F131" t="str">
            <v>EA</v>
          </cell>
          <cell r="G131">
            <v>950000</v>
          </cell>
          <cell r="H131">
            <v>950000</v>
          </cell>
          <cell r="J131">
            <v>0</v>
          </cell>
          <cell r="L131">
            <v>0</v>
          </cell>
          <cell r="M131">
            <v>950000</v>
          </cell>
          <cell r="N131">
            <v>950000</v>
          </cell>
        </row>
        <row r="133">
          <cell r="B133">
            <v>3030</v>
          </cell>
          <cell r="D133" t="str">
            <v>계</v>
          </cell>
          <cell r="H133">
            <v>950000</v>
          </cell>
          <cell r="J133">
            <v>0</v>
          </cell>
          <cell r="L133">
            <v>0</v>
          </cell>
          <cell r="N133">
            <v>950000</v>
          </cell>
        </row>
        <row r="135">
          <cell r="B135">
            <v>2031</v>
          </cell>
          <cell r="C135" t="str">
            <v>1.31 처인구 백암면 백암리 293-8(답)</v>
          </cell>
        </row>
        <row r="136">
          <cell r="B136" t="str">
            <v>비상벨볼륨조절, MIC, 방수버튼</v>
          </cell>
          <cell r="C136" t="str">
            <v>비상벨</v>
          </cell>
          <cell r="D136" t="str">
            <v>볼륨조절, MIC, 방수버튼</v>
          </cell>
          <cell r="E136">
            <v>1</v>
          </cell>
          <cell r="F136" t="str">
            <v>EA</v>
          </cell>
          <cell r="G136">
            <v>950000</v>
          </cell>
          <cell r="H136">
            <v>950000</v>
          </cell>
          <cell r="J136">
            <v>0</v>
          </cell>
          <cell r="L136">
            <v>0</v>
          </cell>
          <cell r="M136">
            <v>950000</v>
          </cell>
          <cell r="N136">
            <v>950000</v>
          </cell>
        </row>
        <row r="138">
          <cell r="B138">
            <v>3031</v>
          </cell>
          <cell r="D138" t="str">
            <v>계</v>
          </cell>
          <cell r="H138">
            <v>950000</v>
          </cell>
          <cell r="J138">
            <v>0</v>
          </cell>
          <cell r="L138">
            <v>0</v>
          </cell>
          <cell r="N138">
            <v>950000</v>
          </cell>
        </row>
        <row r="140">
          <cell r="B140">
            <v>2032</v>
          </cell>
          <cell r="C140" t="str">
            <v>1.32 처인구 양지면 송문리 72-3(철)</v>
          </cell>
        </row>
        <row r="141">
          <cell r="B141" t="str">
            <v>비상벨볼륨조절, MIC, 방수버튼</v>
          </cell>
          <cell r="C141" t="str">
            <v>비상벨</v>
          </cell>
          <cell r="D141" t="str">
            <v>볼륨조절, MIC, 방수버튼</v>
          </cell>
          <cell r="E141">
            <v>1</v>
          </cell>
          <cell r="F141" t="str">
            <v>EA</v>
          </cell>
          <cell r="G141">
            <v>950000</v>
          </cell>
          <cell r="H141">
            <v>950000</v>
          </cell>
          <cell r="J141">
            <v>0</v>
          </cell>
          <cell r="L141">
            <v>0</v>
          </cell>
          <cell r="M141">
            <v>950000</v>
          </cell>
          <cell r="N141">
            <v>950000</v>
          </cell>
        </row>
        <row r="142">
          <cell r="B142">
            <v>3032</v>
          </cell>
          <cell r="D142" t="str">
            <v>계</v>
          </cell>
          <cell r="H142">
            <v>950000</v>
          </cell>
          <cell r="J142">
            <v>0</v>
          </cell>
          <cell r="L142">
            <v>0</v>
          </cell>
          <cell r="N142">
            <v>950000</v>
          </cell>
        </row>
        <row r="143">
          <cell r="B143">
            <v>2033</v>
          </cell>
          <cell r="C143" t="str">
            <v>1.33 처인구 양지면 제일리 273-2(도)</v>
          </cell>
        </row>
        <row r="144">
          <cell r="B144" t="str">
            <v>비상벨볼륨조절, MIC, 방수버튼</v>
          </cell>
          <cell r="C144" t="str">
            <v>비상벨</v>
          </cell>
          <cell r="D144" t="str">
            <v>볼륨조절, MIC, 방수버튼</v>
          </cell>
          <cell r="E144">
            <v>1</v>
          </cell>
          <cell r="F144" t="str">
            <v>EA</v>
          </cell>
          <cell r="G144">
            <v>950000</v>
          </cell>
          <cell r="H144">
            <v>950000</v>
          </cell>
          <cell r="J144">
            <v>0</v>
          </cell>
          <cell r="L144">
            <v>0</v>
          </cell>
          <cell r="M144">
            <v>950000</v>
          </cell>
          <cell r="N144">
            <v>950000</v>
          </cell>
        </row>
        <row r="146">
          <cell r="B146">
            <v>3033</v>
          </cell>
          <cell r="D146" t="str">
            <v>계</v>
          </cell>
          <cell r="H146">
            <v>950000</v>
          </cell>
          <cell r="J146">
            <v>0</v>
          </cell>
          <cell r="L146">
            <v>0</v>
          </cell>
          <cell r="N146">
            <v>950000</v>
          </cell>
        </row>
        <row r="148">
          <cell r="B148">
            <v>2035</v>
          </cell>
          <cell r="C148" t="str">
            <v>1.35 처인구 원삼면 맹리 352-4(답)</v>
          </cell>
        </row>
        <row r="149">
          <cell r="B149" t="str">
            <v>비상벨볼륨조절, MIC, 방수버튼</v>
          </cell>
          <cell r="C149" t="str">
            <v>비상벨</v>
          </cell>
          <cell r="D149" t="str">
            <v>볼륨조절, MIC, 방수버튼</v>
          </cell>
          <cell r="E149">
            <v>1</v>
          </cell>
          <cell r="F149" t="str">
            <v>EA</v>
          </cell>
          <cell r="G149">
            <v>950000</v>
          </cell>
          <cell r="H149">
            <v>950000</v>
          </cell>
          <cell r="J149">
            <v>0</v>
          </cell>
          <cell r="L149">
            <v>0</v>
          </cell>
          <cell r="M149">
            <v>950000</v>
          </cell>
          <cell r="N149">
            <v>950000</v>
          </cell>
        </row>
        <row r="151">
          <cell r="B151">
            <v>3035</v>
          </cell>
          <cell r="D151" t="str">
            <v>계</v>
          </cell>
          <cell r="H151">
            <v>950000</v>
          </cell>
          <cell r="J151">
            <v>0</v>
          </cell>
          <cell r="L151">
            <v>0</v>
          </cell>
          <cell r="N151">
            <v>950000</v>
          </cell>
        </row>
        <row r="153">
          <cell r="B153">
            <v>2036</v>
          </cell>
          <cell r="C153" t="str">
            <v>1.36 처인구 원삼면 맹리 706(구)(맹리 311-16)</v>
          </cell>
        </row>
        <row r="154">
          <cell r="B154" t="str">
            <v>비상벨볼륨조절, MIC, 방수버튼</v>
          </cell>
          <cell r="C154" t="str">
            <v>비상벨</v>
          </cell>
          <cell r="D154" t="str">
            <v>볼륨조절, MIC, 방수버튼</v>
          </cell>
          <cell r="E154">
            <v>1</v>
          </cell>
          <cell r="F154" t="str">
            <v>EA</v>
          </cell>
          <cell r="G154">
            <v>950000</v>
          </cell>
          <cell r="H154">
            <v>950000</v>
          </cell>
          <cell r="J154">
            <v>0</v>
          </cell>
          <cell r="L154">
            <v>0</v>
          </cell>
          <cell r="M154">
            <v>950000</v>
          </cell>
          <cell r="N154">
            <v>950000</v>
          </cell>
        </row>
        <row r="156">
          <cell r="B156">
            <v>3036</v>
          </cell>
          <cell r="D156" t="str">
            <v>계</v>
          </cell>
          <cell r="H156">
            <v>950000</v>
          </cell>
          <cell r="J156">
            <v>0</v>
          </cell>
          <cell r="L156">
            <v>0</v>
          </cell>
          <cell r="N156">
            <v>950000</v>
          </cell>
        </row>
        <row r="158">
          <cell r="B158">
            <v>2037</v>
          </cell>
          <cell r="C158" t="str">
            <v>1.37 처인구 유방동 70-2(도)</v>
          </cell>
        </row>
        <row r="159">
          <cell r="B159" t="str">
            <v>비상벨볼륨조절, MIC, 방수버튼</v>
          </cell>
          <cell r="C159" t="str">
            <v>비상벨</v>
          </cell>
          <cell r="D159" t="str">
            <v>볼륨조절, MIC, 방수버튼</v>
          </cell>
          <cell r="E159">
            <v>1</v>
          </cell>
          <cell r="F159" t="str">
            <v>EA</v>
          </cell>
          <cell r="G159">
            <v>950000</v>
          </cell>
          <cell r="H159">
            <v>950000</v>
          </cell>
          <cell r="J159">
            <v>0</v>
          </cell>
          <cell r="L159">
            <v>0</v>
          </cell>
          <cell r="M159">
            <v>950000</v>
          </cell>
          <cell r="N159">
            <v>950000</v>
          </cell>
        </row>
        <row r="161">
          <cell r="B161">
            <v>3037</v>
          </cell>
          <cell r="D161" t="str">
            <v>계</v>
          </cell>
          <cell r="H161">
            <v>950000</v>
          </cell>
          <cell r="J161">
            <v>0</v>
          </cell>
          <cell r="L161">
            <v>0</v>
          </cell>
          <cell r="N161">
            <v>950000</v>
          </cell>
        </row>
        <row r="163">
          <cell r="B163">
            <v>2038</v>
          </cell>
          <cell r="C163" t="str">
            <v>1.38 처인구 이동읍 천리 634(묘)</v>
          </cell>
        </row>
        <row r="164">
          <cell r="B164" t="str">
            <v>비상벨볼륨조절, MIC, 방수버튼</v>
          </cell>
          <cell r="C164" t="str">
            <v>비상벨</v>
          </cell>
          <cell r="D164" t="str">
            <v>볼륨조절, MIC, 방수버튼</v>
          </cell>
          <cell r="E164">
            <v>1</v>
          </cell>
          <cell r="F164" t="str">
            <v>EA</v>
          </cell>
          <cell r="G164">
            <v>950000</v>
          </cell>
          <cell r="H164">
            <v>950000</v>
          </cell>
          <cell r="J164">
            <v>0</v>
          </cell>
          <cell r="L164">
            <v>0</v>
          </cell>
          <cell r="M164">
            <v>950000</v>
          </cell>
          <cell r="N164">
            <v>950000</v>
          </cell>
        </row>
        <row r="165">
          <cell r="B165">
            <v>3038</v>
          </cell>
          <cell r="D165" t="str">
            <v>계</v>
          </cell>
          <cell r="H165">
            <v>950000</v>
          </cell>
          <cell r="J165">
            <v>0</v>
          </cell>
          <cell r="L165">
            <v>0</v>
          </cell>
          <cell r="N165">
            <v>950000</v>
          </cell>
        </row>
        <row r="166">
          <cell r="B166">
            <v>2039</v>
          </cell>
          <cell r="C166" t="str">
            <v>1.39 처인구 포곡읍 둔전리3(구)(둔전리32-5)</v>
          </cell>
        </row>
        <row r="167">
          <cell r="B167" t="str">
            <v>비상벨볼륨조절, MIC, 방수버튼</v>
          </cell>
          <cell r="C167" t="str">
            <v>비상벨</v>
          </cell>
          <cell r="D167" t="str">
            <v>볼륨조절, MIC, 방수버튼</v>
          </cell>
          <cell r="E167">
            <v>1</v>
          </cell>
          <cell r="F167" t="str">
            <v>EA</v>
          </cell>
          <cell r="G167">
            <v>950000</v>
          </cell>
          <cell r="H167">
            <v>950000</v>
          </cell>
          <cell r="J167">
            <v>0</v>
          </cell>
          <cell r="L167">
            <v>0</v>
          </cell>
          <cell r="M167">
            <v>950000</v>
          </cell>
          <cell r="N167">
            <v>950000</v>
          </cell>
        </row>
        <row r="169">
          <cell r="B169">
            <v>3039</v>
          </cell>
          <cell r="D169" t="str">
            <v>계</v>
          </cell>
          <cell r="H169">
            <v>950000</v>
          </cell>
          <cell r="J169">
            <v>0</v>
          </cell>
          <cell r="L169">
            <v>0</v>
          </cell>
          <cell r="N169">
            <v>950000</v>
          </cell>
        </row>
        <row r="171">
          <cell r="B171">
            <v>2040</v>
          </cell>
          <cell r="C171" t="str">
            <v>1.40 처인구 포곡읍 둔전리147(대)(둔전리144-9)</v>
          </cell>
        </row>
        <row r="172">
          <cell r="B172" t="str">
            <v>비상벨볼륨조절, MIC, 방수버튼</v>
          </cell>
          <cell r="C172" t="str">
            <v>비상벨</v>
          </cell>
          <cell r="D172" t="str">
            <v>볼륨조절, MIC, 방수버튼</v>
          </cell>
          <cell r="E172">
            <v>1</v>
          </cell>
          <cell r="F172" t="str">
            <v>EA</v>
          </cell>
          <cell r="G172">
            <v>950000</v>
          </cell>
          <cell r="H172">
            <v>950000</v>
          </cell>
          <cell r="J172">
            <v>0</v>
          </cell>
          <cell r="L172">
            <v>0</v>
          </cell>
          <cell r="M172">
            <v>950000</v>
          </cell>
          <cell r="N172">
            <v>950000</v>
          </cell>
        </row>
        <row r="174">
          <cell r="B174">
            <v>3040</v>
          </cell>
          <cell r="D174" t="str">
            <v>계</v>
          </cell>
          <cell r="H174">
            <v>950000</v>
          </cell>
          <cell r="J174">
            <v>0</v>
          </cell>
          <cell r="L174">
            <v>0</v>
          </cell>
          <cell r="N174">
            <v>950000</v>
          </cell>
        </row>
        <row r="176">
          <cell r="B176">
            <v>2041</v>
          </cell>
          <cell r="C176" t="str">
            <v>1.41 처인구 포곡읍 삼계리 607-9(구)</v>
          </cell>
        </row>
        <row r="177">
          <cell r="B177" t="str">
            <v>비상벨볼륨조절, MIC, 방수버튼</v>
          </cell>
          <cell r="C177" t="str">
            <v>비상벨</v>
          </cell>
          <cell r="D177" t="str">
            <v>볼륨조절, MIC, 방수버튼</v>
          </cell>
          <cell r="E177">
            <v>1</v>
          </cell>
          <cell r="F177" t="str">
            <v>EA</v>
          </cell>
          <cell r="G177">
            <v>950000</v>
          </cell>
          <cell r="H177">
            <v>950000</v>
          </cell>
          <cell r="J177">
            <v>0</v>
          </cell>
          <cell r="L177">
            <v>0</v>
          </cell>
          <cell r="M177">
            <v>950000</v>
          </cell>
          <cell r="N177">
            <v>950000</v>
          </cell>
        </row>
        <row r="179">
          <cell r="B179">
            <v>3041</v>
          </cell>
          <cell r="D179" t="str">
            <v>계</v>
          </cell>
          <cell r="H179">
            <v>950000</v>
          </cell>
          <cell r="J179">
            <v>0</v>
          </cell>
          <cell r="L179">
            <v>0</v>
          </cell>
          <cell r="N179">
            <v>950000</v>
          </cell>
        </row>
        <row r="181">
          <cell r="B181">
            <v>2042</v>
          </cell>
          <cell r="C181" t="str">
            <v>1.42 처인구 남사면 아곡리 707(도)</v>
          </cell>
        </row>
        <row r="182">
          <cell r="B182" t="str">
            <v>비상벨볼륨조절, MIC, 방수버튼</v>
          </cell>
          <cell r="C182" t="str">
            <v>비상벨</v>
          </cell>
          <cell r="D182" t="str">
            <v>볼륨조절, MIC, 방수버튼</v>
          </cell>
          <cell r="E182">
            <v>1</v>
          </cell>
          <cell r="F182" t="str">
            <v>EA</v>
          </cell>
          <cell r="G182">
            <v>950000</v>
          </cell>
          <cell r="H182">
            <v>950000</v>
          </cell>
          <cell r="J182">
            <v>0</v>
          </cell>
          <cell r="L182">
            <v>0</v>
          </cell>
          <cell r="M182">
            <v>950000</v>
          </cell>
          <cell r="N182">
            <v>950000</v>
          </cell>
        </row>
        <row r="184">
          <cell r="B184">
            <v>3042</v>
          </cell>
          <cell r="D184" t="str">
            <v>계</v>
          </cell>
          <cell r="H184">
            <v>950000</v>
          </cell>
          <cell r="J184">
            <v>0</v>
          </cell>
          <cell r="L184">
            <v>0</v>
          </cell>
          <cell r="N184">
            <v>950000</v>
          </cell>
        </row>
        <row r="186">
          <cell r="B186">
            <v>2043</v>
          </cell>
          <cell r="C186" t="str">
            <v>1.43 처인구 남사면 완장리 696(답)</v>
          </cell>
        </row>
        <row r="187">
          <cell r="B187" t="str">
            <v>비상벨볼륨조절, MIC, 방수버튼</v>
          </cell>
          <cell r="C187" t="str">
            <v>비상벨</v>
          </cell>
          <cell r="D187" t="str">
            <v>볼륨조절, MIC, 방수버튼</v>
          </cell>
          <cell r="E187">
            <v>1</v>
          </cell>
          <cell r="F187" t="str">
            <v>EA</v>
          </cell>
          <cell r="G187">
            <v>950000</v>
          </cell>
          <cell r="H187">
            <v>950000</v>
          </cell>
          <cell r="J187">
            <v>0</v>
          </cell>
          <cell r="L187">
            <v>0</v>
          </cell>
          <cell r="M187">
            <v>950000</v>
          </cell>
          <cell r="N187">
            <v>950000</v>
          </cell>
        </row>
        <row r="188">
          <cell r="B188">
            <v>3043</v>
          </cell>
          <cell r="D188" t="str">
            <v>계</v>
          </cell>
          <cell r="H188">
            <v>950000</v>
          </cell>
          <cell r="J188">
            <v>0</v>
          </cell>
          <cell r="L188">
            <v>0</v>
          </cell>
          <cell r="N188">
            <v>950000</v>
          </cell>
        </row>
        <row r="189">
          <cell r="B189">
            <v>2044</v>
          </cell>
          <cell r="C189" t="str">
            <v>1.44 기흥구 마북동 344-1</v>
          </cell>
        </row>
        <row r="190">
          <cell r="B190" t="str">
            <v>비상벨볼륨조절, MIC, 방수버튼</v>
          </cell>
          <cell r="C190" t="str">
            <v>비상벨</v>
          </cell>
          <cell r="D190" t="str">
            <v>볼륨조절, MIC, 방수버튼</v>
          </cell>
          <cell r="E190">
            <v>1</v>
          </cell>
          <cell r="F190" t="str">
            <v>EA</v>
          </cell>
          <cell r="G190">
            <v>950000</v>
          </cell>
          <cell r="H190">
            <v>950000</v>
          </cell>
          <cell r="J190">
            <v>0</v>
          </cell>
          <cell r="L190">
            <v>0</v>
          </cell>
          <cell r="M190">
            <v>950000</v>
          </cell>
          <cell r="N190">
            <v>950000</v>
          </cell>
        </row>
        <row r="191">
          <cell r="B191">
            <v>3044</v>
          </cell>
          <cell r="D191" t="str">
            <v>계</v>
          </cell>
          <cell r="H191">
            <v>950000</v>
          </cell>
          <cell r="J191">
            <v>0</v>
          </cell>
          <cell r="L191">
            <v>0</v>
          </cell>
          <cell r="N191">
            <v>950000</v>
          </cell>
        </row>
        <row r="193">
          <cell r="B193">
            <v>2045</v>
          </cell>
          <cell r="C193" t="str">
            <v>1.45 기흥구 중동 1077</v>
          </cell>
        </row>
        <row r="194">
          <cell r="B194" t="str">
            <v>비상벨볼륨조절, MIC, 방수버튼</v>
          </cell>
          <cell r="C194" t="str">
            <v>비상벨</v>
          </cell>
          <cell r="D194" t="str">
            <v>볼륨조절, MIC, 방수버튼</v>
          </cell>
          <cell r="E194">
            <v>1</v>
          </cell>
          <cell r="F194" t="str">
            <v>EA</v>
          </cell>
          <cell r="G194">
            <v>950000</v>
          </cell>
          <cell r="H194">
            <v>950000</v>
          </cell>
          <cell r="J194">
            <v>0</v>
          </cell>
          <cell r="L194">
            <v>0</v>
          </cell>
          <cell r="M194">
            <v>950000</v>
          </cell>
          <cell r="N194">
            <v>950000</v>
          </cell>
        </row>
        <row r="195">
          <cell r="B195">
            <v>3045</v>
          </cell>
          <cell r="D195" t="str">
            <v>계</v>
          </cell>
          <cell r="H195">
            <v>950000</v>
          </cell>
          <cell r="J195">
            <v>0</v>
          </cell>
          <cell r="L195">
            <v>0</v>
          </cell>
          <cell r="N195">
            <v>950000</v>
          </cell>
        </row>
        <row r="197">
          <cell r="B197">
            <v>2046</v>
          </cell>
          <cell r="C197" t="str">
            <v>1.46 기흥구 언남동 328-2</v>
          </cell>
        </row>
        <row r="198">
          <cell r="B198" t="str">
            <v>비상벨볼륨조절, MIC, 방수버튼</v>
          </cell>
          <cell r="C198" t="str">
            <v>비상벨</v>
          </cell>
          <cell r="D198" t="str">
            <v>볼륨조절, MIC, 방수버튼</v>
          </cell>
          <cell r="E198">
            <v>1</v>
          </cell>
          <cell r="F198" t="str">
            <v>EA</v>
          </cell>
          <cell r="G198">
            <v>950000</v>
          </cell>
          <cell r="H198">
            <v>950000</v>
          </cell>
          <cell r="J198">
            <v>0</v>
          </cell>
          <cell r="L198">
            <v>0</v>
          </cell>
          <cell r="M198">
            <v>950000</v>
          </cell>
          <cell r="N198">
            <v>950000</v>
          </cell>
        </row>
        <row r="199">
          <cell r="B199">
            <v>3046</v>
          </cell>
          <cell r="D199" t="str">
            <v>계</v>
          </cell>
          <cell r="H199">
            <v>950000</v>
          </cell>
          <cell r="J199">
            <v>0</v>
          </cell>
          <cell r="L199">
            <v>0</v>
          </cell>
          <cell r="N199">
            <v>950000</v>
          </cell>
        </row>
        <row r="201">
          <cell r="B201">
            <v>2047</v>
          </cell>
          <cell r="C201" t="str">
            <v>1.47 기흥구 동백동 431-2</v>
          </cell>
        </row>
        <row r="202">
          <cell r="B202" t="str">
            <v>비상벨볼륨조절, MIC, 방수버튼</v>
          </cell>
          <cell r="C202" t="str">
            <v>비상벨</v>
          </cell>
          <cell r="D202" t="str">
            <v>볼륨조절, MIC, 방수버튼</v>
          </cell>
          <cell r="E202">
            <v>1</v>
          </cell>
          <cell r="F202" t="str">
            <v>EA</v>
          </cell>
          <cell r="G202">
            <v>950000</v>
          </cell>
          <cell r="H202">
            <v>950000</v>
          </cell>
          <cell r="J202">
            <v>0</v>
          </cell>
          <cell r="L202">
            <v>0</v>
          </cell>
          <cell r="M202">
            <v>950000</v>
          </cell>
          <cell r="N202">
            <v>950000</v>
          </cell>
        </row>
        <row r="203">
          <cell r="B203">
            <v>3047</v>
          </cell>
          <cell r="D203" t="str">
            <v>계</v>
          </cell>
          <cell r="H203">
            <v>950000</v>
          </cell>
          <cell r="J203">
            <v>0</v>
          </cell>
          <cell r="L203">
            <v>0</v>
          </cell>
          <cell r="N203">
            <v>950000</v>
          </cell>
        </row>
        <row r="205">
          <cell r="B205">
            <v>2048</v>
          </cell>
          <cell r="C205" t="str">
            <v>1.48 기흥구 중동 665-43</v>
          </cell>
        </row>
        <row r="206">
          <cell r="B206" t="str">
            <v>비상벨볼륨조절, MIC, 방수버튼</v>
          </cell>
          <cell r="C206" t="str">
            <v>비상벨</v>
          </cell>
          <cell r="D206" t="str">
            <v>볼륨조절, MIC, 방수버튼</v>
          </cell>
          <cell r="E206">
            <v>1</v>
          </cell>
          <cell r="F206" t="str">
            <v>EA</v>
          </cell>
          <cell r="G206">
            <v>950000</v>
          </cell>
          <cell r="H206">
            <v>950000</v>
          </cell>
          <cell r="J206">
            <v>0</v>
          </cell>
          <cell r="L206">
            <v>0</v>
          </cell>
          <cell r="M206">
            <v>950000</v>
          </cell>
          <cell r="N206">
            <v>950000</v>
          </cell>
        </row>
        <row r="207">
          <cell r="B207">
            <v>3048</v>
          </cell>
          <cell r="D207" t="str">
            <v>계</v>
          </cell>
          <cell r="H207">
            <v>950000</v>
          </cell>
          <cell r="J207">
            <v>0</v>
          </cell>
          <cell r="L207">
            <v>0</v>
          </cell>
          <cell r="N207">
            <v>950000</v>
          </cell>
        </row>
        <row r="209">
          <cell r="B209">
            <v>2049</v>
          </cell>
          <cell r="C209" t="str">
            <v>1.49 기흥구 중동 993</v>
          </cell>
        </row>
        <row r="210">
          <cell r="B210" t="str">
            <v>비상벨볼륨조절, MIC, 방수버튼</v>
          </cell>
          <cell r="C210" t="str">
            <v>비상벨</v>
          </cell>
          <cell r="D210" t="str">
            <v>볼륨조절, MIC, 방수버튼</v>
          </cell>
          <cell r="E210">
            <v>1</v>
          </cell>
          <cell r="F210" t="str">
            <v>EA</v>
          </cell>
          <cell r="G210">
            <v>950000</v>
          </cell>
          <cell r="H210">
            <v>950000</v>
          </cell>
          <cell r="J210">
            <v>0</v>
          </cell>
          <cell r="L210">
            <v>0</v>
          </cell>
          <cell r="M210">
            <v>950000</v>
          </cell>
          <cell r="N210">
            <v>950000</v>
          </cell>
        </row>
        <row r="211">
          <cell r="B211">
            <v>3049</v>
          </cell>
          <cell r="D211" t="str">
            <v>계</v>
          </cell>
          <cell r="H211">
            <v>950000</v>
          </cell>
          <cell r="J211">
            <v>0</v>
          </cell>
          <cell r="L211">
            <v>0</v>
          </cell>
          <cell r="N211">
            <v>950000</v>
          </cell>
        </row>
        <row r="212">
          <cell r="B212">
            <v>2050</v>
          </cell>
          <cell r="C212" t="str">
            <v>1.50 기흥구 중동 815</v>
          </cell>
        </row>
        <row r="213">
          <cell r="B213" t="str">
            <v>비상벨볼륨조절, MIC, 방수버튼</v>
          </cell>
          <cell r="C213" t="str">
            <v>비상벨</v>
          </cell>
          <cell r="D213" t="str">
            <v>볼륨조절, MIC, 방수버튼</v>
          </cell>
          <cell r="E213">
            <v>1</v>
          </cell>
          <cell r="F213" t="str">
            <v>EA</v>
          </cell>
          <cell r="G213">
            <v>950000</v>
          </cell>
          <cell r="H213">
            <v>950000</v>
          </cell>
          <cell r="J213">
            <v>0</v>
          </cell>
          <cell r="L213">
            <v>0</v>
          </cell>
          <cell r="M213">
            <v>950000</v>
          </cell>
          <cell r="N213">
            <v>950000</v>
          </cell>
        </row>
        <row r="214">
          <cell r="B214">
            <v>3050</v>
          </cell>
          <cell r="D214" t="str">
            <v>계</v>
          </cell>
          <cell r="H214">
            <v>950000</v>
          </cell>
          <cell r="J214">
            <v>0</v>
          </cell>
          <cell r="L214">
            <v>0</v>
          </cell>
          <cell r="N214">
            <v>950000</v>
          </cell>
        </row>
        <row r="215">
          <cell r="B215">
            <v>2051</v>
          </cell>
          <cell r="C215" t="str">
            <v>1.51 기흥구 상하동 578</v>
          </cell>
        </row>
        <row r="216">
          <cell r="B216" t="str">
            <v>비상벨볼륨조절, MIC, 방수버튼</v>
          </cell>
          <cell r="C216" t="str">
            <v>비상벨</v>
          </cell>
          <cell r="D216" t="str">
            <v>볼륨조절, MIC, 방수버튼</v>
          </cell>
          <cell r="E216">
            <v>1</v>
          </cell>
          <cell r="F216" t="str">
            <v>EA</v>
          </cell>
          <cell r="G216">
            <v>950000</v>
          </cell>
          <cell r="H216">
            <v>950000</v>
          </cell>
          <cell r="J216">
            <v>0</v>
          </cell>
          <cell r="L216">
            <v>0</v>
          </cell>
          <cell r="M216">
            <v>950000</v>
          </cell>
          <cell r="N216">
            <v>950000</v>
          </cell>
        </row>
        <row r="217">
          <cell r="B217">
            <v>3051</v>
          </cell>
          <cell r="D217" t="str">
            <v>계</v>
          </cell>
          <cell r="H217">
            <v>950000</v>
          </cell>
          <cell r="J217">
            <v>0</v>
          </cell>
          <cell r="L217">
            <v>0</v>
          </cell>
          <cell r="N217">
            <v>950000</v>
          </cell>
        </row>
        <row r="218">
          <cell r="B218">
            <v>2052</v>
          </cell>
          <cell r="C218" t="str">
            <v>1.52 기흥구 마북동 502-354</v>
          </cell>
        </row>
        <row r="219">
          <cell r="B219" t="str">
            <v>비상벨볼륨조절, MIC, 방수버튼</v>
          </cell>
          <cell r="C219" t="str">
            <v>비상벨</v>
          </cell>
          <cell r="D219" t="str">
            <v>볼륨조절, MIC, 방수버튼</v>
          </cell>
          <cell r="E219">
            <v>1</v>
          </cell>
          <cell r="F219" t="str">
            <v>EA</v>
          </cell>
          <cell r="G219">
            <v>950000</v>
          </cell>
          <cell r="H219">
            <v>950000</v>
          </cell>
          <cell r="J219">
            <v>0</v>
          </cell>
          <cell r="L219">
            <v>0</v>
          </cell>
          <cell r="M219">
            <v>950000</v>
          </cell>
          <cell r="N219">
            <v>950000</v>
          </cell>
        </row>
        <row r="220">
          <cell r="B220">
            <v>3052</v>
          </cell>
          <cell r="D220" t="str">
            <v>계</v>
          </cell>
          <cell r="H220">
            <v>950000</v>
          </cell>
          <cell r="J220">
            <v>0</v>
          </cell>
          <cell r="L220">
            <v>0</v>
          </cell>
          <cell r="N220">
            <v>950000</v>
          </cell>
        </row>
        <row r="221">
          <cell r="B221">
            <v>2053</v>
          </cell>
          <cell r="C221" t="str">
            <v>1.53 기흥구 중동 1104</v>
          </cell>
        </row>
        <row r="222">
          <cell r="B222" t="str">
            <v>비상벨볼륨조절, MIC, 방수버튼</v>
          </cell>
          <cell r="C222" t="str">
            <v>비상벨</v>
          </cell>
          <cell r="D222" t="str">
            <v>볼륨조절, MIC, 방수버튼</v>
          </cell>
          <cell r="E222">
            <v>1</v>
          </cell>
          <cell r="F222" t="str">
            <v>EA</v>
          </cell>
          <cell r="G222">
            <v>950000</v>
          </cell>
          <cell r="H222">
            <v>950000</v>
          </cell>
          <cell r="J222">
            <v>0</v>
          </cell>
          <cell r="L222">
            <v>0</v>
          </cell>
          <cell r="M222">
            <v>950000</v>
          </cell>
          <cell r="N222">
            <v>950000</v>
          </cell>
        </row>
        <row r="223">
          <cell r="B223">
            <v>3053</v>
          </cell>
          <cell r="D223" t="str">
            <v>계</v>
          </cell>
          <cell r="H223">
            <v>950000</v>
          </cell>
          <cell r="J223">
            <v>0</v>
          </cell>
          <cell r="L223">
            <v>0</v>
          </cell>
          <cell r="N223">
            <v>950000</v>
          </cell>
        </row>
        <row r="224">
          <cell r="B224">
            <v>2054</v>
          </cell>
          <cell r="C224" t="str">
            <v>1.54 기흥구 중동 1097</v>
          </cell>
        </row>
        <row r="225">
          <cell r="B225" t="str">
            <v>비상벨볼륨조절, MIC, 방수버튼</v>
          </cell>
          <cell r="C225" t="str">
            <v>비상벨</v>
          </cell>
          <cell r="D225" t="str">
            <v>볼륨조절, MIC, 방수버튼</v>
          </cell>
          <cell r="E225">
            <v>1</v>
          </cell>
          <cell r="F225" t="str">
            <v>EA</v>
          </cell>
          <cell r="G225">
            <v>950000</v>
          </cell>
          <cell r="H225">
            <v>950000</v>
          </cell>
          <cell r="J225">
            <v>0</v>
          </cell>
          <cell r="L225">
            <v>0</v>
          </cell>
          <cell r="M225">
            <v>950000</v>
          </cell>
          <cell r="N225">
            <v>950000</v>
          </cell>
        </row>
        <row r="226">
          <cell r="B226">
            <v>3054</v>
          </cell>
          <cell r="D226" t="str">
            <v>계</v>
          </cell>
          <cell r="H226">
            <v>950000</v>
          </cell>
          <cell r="J226">
            <v>0</v>
          </cell>
          <cell r="L226">
            <v>0</v>
          </cell>
          <cell r="N226">
            <v>950000</v>
          </cell>
        </row>
      </sheetData>
      <sheetData sheetId="13" refreshError="1"/>
      <sheetData sheetId="14">
        <row r="1">
          <cell r="C1" t="str">
            <v>관   급   자   재   내   역   서(현장장비)</v>
          </cell>
        </row>
        <row r="2">
          <cell r="C2" t="str">
            <v>건명 : 2020 생활방범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1. 관급자재 내역서(현장장비 총액)</v>
          </cell>
        </row>
        <row r="6">
          <cell r="B6">
            <v>2001</v>
          </cell>
          <cell r="C6" t="str">
            <v>2.1 기흥구 고매동 836-1(천)</v>
          </cell>
        </row>
        <row r="7">
          <cell r="B7">
            <v>200</v>
          </cell>
          <cell r="C7" t="str">
            <v>스피드 돔 카메라 설치</v>
          </cell>
          <cell r="D7" t="str">
            <v>2.0 Megapixel</v>
          </cell>
          <cell r="E7">
            <v>1</v>
          </cell>
          <cell r="F7" t="str">
            <v>EA</v>
          </cell>
          <cell r="G7">
            <v>2604735</v>
          </cell>
          <cell r="H7">
            <v>2604735</v>
          </cell>
          <cell r="I7">
            <v>157859</v>
          </cell>
          <cell r="J7">
            <v>157859</v>
          </cell>
          <cell r="K7">
            <v>0</v>
          </cell>
          <cell r="L7">
            <v>0</v>
          </cell>
        </row>
        <row r="8">
          <cell r="B8">
            <v>201</v>
          </cell>
          <cell r="C8" t="str">
            <v>고정형 카메라 설치</v>
          </cell>
          <cell r="D8" t="str">
            <v>2.0 Megapixel, IR일체형</v>
          </cell>
          <cell r="E8">
            <v>4</v>
          </cell>
          <cell r="F8" t="str">
            <v>EA</v>
          </cell>
          <cell r="G8">
            <v>703551</v>
          </cell>
          <cell r="H8">
            <v>2814204</v>
          </cell>
          <cell r="I8">
            <v>118394</v>
          </cell>
          <cell r="J8">
            <v>473576</v>
          </cell>
          <cell r="K8">
            <v>0</v>
          </cell>
          <cell r="L8">
            <v>0</v>
          </cell>
        </row>
        <row r="9">
          <cell r="B9">
            <v>3001</v>
          </cell>
          <cell r="D9" t="str">
            <v>계</v>
          </cell>
          <cell r="H9">
            <v>5418939</v>
          </cell>
          <cell r="J9">
            <v>631435</v>
          </cell>
          <cell r="L9">
            <v>0</v>
          </cell>
        </row>
        <row r="11">
          <cell r="B11">
            <v>2002</v>
          </cell>
          <cell r="C11" t="str">
            <v>2.2 기흥구 공세동 152-2(임)</v>
          </cell>
        </row>
        <row r="12">
          <cell r="B12">
            <v>200</v>
          </cell>
          <cell r="C12" t="str">
            <v>스피드 돔 카메라 설치</v>
          </cell>
          <cell r="D12" t="str">
            <v>2.0 Megapixel</v>
          </cell>
          <cell r="E12">
            <v>1</v>
          </cell>
          <cell r="F12" t="str">
            <v>EA</v>
          </cell>
          <cell r="G12">
            <v>2604735</v>
          </cell>
          <cell r="H12">
            <v>2604735</v>
          </cell>
          <cell r="I12">
            <v>157859</v>
          </cell>
          <cell r="J12">
            <v>157859</v>
          </cell>
          <cell r="K12">
            <v>0</v>
          </cell>
          <cell r="L12">
            <v>0</v>
          </cell>
        </row>
        <row r="13">
          <cell r="B13">
            <v>201</v>
          </cell>
          <cell r="C13" t="str">
            <v>고정형 카메라 설치</v>
          </cell>
          <cell r="D13" t="str">
            <v>2.0 Megapixel, IR일체형</v>
          </cell>
          <cell r="E13">
            <v>2</v>
          </cell>
          <cell r="F13" t="str">
            <v>EA</v>
          </cell>
          <cell r="G13">
            <v>703551</v>
          </cell>
          <cell r="H13">
            <v>1407102</v>
          </cell>
          <cell r="I13">
            <v>118394</v>
          </cell>
          <cell r="J13">
            <v>236788</v>
          </cell>
          <cell r="K13">
            <v>0</v>
          </cell>
          <cell r="L13">
            <v>0</v>
          </cell>
        </row>
        <row r="14">
          <cell r="B14">
            <v>3002</v>
          </cell>
          <cell r="D14" t="str">
            <v>계</v>
          </cell>
          <cell r="H14">
            <v>4011837</v>
          </cell>
          <cell r="J14">
            <v>394647</v>
          </cell>
          <cell r="L14">
            <v>0</v>
          </cell>
        </row>
        <row r="16">
          <cell r="B16">
            <v>2003</v>
          </cell>
          <cell r="C16" t="str">
            <v>2.3 기흥구 구갈동 617(도)</v>
          </cell>
        </row>
        <row r="17">
          <cell r="B17">
            <v>200</v>
          </cell>
          <cell r="C17" t="str">
            <v>스피드 돔 카메라 설치</v>
          </cell>
          <cell r="D17" t="str">
            <v>2.0 Megapixel</v>
          </cell>
          <cell r="E17">
            <v>1</v>
          </cell>
          <cell r="F17" t="str">
            <v>EA</v>
          </cell>
          <cell r="G17">
            <v>2604735</v>
          </cell>
          <cell r="H17">
            <v>2604735</v>
          </cell>
          <cell r="I17">
            <v>157859</v>
          </cell>
          <cell r="J17">
            <v>157859</v>
          </cell>
          <cell r="K17">
            <v>0</v>
          </cell>
          <cell r="L17">
            <v>0</v>
          </cell>
        </row>
        <row r="18">
          <cell r="B18">
            <v>201</v>
          </cell>
          <cell r="C18" t="str">
            <v>고정형 카메라 설치</v>
          </cell>
          <cell r="D18" t="str">
            <v>2.0 Megapixel, IR일체형</v>
          </cell>
          <cell r="E18">
            <v>2</v>
          </cell>
          <cell r="F18" t="str">
            <v>EA</v>
          </cell>
          <cell r="G18">
            <v>703551</v>
          </cell>
          <cell r="H18">
            <v>1407102</v>
          </cell>
          <cell r="I18">
            <v>118394</v>
          </cell>
          <cell r="J18">
            <v>236788</v>
          </cell>
          <cell r="K18">
            <v>0</v>
          </cell>
          <cell r="L18">
            <v>0</v>
          </cell>
        </row>
        <row r="19">
          <cell r="B19">
            <v>3003</v>
          </cell>
          <cell r="D19" t="str">
            <v>계</v>
          </cell>
          <cell r="H19">
            <v>4011837</v>
          </cell>
          <cell r="J19">
            <v>394647</v>
          </cell>
          <cell r="L19">
            <v>0</v>
          </cell>
        </row>
        <row r="20">
          <cell r="B20">
            <v>2004</v>
          </cell>
          <cell r="C20" t="str">
            <v>2.4 기흥구 농서동 415(도)</v>
          </cell>
        </row>
        <row r="21">
          <cell r="B21">
            <v>200</v>
          </cell>
          <cell r="C21" t="str">
            <v>스피드 돔 카메라 설치</v>
          </cell>
          <cell r="D21" t="str">
            <v>2.0 Megapixel</v>
          </cell>
          <cell r="E21">
            <v>1</v>
          </cell>
          <cell r="F21" t="str">
            <v>EA</v>
          </cell>
          <cell r="G21">
            <v>2604735</v>
          </cell>
          <cell r="H21">
            <v>2604735</v>
          </cell>
          <cell r="I21">
            <v>157859</v>
          </cell>
          <cell r="J21">
            <v>157859</v>
          </cell>
          <cell r="K21">
            <v>0</v>
          </cell>
          <cell r="L21">
            <v>0</v>
          </cell>
        </row>
        <row r="22">
          <cell r="B22">
            <v>201</v>
          </cell>
          <cell r="C22" t="str">
            <v>고정형 카메라 설치</v>
          </cell>
          <cell r="D22" t="str">
            <v>2.0 Megapixel, IR일체형</v>
          </cell>
          <cell r="E22">
            <v>4</v>
          </cell>
          <cell r="F22" t="str">
            <v>EA</v>
          </cell>
          <cell r="G22">
            <v>703551</v>
          </cell>
          <cell r="H22">
            <v>2814204</v>
          </cell>
          <cell r="I22">
            <v>118394</v>
          </cell>
          <cell r="J22">
            <v>473576</v>
          </cell>
          <cell r="K22">
            <v>0</v>
          </cell>
          <cell r="L22">
            <v>0</v>
          </cell>
        </row>
        <row r="23">
          <cell r="B23">
            <v>3004</v>
          </cell>
          <cell r="D23" t="str">
            <v>계</v>
          </cell>
          <cell r="H23">
            <v>5418939</v>
          </cell>
          <cell r="J23">
            <v>631435</v>
          </cell>
          <cell r="L23">
            <v>0</v>
          </cell>
        </row>
        <row r="24">
          <cell r="B24">
            <v>2005</v>
          </cell>
          <cell r="C24" t="str">
            <v>2.5 기흥구 마북동 317-43(도)</v>
          </cell>
        </row>
        <row r="25">
          <cell r="B25">
            <v>200</v>
          </cell>
          <cell r="C25" t="str">
            <v>스피드 돔 카메라 설치</v>
          </cell>
          <cell r="D25" t="str">
            <v>2.0 Megapixel</v>
          </cell>
          <cell r="E25">
            <v>1</v>
          </cell>
          <cell r="F25" t="str">
            <v>EA</v>
          </cell>
          <cell r="G25">
            <v>2604735</v>
          </cell>
          <cell r="H25">
            <v>2604735</v>
          </cell>
          <cell r="I25">
            <v>157859</v>
          </cell>
          <cell r="J25">
            <v>157859</v>
          </cell>
          <cell r="K25">
            <v>0</v>
          </cell>
          <cell r="L25">
            <v>0</v>
          </cell>
        </row>
        <row r="26">
          <cell r="B26">
            <v>201</v>
          </cell>
          <cell r="C26" t="str">
            <v>고정형 카메라 설치</v>
          </cell>
          <cell r="D26" t="str">
            <v>2.0 Megapixel, IR일체형</v>
          </cell>
          <cell r="E26">
            <v>4</v>
          </cell>
          <cell r="F26" t="str">
            <v>EA</v>
          </cell>
          <cell r="G26">
            <v>703551</v>
          </cell>
          <cell r="H26">
            <v>2814204</v>
          </cell>
          <cell r="I26">
            <v>118394</v>
          </cell>
          <cell r="J26">
            <v>473576</v>
          </cell>
          <cell r="K26">
            <v>0</v>
          </cell>
          <cell r="L26">
            <v>0</v>
          </cell>
        </row>
        <row r="27">
          <cell r="B27">
            <v>3005</v>
          </cell>
          <cell r="D27" t="str">
            <v>계</v>
          </cell>
          <cell r="H27">
            <v>5418939</v>
          </cell>
          <cell r="J27">
            <v>631435</v>
          </cell>
          <cell r="L27">
            <v>0</v>
          </cell>
        </row>
        <row r="28">
          <cell r="B28">
            <v>2006</v>
          </cell>
          <cell r="C28" t="str">
            <v>2.6 기흥구 보라동 288-28(전)</v>
          </cell>
        </row>
        <row r="29">
          <cell r="B29">
            <v>201</v>
          </cell>
          <cell r="C29" t="str">
            <v>고정형 카메라 설치</v>
          </cell>
          <cell r="D29" t="str">
            <v>2.0 Megapixel, IR일체형</v>
          </cell>
          <cell r="E29">
            <v>3</v>
          </cell>
          <cell r="F29" t="str">
            <v>EA</v>
          </cell>
          <cell r="G29">
            <v>703551</v>
          </cell>
          <cell r="H29">
            <v>2110653</v>
          </cell>
          <cell r="I29">
            <v>118394</v>
          </cell>
          <cell r="J29">
            <v>355182</v>
          </cell>
          <cell r="L29">
            <v>0</v>
          </cell>
        </row>
        <row r="30">
          <cell r="B30">
            <v>3006</v>
          </cell>
          <cell r="D30" t="str">
            <v>계</v>
          </cell>
          <cell r="H30">
            <v>2110653</v>
          </cell>
          <cell r="J30">
            <v>355182</v>
          </cell>
          <cell r="L30">
            <v>0</v>
          </cell>
        </row>
        <row r="32">
          <cell r="B32">
            <v>2007</v>
          </cell>
          <cell r="C32" t="str">
            <v>2.7 기흥구 상하동 592(구)(상하동 121)</v>
          </cell>
        </row>
        <row r="33">
          <cell r="B33">
            <v>200</v>
          </cell>
          <cell r="C33" t="str">
            <v>스피드 돔 카메라 설치</v>
          </cell>
          <cell r="D33" t="str">
            <v>2.0 Megapixel</v>
          </cell>
          <cell r="E33">
            <v>1</v>
          </cell>
          <cell r="F33" t="str">
            <v>EA</v>
          </cell>
          <cell r="G33">
            <v>2604735</v>
          </cell>
          <cell r="H33">
            <v>2604735</v>
          </cell>
          <cell r="I33">
            <v>157859</v>
          </cell>
          <cell r="J33">
            <v>157859</v>
          </cell>
          <cell r="K33">
            <v>0</v>
          </cell>
          <cell r="L33">
            <v>0</v>
          </cell>
        </row>
        <row r="34">
          <cell r="B34">
            <v>201</v>
          </cell>
          <cell r="C34" t="str">
            <v>고정형 카메라 설치</v>
          </cell>
          <cell r="D34" t="str">
            <v>2.0 Megapixel, IR일체형</v>
          </cell>
          <cell r="E34">
            <v>4</v>
          </cell>
          <cell r="F34" t="str">
            <v>EA</v>
          </cell>
          <cell r="G34">
            <v>703551</v>
          </cell>
          <cell r="H34">
            <v>2814204</v>
          </cell>
          <cell r="I34">
            <v>118394</v>
          </cell>
          <cell r="J34">
            <v>473576</v>
          </cell>
          <cell r="K34">
            <v>0</v>
          </cell>
          <cell r="L34">
            <v>0</v>
          </cell>
        </row>
        <row r="35">
          <cell r="B35">
            <v>3007</v>
          </cell>
          <cell r="D35" t="str">
            <v>계</v>
          </cell>
          <cell r="H35">
            <v>5418939</v>
          </cell>
          <cell r="J35">
            <v>631435</v>
          </cell>
          <cell r="L35">
            <v>0</v>
          </cell>
        </row>
        <row r="37">
          <cell r="B37">
            <v>2008</v>
          </cell>
          <cell r="C37" t="str">
            <v>2.8 기흥구 상하동 614(구)(상하동 353)</v>
          </cell>
        </row>
        <row r="38">
          <cell r="B38">
            <v>200</v>
          </cell>
          <cell r="C38" t="str">
            <v>스피드 돔 카메라 설치</v>
          </cell>
          <cell r="D38" t="str">
            <v>2.0 Megapixel</v>
          </cell>
          <cell r="E38">
            <v>1</v>
          </cell>
          <cell r="F38" t="str">
            <v>EA</v>
          </cell>
          <cell r="G38">
            <v>2604735</v>
          </cell>
          <cell r="H38">
            <v>2604735</v>
          </cell>
          <cell r="I38">
            <v>157859</v>
          </cell>
          <cell r="J38">
            <v>157859</v>
          </cell>
          <cell r="K38">
            <v>0</v>
          </cell>
          <cell r="L38">
            <v>0</v>
          </cell>
        </row>
        <row r="39">
          <cell r="B39">
            <v>201</v>
          </cell>
          <cell r="C39" t="str">
            <v>고정형 카메라 설치</v>
          </cell>
          <cell r="D39" t="str">
            <v>2.0 Megapixel, IR일체형</v>
          </cell>
          <cell r="E39">
            <v>3</v>
          </cell>
          <cell r="F39" t="str">
            <v>EA</v>
          </cell>
          <cell r="G39">
            <v>703551</v>
          </cell>
          <cell r="H39">
            <v>2110653</v>
          </cell>
          <cell r="I39">
            <v>118394</v>
          </cell>
          <cell r="J39">
            <v>355182</v>
          </cell>
          <cell r="K39">
            <v>0</v>
          </cell>
          <cell r="L39">
            <v>0</v>
          </cell>
        </row>
        <row r="40">
          <cell r="B40">
            <v>3008</v>
          </cell>
          <cell r="D40" t="str">
            <v>계</v>
          </cell>
          <cell r="H40">
            <v>4715388</v>
          </cell>
          <cell r="J40">
            <v>513041</v>
          </cell>
          <cell r="L40">
            <v>0</v>
          </cell>
        </row>
        <row r="42">
          <cell r="B42">
            <v>2009</v>
          </cell>
          <cell r="C42" t="str">
            <v>2.9 기흥구 신갈동 74(도)(신갈동 58)</v>
          </cell>
        </row>
        <row r="43">
          <cell r="B43">
            <v>200</v>
          </cell>
          <cell r="C43" t="str">
            <v>스피드 돔 카메라 설치</v>
          </cell>
          <cell r="D43" t="str">
            <v>2.0 Megapixel</v>
          </cell>
          <cell r="E43">
            <v>1</v>
          </cell>
          <cell r="F43" t="str">
            <v>EA</v>
          </cell>
          <cell r="G43">
            <v>2604735</v>
          </cell>
          <cell r="H43">
            <v>2604735</v>
          </cell>
          <cell r="I43">
            <v>157859</v>
          </cell>
          <cell r="J43">
            <v>157859</v>
          </cell>
          <cell r="K43">
            <v>0</v>
          </cell>
          <cell r="L43">
            <v>0</v>
          </cell>
        </row>
        <row r="44">
          <cell r="B44">
            <v>201</v>
          </cell>
          <cell r="C44" t="str">
            <v>고정형 카메라 설치</v>
          </cell>
          <cell r="D44" t="str">
            <v>2.0 Megapixel, IR일체형</v>
          </cell>
          <cell r="E44">
            <v>3</v>
          </cell>
          <cell r="F44" t="str">
            <v>EA</v>
          </cell>
          <cell r="G44">
            <v>703551</v>
          </cell>
          <cell r="H44">
            <v>2110653</v>
          </cell>
          <cell r="I44">
            <v>118394</v>
          </cell>
          <cell r="J44">
            <v>355182</v>
          </cell>
          <cell r="K44">
            <v>0</v>
          </cell>
          <cell r="L44">
            <v>0</v>
          </cell>
        </row>
        <row r="45">
          <cell r="B45">
            <v>3009</v>
          </cell>
          <cell r="D45" t="str">
            <v>계</v>
          </cell>
          <cell r="H45">
            <v>4715388</v>
          </cell>
          <cell r="J45">
            <v>513041</v>
          </cell>
          <cell r="L45">
            <v>0</v>
          </cell>
        </row>
        <row r="47">
          <cell r="B47">
            <v>2010</v>
          </cell>
          <cell r="C47" t="str">
            <v>2.10 기흥구 언남동 465-9(도)</v>
          </cell>
        </row>
        <row r="48">
          <cell r="B48">
            <v>200</v>
          </cell>
          <cell r="C48" t="str">
            <v>스피드 돔 카메라 설치</v>
          </cell>
          <cell r="D48" t="str">
            <v>2.0 Megapixel</v>
          </cell>
          <cell r="E48">
            <v>1</v>
          </cell>
          <cell r="F48" t="str">
            <v>EA</v>
          </cell>
          <cell r="G48">
            <v>2604735</v>
          </cell>
          <cell r="H48">
            <v>2604735</v>
          </cell>
          <cell r="I48">
            <v>157859</v>
          </cell>
          <cell r="J48">
            <v>157859</v>
          </cell>
          <cell r="K48">
            <v>0</v>
          </cell>
          <cell r="L48">
            <v>0</v>
          </cell>
        </row>
        <row r="49">
          <cell r="B49">
            <v>201</v>
          </cell>
          <cell r="C49" t="str">
            <v>고정형 카메라 설치</v>
          </cell>
          <cell r="D49" t="str">
            <v>2.0 Megapixel, IR일체형</v>
          </cell>
          <cell r="E49">
            <v>2</v>
          </cell>
          <cell r="F49" t="str">
            <v>EA</v>
          </cell>
          <cell r="G49">
            <v>703551</v>
          </cell>
          <cell r="H49">
            <v>1407102</v>
          </cell>
          <cell r="I49">
            <v>118394</v>
          </cell>
          <cell r="J49">
            <v>236788</v>
          </cell>
          <cell r="K49">
            <v>0</v>
          </cell>
          <cell r="L49">
            <v>0</v>
          </cell>
        </row>
        <row r="50">
          <cell r="B50">
            <v>3010</v>
          </cell>
          <cell r="D50" t="str">
            <v>계</v>
          </cell>
          <cell r="H50">
            <v>4011837</v>
          </cell>
          <cell r="J50">
            <v>394647</v>
          </cell>
          <cell r="L50">
            <v>0</v>
          </cell>
        </row>
        <row r="51">
          <cell r="B51">
            <v>2011</v>
          </cell>
          <cell r="C51" t="str">
            <v>2.11 기흥구 영덕동 1256(천)(공원 다리 부근)</v>
          </cell>
        </row>
        <row r="52">
          <cell r="B52">
            <v>200</v>
          </cell>
          <cell r="C52" t="str">
            <v>스피드 돔 카메라 설치</v>
          </cell>
          <cell r="D52" t="str">
            <v>2.0 Megapixel</v>
          </cell>
          <cell r="E52">
            <v>1</v>
          </cell>
          <cell r="F52" t="str">
            <v>EA</v>
          </cell>
          <cell r="G52">
            <v>2604735</v>
          </cell>
          <cell r="H52">
            <v>2604735</v>
          </cell>
          <cell r="I52">
            <v>157859</v>
          </cell>
          <cell r="J52">
            <v>157859</v>
          </cell>
          <cell r="K52">
            <v>0</v>
          </cell>
          <cell r="L52">
            <v>0</v>
          </cell>
        </row>
        <row r="53">
          <cell r="B53">
            <v>201</v>
          </cell>
          <cell r="C53" t="str">
            <v>고정형 카메라 설치</v>
          </cell>
          <cell r="D53" t="str">
            <v>2.0 Megapixel, IR일체형</v>
          </cell>
          <cell r="E53">
            <v>3</v>
          </cell>
          <cell r="F53" t="str">
            <v>EA</v>
          </cell>
          <cell r="G53">
            <v>703551</v>
          </cell>
          <cell r="H53">
            <v>2110653</v>
          </cell>
          <cell r="I53">
            <v>118394</v>
          </cell>
          <cell r="J53">
            <v>355182</v>
          </cell>
          <cell r="K53">
            <v>0</v>
          </cell>
          <cell r="L53">
            <v>0</v>
          </cell>
        </row>
        <row r="54">
          <cell r="B54">
            <v>3011</v>
          </cell>
          <cell r="D54" t="str">
            <v>계</v>
          </cell>
          <cell r="H54">
            <v>4715388</v>
          </cell>
          <cell r="J54">
            <v>513041</v>
          </cell>
          <cell r="L54">
            <v>0</v>
          </cell>
        </row>
        <row r="56">
          <cell r="B56">
            <v>2012</v>
          </cell>
          <cell r="C56" t="str">
            <v>2.12 기흥구 중동 665-43(도)(중동 665-23)</v>
          </cell>
        </row>
        <row r="57">
          <cell r="B57">
            <v>200</v>
          </cell>
          <cell r="C57" t="str">
            <v>스피드 돔 카메라 설치</v>
          </cell>
          <cell r="D57" t="str">
            <v>2.0 Megapixel</v>
          </cell>
          <cell r="E57">
            <v>1</v>
          </cell>
          <cell r="F57" t="str">
            <v>EA</v>
          </cell>
          <cell r="G57">
            <v>2604735</v>
          </cell>
          <cell r="H57">
            <v>2604735</v>
          </cell>
          <cell r="I57">
            <v>157859</v>
          </cell>
          <cell r="J57">
            <v>157859</v>
          </cell>
          <cell r="K57">
            <v>0</v>
          </cell>
          <cell r="L57">
            <v>0</v>
          </cell>
        </row>
        <row r="58">
          <cell r="B58">
            <v>201</v>
          </cell>
          <cell r="C58" t="str">
            <v>고정형 카메라 설치</v>
          </cell>
          <cell r="D58" t="str">
            <v>2.0 Megapixel, IR일체형</v>
          </cell>
          <cell r="E58">
            <v>4</v>
          </cell>
          <cell r="F58" t="str">
            <v>EA</v>
          </cell>
          <cell r="G58">
            <v>703551</v>
          </cell>
          <cell r="H58">
            <v>2814204</v>
          </cell>
          <cell r="I58">
            <v>118394</v>
          </cell>
          <cell r="J58">
            <v>473576</v>
          </cell>
          <cell r="K58">
            <v>0</v>
          </cell>
          <cell r="L58">
            <v>0</v>
          </cell>
        </row>
        <row r="59">
          <cell r="B59">
            <v>3012</v>
          </cell>
          <cell r="D59" t="str">
            <v>계</v>
          </cell>
          <cell r="H59">
            <v>5418939</v>
          </cell>
          <cell r="J59">
            <v>631435</v>
          </cell>
          <cell r="L59">
            <v>0</v>
          </cell>
        </row>
        <row r="61">
          <cell r="B61">
            <v>2013</v>
          </cell>
          <cell r="C61" t="str">
            <v>2.13 기흥구 마북동 516-3(대)</v>
          </cell>
        </row>
        <row r="62">
          <cell r="B62">
            <v>201</v>
          </cell>
          <cell r="C62" t="str">
            <v>고정형 카메라 설치</v>
          </cell>
          <cell r="D62" t="str">
            <v>2.0 Megapixel, IR일체형</v>
          </cell>
          <cell r="E62">
            <v>2</v>
          </cell>
          <cell r="F62" t="str">
            <v>EA</v>
          </cell>
          <cell r="G62">
            <v>703551</v>
          </cell>
          <cell r="H62">
            <v>1407102</v>
          </cell>
          <cell r="I62">
            <v>118394</v>
          </cell>
          <cell r="J62">
            <v>236788</v>
          </cell>
          <cell r="L62">
            <v>0</v>
          </cell>
        </row>
        <row r="63">
          <cell r="B63">
            <v>3013</v>
          </cell>
          <cell r="D63" t="str">
            <v>계</v>
          </cell>
          <cell r="H63">
            <v>1407102</v>
          </cell>
          <cell r="J63">
            <v>236788</v>
          </cell>
          <cell r="L63">
            <v>0</v>
          </cell>
        </row>
        <row r="65">
          <cell r="B65">
            <v>2014</v>
          </cell>
          <cell r="C65" t="str">
            <v>2.14 기흥구 신갈동 402-5(도)</v>
          </cell>
        </row>
        <row r="66">
          <cell r="B66">
            <v>200</v>
          </cell>
          <cell r="C66" t="str">
            <v>스피드 돔 카메라 설치</v>
          </cell>
          <cell r="D66" t="str">
            <v>2.0 Megapixel</v>
          </cell>
          <cell r="E66">
            <v>1</v>
          </cell>
          <cell r="F66" t="str">
            <v>EA</v>
          </cell>
          <cell r="G66">
            <v>2604735</v>
          </cell>
          <cell r="H66">
            <v>2604735</v>
          </cell>
          <cell r="I66">
            <v>157859</v>
          </cell>
          <cell r="J66">
            <v>157859</v>
          </cell>
          <cell r="K66">
            <v>0</v>
          </cell>
          <cell r="L66">
            <v>0</v>
          </cell>
        </row>
        <row r="67">
          <cell r="B67">
            <v>201</v>
          </cell>
          <cell r="C67" t="str">
            <v>고정형 카메라 설치</v>
          </cell>
          <cell r="D67" t="str">
            <v>2.0 Megapixel, IR일체형</v>
          </cell>
          <cell r="E67">
            <v>3</v>
          </cell>
          <cell r="F67" t="str">
            <v>EA</v>
          </cell>
          <cell r="G67">
            <v>703551</v>
          </cell>
          <cell r="H67">
            <v>2110653</v>
          </cell>
          <cell r="I67">
            <v>118394</v>
          </cell>
          <cell r="J67">
            <v>355182</v>
          </cell>
          <cell r="L67">
            <v>0</v>
          </cell>
        </row>
        <row r="68">
          <cell r="B68">
            <v>3014</v>
          </cell>
          <cell r="D68" t="str">
            <v>계</v>
          </cell>
          <cell r="H68">
            <v>4715388</v>
          </cell>
          <cell r="J68">
            <v>513041</v>
          </cell>
          <cell r="L68">
            <v>0</v>
          </cell>
        </row>
        <row r="70">
          <cell r="B70">
            <v>2015</v>
          </cell>
          <cell r="C70" t="str">
            <v>2.15 기흥구 지곡동 산31-3(임)(지곡동61-3)</v>
          </cell>
        </row>
        <row r="71">
          <cell r="B71">
            <v>200</v>
          </cell>
          <cell r="C71" t="str">
            <v>스피드 돔 카메라 설치</v>
          </cell>
          <cell r="D71" t="str">
            <v>2.0 Megapixel</v>
          </cell>
          <cell r="E71">
            <v>1</v>
          </cell>
          <cell r="F71" t="str">
            <v>EA</v>
          </cell>
          <cell r="G71">
            <v>2604735</v>
          </cell>
          <cell r="H71">
            <v>2604735</v>
          </cell>
          <cell r="I71">
            <v>157859</v>
          </cell>
          <cell r="J71">
            <v>157859</v>
          </cell>
          <cell r="K71">
            <v>0</v>
          </cell>
          <cell r="L71">
            <v>0</v>
          </cell>
        </row>
        <row r="72">
          <cell r="B72">
            <v>201</v>
          </cell>
          <cell r="C72" t="str">
            <v>고정형 카메라 설치</v>
          </cell>
          <cell r="D72" t="str">
            <v>2.0 Megapixel, IR일체형</v>
          </cell>
          <cell r="E72">
            <v>4</v>
          </cell>
          <cell r="F72" t="str">
            <v>EA</v>
          </cell>
          <cell r="G72">
            <v>703551</v>
          </cell>
          <cell r="H72">
            <v>2814204</v>
          </cell>
          <cell r="I72">
            <v>118394</v>
          </cell>
          <cell r="J72">
            <v>473576</v>
          </cell>
          <cell r="L72">
            <v>0</v>
          </cell>
        </row>
        <row r="73">
          <cell r="B73">
            <v>3015</v>
          </cell>
          <cell r="D73" t="str">
            <v>계</v>
          </cell>
          <cell r="H73">
            <v>5418939</v>
          </cell>
          <cell r="J73">
            <v>631435</v>
          </cell>
          <cell r="L73">
            <v>0</v>
          </cell>
        </row>
        <row r="74">
          <cell r="B74">
            <v>2016</v>
          </cell>
          <cell r="C74" t="str">
            <v>2.16 수지구 고기동 259-58(도)(고기동391-2)</v>
          </cell>
        </row>
        <row r="75">
          <cell r="B75">
            <v>200</v>
          </cell>
          <cell r="C75" t="str">
            <v>스피드 돔 카메라 설치</v>
          </cell>
          <cell r="D75" t="str">
            <v>2.0 Megapixel</v>
          </cell>
          <cell r="E75">
            <v>1</v>
          </cell>
          <cell r="F75" t="str">
            <v>EA</v>
          </cell>
          <cell r="G75">
            <v>2604735</v>
          </cell>
          <cell r="H75">
            <v>2604735</v>
          </cell>
          <cell r="I75">
            <v>157859</v>
          </cell>
          <cell r="J75">
            <v>157859</v>
          </cell>
          <cell r="K75">
            <v>0</v>
          </cell>
          <cell r="L75">
            <v>0</v>
          </cell>
        </row>
        <row r="76">
          <cell r="B76">
            <v>201</v>
          </cell>
          <cell r="C76" t="str">
            <v>고정형 카메라 설치</v>
          </cell>
          <cell r="D76" t="str">
            <v>2.0 Megapixel, IR일체형</v>
          </cell>
          <cell r="E76">
            <v>3</v>
          </cell>
          <cell r="F76" t="str">
            <v>EA</v>
          </cell>
          <cell r="G76">
            <v>703551</v>
          </cell>
          <cell r="H76">
            <v>2110653</v>
          </cell>
          <cell r="I76">
            <v>118394</v>
          </cell>
          <cell r="J76">
            <v>355182</v>
          </cell>
          <cell r="K76">
            <v>0</v>
          </cell>
          <cell r="L76">
            <v>0</v>
          </cell>
        </row>
        <row r="77">
          <cell r="B77">
            <v>3016</v>
          </cell>
          <cell r="D77" t="str">
            <v>계</v>
          </cell>
          <cell r="H77">
            <v>4715388</v>
          </cell>
          <cell r="J77">
            <v>513041</v>
          </cell>
          <cell r="L77">
            <v>0</v>
          </cell>
        </row>
        <row r="79">
          <cell r="B79">
            <v>2017</v>
          </cell>
          <cell r="C79" t="str">
            <v>2.17 수지구 고기동 755-36(천)</v>
          </cell>
        </row>
        <row r="80">
          <cell r="B80">
            <v>200</v>
          </cell>
          <cell r="C80" t="str">
            <v>스피드 돔 카메라 설치</v>
          </cell>
          <cell r="D80" t="str">
            <v>2.0 Megapixel</v>
          </cell>
          <cell r="E80">
            <v>1</v>
          </cell>
          <cell r="F80" t="str">
            <v>EA</v>
          </cell>
          <cell r="G80">
            <v>2604735</v>
          </cell>
          <cell r="H80">
            <v>2604735</v>
          </cell>
          <cell r="I80">
            <v>157859</v>
          </cell>
          <cell r="J80">
            <v>157859</v>
          </cell>
          <cell r="K80">
            <v>0</v>
          </cell>
          <cell r="L80">
            <v>0</v>
          </cell>
        </row>
        <row r="81">
          <cell r="B81">
            <v>201</v>
          </cell>
          <cell r="C81" t="str">
            <v>고정형 카메라 설치</v>
          </cell>
          <cell r="D81" t="str">
            <v>2.0 Megapixel, IR일체형</v>
          </cell>
          <cell r="E81">
            <v>2</v>
          </cell>
          <cell r="F81" t="str">
            <v>EA</v>
          </cell>
          <cell r="G81">
            <v>703551</v>
          </cell>
          <cell r="H81">
            <v>1407102</v>
          </cell>
          <cell r="I81">
            <v>118394</v>
          </cell>
          <cell r="J81">
            <v>236788</v>
          </cell>
          <cell r="K81">
            <v>0</v>
          </cell>
          <cell r="L81">
            <v>0</v>
          </cell>
        </row>
        <row r="82">
          <cell r="B82">
            <v>3017</v>
          </cell>
          <cell r="D82" t="str">
            <v>계</v>
          </cell>
          <cell r="H82">
            <v>4011837</v>
          </cell>
          <cell r="J82">
            <v>394647</v>
          </cell>
          <cell r="L82">
            <v>0</v>
          </cell>
        </row>
        <row r="84">
          <cell r="B84">
            <v>2018</v>
          </cell>
          <cell r="C84" t="str">
            <v>2.18 수지구 상현동 269-4(답)(상현동 54-14)</v>
          </cell>
        </row>
        <row r="85">
          <cell r="B85">
            <v>200</v>
          </cell>
          <cell r="C85" t="str">
            <v>스피드 돔 카메라 설치</v>
          </cell>
          <cell r="D85" t="str">
            <v>2.0 Megapixel</v>
          </cell>
          <cell r="E85">
            <v>1</v>
          </cell>
          <cell r="F85" t="str">
            <v>EA</v>
          </cell>
          <cell r="G85">
            <v>2604735</v>
          </cell>
          <cell r="H85">
            <v>2604735</v>
          </cell>
          <cell r="I85">
            <v>157859</v>
          </cell>
          <cell r="J85">
            <v>157859</v>
          </cell>
          <cell r="K85">
            <v>0</v>
          </cell>
          <cell r="L85">
            <v>0</v>
          </cell>
        </row>
        <row r="86">
          <cell r="B86">
            <v>201</v>
          </cell>
          <cell r="C86" t="str">
            <v>고정형 카메라 설치</v>
          </cell>
          <cell r="D86" t="str">
            <v>2.0 Megapixel, IR일체형</v>
          </cell>
          <cell r="E86">
            <v>3</v>
          </cell>
          <cell r="F86" t="str">
            <v>EA</v>
          </cell>
          <cell r="G86">
            <v>703551</v>
          </cell>
          <cell r="H86">
            <v>2110653</v>
          </cell>
          <cell r="I86">
            <v>118394</v>
          </cell>
          <cell r="J86">
            <v>355182</v>
          </cell>
          <cell r="K86">
            <v>0</v>
          </cell>
          <cell r="L86">
            <v>0</v>
          </cell>
        </row>
        <row r="87">
          <cell r="B87">
            <v>3018</v>
          </cell>
          <cell r="D87" t="str">
            <v>계</v>
          </cell>
          <cell r="H87">
            <v>4715388</v>
          </cell>
          <cell r="J87">
            <v>513041</v>
          </cell>
          <cell r="L87">
            <v>0</v>
          </cell>
        </row>
        <row r="89">
          <cell r="B89">
            <v>2019</v>
          </cell>
          <cell r="C89" t="str">
            <v>2.19 수지구 상현동 870(도)(상현동 869)</v>
          </cell>
        </row>
        <row r="90">
          <cell r="B90">
            <v>200</v>
          </cell>
          <cell r="C90" t="str">
            <v>스피드 돔 카메라 설치</v>
          </cell>
          <cell r="D90" t="str">
            <v>2.0 Megapixel</v>
          </cell>
          <cell r="E90">
            <v>1</v>
          </cell>
          <cell r="F90" t="str">
            <v>EA</v>
          </cell>
          <cell r="G90">
            <v>2604735</v>
          </cell>
          <cell r="H90">
            <v>2604735</v>
          </cell>
          <cell r="I90">
            <v>157859</v>
          </cell>
          <cell r="J90">
            <v>157859</v>
          </cell>
          <cell r="K90">
            <v>0</v>
          </cell>
          <cell r="L90">
            <v>0</v>
          </cell>
        </row>
        <row r="91">
          <cell r="B91">
            <v>201</v>
          </cell>
          <cell r="C91" t="str">
            <v>고정형 카메라 설치</v>
          </cell>
          <cell r="D91" t="str">
            <v>2.0 Megapixel, IR일체형</v>
          </cell>
          <cell r="E91">
            <v>2</v>
          </cell>
          <cell r="F91" t="str">
            <v>EA</v>
          </cell>
          <cell r="G91">
            <v>703551</v>
          </cell>
          <cell r="H91">
            <v>1407102</v>
          </cell>
          <cell r="I91">
            <v>118394</v>
          </cell>
          <cell r="J91">
            <v>236788</v>
          </cell>
          <cell r="K91">
            <v>0</v>
          </cell>
          <cell r="L91">
            <v>0</v>
          </cell>
        </row>
        <row r="92">
          <cell r="B92">
            <v>3019</v>
          </cell>
          <cell r="D92" t="str">
            <v>계</v>
          </cell>
          <cell r="H92">
            <v>4011837</v>
          </cell>
          <cell r="J92">
            <v>394647</v>
          </cell>
          <cell r="L92">
            <v>0</v>
          </cell>
        </row>
        <row r="93">
          <cell r="B93">
            <v>2020</v>
          </cell>
          <cell r="C93" t="str">
            <v>2.20 수지구 성복동 544-4(도)</v>
          </cell>
        </row>
        <row r="94">
          <cell r="B94">
            <v>200</v>
          </cell>
          <cell r="C94" t="str">
            <v>스피드 돔 카메라 설치</v>
          </cell>
          <cell r="D94" t="str">
            <v>2.0 Megapixel</v>
          </cell>
          <cell r="E94">
            <v>1</v>
          </cell>
          <cell r="F94" t="str">
            <v>EA</v>
          </cell>
          <cell r="G94">
            <v>2604735</v>
          </cell>
          <cell r="H94">
            <v>2604735</v>
          </cell>
          <cell r="I94">
            <v>157859</v>
          </cell>
          <cell r="J94">
            <v>157859</v>
          </cell>
          <cell r="K94">
            <v>0</v>
          </cell>
          <cell r="L94">
            <v>0</v>
          </cell>
        </row>
        <row r="95">
          <cell r="B95">
            <v>201</v>
          </cell>
          <cell r="C95" t="str">
            <v>고정형 카메라 설치</v>
          </cell>
          <cell r="D95" t="str">
            <v>2.0 Megapixel, IR일체형</v>
          </cell>
          <cell r="E95">
            <v>4</v>
          </cell>
          <cell r="F95" t="str">
            <v>EA</v>
          </cell>
          <cell r="G95">
            <v>703551</v>
          </cell>
          <cell r="H95">
            <v>2814204</v>
          </cell>
          <cell r="I95">
            <v>118394</v>
          </cell>
          <cell r="J95">
            <v>473576</v>
          </cell>
          <cell r="K95">
            <v>0</v>
          </cell>
          <cell r="L95">
            <v>0</v>
          </cell>
        </row>
        <row r="96">
          <cell r="B96">
            <v>3020</v>
          </cell>
          <cell r="D96" t="str">
            <v>계</v>
          </cell>
          <cell r="H96">
            <v>5418939</v>
          </cell>
          <cell r="J96">
            <v>631435</v>
          </cell>
          <cell r="L96">
            <v>0</v>
          </cell>
        </row>
        <row r="97">
          <cell r="B97">
            <v>2021</v>
          </cell>
          <cell r="C97" t="str">
            <v>2.21 수지구 신봉동 999(도)(신봉동 993)</v>
          </cell>
        </row>
        <row r="98">
          <cell r="B98">
            <v>200</v>
          </cell>
          <cell r="C98" t="str">
            <v>스피드 돔 카메라 설치</v>
          </cell>
          <cell r="D98" t="str">
            <v>2.0 Megapixel</v>
          </cell>
          <cell r="E98">
            <v>1</v>
          </cell>
          <cell r="F98" t="str">
            <v>EA</v>
          </cell>
          <cell r="G98">
            <v>2604735</v>
          </cell>
          <cell r="H98">
            <v>2604735</v>
          </cell>
          <cell r="I98">
            <v>157859</v>
          </cell>
          <cell r="J98">
            <v>157859</v>
          </cell>
          <cell r="K98">
            <v>0</v>
          </cell>
          <cell r="L98">
            <v>0</v>
          </cell>
        </row>
        <row r="99">
          <cell r="B99">
            <v>201</v>
          </cell>
          <cell r="C99" t="str">
            <v>고정형 카메라 설치</v>
          </cell>
          <cell r="D99" t="str">
            <v>2.0 Megapixel, IR일체형</v>
          </cell>
          <cell r="E99">
            <v>3</v>
          </cell>
          <cell r="F99" t="str">
            <v>EA</v>
          </cell>
          <cell r="G99">
            <v>703551</v>
          </cell>
          <cell r="H99">
            <v>2110653</v>
          </cell>
          <cell r="I99">
            <v>118394</v>
          </cell>
          <cell r="J99">
            <v>355182</v>
          </cell>
          <cell r="K99">
            <v>0</v>
          </cell>
          <cell r="L99">
            <v>0</v>
          </cell>
        </row>
        <row r="100">
          <cell r="B100">
            <v>3021</v>
          </cell>
          <cell r="D100" t="str">
            <v>계</v>
          </cell>
          <cell r="H100">
            <v>4715388</v>
          </cell>
          <cell r="J100">
            <v>513041</v>
          </cell>
          <cell r="L100">
            <v>0</v>
          </cell>
        </row>
        <row r="102">
          <cell r="B102">
            <v>2022</v>
          </cell>
          <cell r="C102" t="str">
            <v>2.22 수지구 죽전동 539-8(도)</v>
          </cell>
        </row>
        <row r="103">
          <cell r="B103">
            <v>200</v>
          </cell>
          <cell r="C103" t="str">
            <v>스피드 돔 카메라 설치</v>
          </cell>
          <cell r="D103" t="str">
            <v>2.0 Megapixel</v>
          </cell>
          <cell r="E103">
            <v>1</v>
          </cell>
          <cell r="F103" t="str">
            <v>EA</v>
          </cell>
          <cell r="G103">
            <v>2604735</v>
          </cell>
          <cell r="H103">
            <v>2604735</v>
          </cell>
          <cell r="I103">
            <v>157859</v>
          </cell>
          <cell r="J103">
            <v>157859</v>
          </cell>
          <cell r="K103">
            <v>0</v>
          </cell>
          <cell r="L103">
            <v>0</v>
          </cell>
        </row>
        <row r="104">
          <cell r="B104">
            <v>201</v>
          </cell>
          <cell r="C104" t="str">
            <v>고정형 카메라 설치</v>
          </cell>
          <cell r="D104" t="str">
            <v>2.0 Megapixel, IR일체형</v>
          </cell>
          <cell r="E104">
            <v>4</v>
          </cell>
          <cell r="F104" t="str">
            <v>EA</v>
          </cell>
          <cell r="G104">
            <v>703551</v>
          </cell>
          <cell r="H104">
            <v>2814204</v>
          </cell>
          <cell r="I104">
            <v>118394</v>
          </cell>
          <cell r="J104">
            <v>473576</v>
          </cell>
          <cell r="K104">
            <v>0</v>
          </cell>
          <cell r="L104">
            <v>0</v>
          </cell>
        </row>
        <row r="105">
          <cell r="B105">
            <v>3022</v>
          </cell>
          <cell r="D105" t="str">
            <v>계</v>
          </cell>
          <cell r="H105">
            <v>5418939</v>
          </cell>
          <cell r="J105">
            <v>631435</v>
          </cell>
          <cell r="L105">
            <v>0</v>
          </cell>
        </row>
        <row r="107">
          <cell r="B107">
            <v>2023</v>
          </cell>
          <cell r="C107" t="str">
            <v>2.23 수지구 죽전동 1480(도)(죽전동 1189-5)</v>
          </cell>
        </row>
        <row r="108">
          <cell r="B108">
            <v>200</v>
          </cell>
          <cell r="C108" t="str">
            <v>스피드 돔 카메라 설치</v>
          </cell>
          <cell r="D108" t="str">
            <v>2.0 Megapixel</v>
          </cell>
          <cell r="E108">
            <v>1</v>
          </cell>
          <cell r="F108" t="str">
            <v>EA</v>
          </cell>
          <cell r="G108">
            <v>2604735</v>
          </cell>
          <cell r="H108">
            <v>2604735</v>
          </cell>
          <cell r="I108">
            <v>157859</v>
          </cell>
          <cell r="J108">
            <v>157859</v>
          </cell>
          <cell r="K108">
            <v>0</v>
          </cell>
          <cell r="L108">
            <v>0</v>
          </cell>
        </row>
        <row r="109">
          <cell r="B109">
            <v>201</v>
          </cell>
          <cell r="C109" t="str">
            <v>고정형 카메라 설치</v>
          </cell>
          <cell r="D109" t="str">
            <v>2.0 Megapixel, IR일체형</v>
          </cell>
          <cell r="E109">
            <v>3</v>
          </cell>
          <cell r="F109" t="str">
            <v>EA</v>
          </cell>
          <cell r="G109">
            <v>703551</v>
          </cell>
          <cell r="H109">
            <v>2110653</v>
          </cell>
          <cell r="I109">
            <v>118394</v>
          </cell>
          <cell r="J109">
            <v>355182</v>
          </cell>
          <cell r="K109">
            <v>0</v>
          </cell>
          <cell r="L109">
            <v>0</v>
          </cell>
        </row>
        <row r="110">
          <cell r="B110">
            <v>3023</v>
          </cell>
          <cell r="D110" t="str">
            <v>계</v>
          </cell>
          <cell r="H110">
            <v>4715388</v>
          </cell>
          <cell r="J110">
            <v>513041</v>
          </cell>
          <cell r="L110">
            <v>0</v>
          </cell>
        </row>
        <row r="112">
          <cell r="B112">
            <v>2024</v>
          </cell>
          <cell r="C112" t="str">
            <v>2.24 수지구 풍덕천동 776(도)(푸름어린이집 뒤편)</v>
          </cell>
        </row>
        <row r="113">
          <cell r="B113">
            <v>200</v>
          </cell>
          <cell r="C113" t="str">
            <v>스피드 돔 카메라 설치</v>
          </cell>
          <cell r="D113" t="str">
            <v>2.0 Megapixel</v>
          </cell>
          <cell r="E113">
            <v>1</v>
          </cell>
          <cell r="F113" t="str">
            <v>EA</v>
          </cell>
          <cell r="G113">
            <v>2604735</v>
          </cell>
          <cell r="H113">
            <v>2604735</v>
          </cell>
          <cell r="I113">
            <v>157859</v>
          </cell>
          <cell r="J113">
            <v>157859</v>
          </cell>
          <cell r="K113">
            <v>0</v>
          </cell>
          <cell r="L113">
            <v>0</v>
          </cell>
        </row>
        <row r="114">
          <cell r="B114">
            <v>201</v>
          </cell>
          <cell r="C114" t="str">
            <v>고정형 카메라 설치</v>
          </cell>
          <cell r="D114" t="str">
            <v>2.0 Megapixel, IR일체형</v>
          </cell>
          <cell r="E114">
            <v>2</v>
          </cell>
          <cell r="F114" t="str">
            <v>EA</v>
          </cell>
          <cell r="G114">
            <v>703551</v>
          </cell>
          <cell r="H114">
            <v>1407102</v>
          </cell>
          <cell r="I114">
            <v>118394</v>
          </cell>
          <cell r="J114">
            <v>236788</v>
          </cell>
          <cell r="K114">
            <v>0</v>
          </cell>
          <cell r="L114">
            <v>0</v>
          </cell>
        </row>
        <row r="115">
          <cell r="B115">
            <v>3024</v>
          </cell>
          <cell r="D115" t="str">
            <v>계</v>
          </cell>
          <cell r="H115">
            <v>4011837</v>
          </cell>
          <cell r="J115">
            <v>394647</v>
          </cell>
          <cell r="L115">
            <v>0</v>
          </cell>
        </row>
        <row r="116">
          <cell r="B116">
            <v>2025</v>
          </cell>
          <cell r="C116" t="str">
            <v>2.25 수지구 풍덕천동 780(도)(풍덕천동 707)</v>
          </cell>
        </row>
        <row r="117">
          <cell r="B117">
            <v>200</v>
          </cell>
          <cell r="C117" t="str">
            <v>스피드 돔 카메라 설치</v>
          </cell>
          <cell r="D117" t="str">
            <v>2.0 Megapixel</v>
          </cell>
          <cell r="E117">
            <v>1</v>
          </cell>
          <cell r="F117" t="str">
            <v>EA</v>
          </cell>
          <cell r="G117">
            <v>2604735</v>
          </cell>
          <cell r="H117">
            <v>2604735</v>
          </cell>
          <cell r="I117">
            <v>157859</v>
          </cell>
          <cell r="J117">
            <v>157859</v>
          </cell>
          <cell r="K117">
            <v>0</v>
          </cell>
          <cell r="L117">
            <v>0</v>
          </cell>
        </row>
        <row r="118">
          <cell r="B118">
            <v>201</v>
          </cell>
          <cell r="C118" t="str">
            <v>고정형 카메라 설치</v>
          </cell>
          <cell r="D118" t="str">
            <v>2.0 Megapixel, IR일체형</v>
          </cell>
          <cell r="E118">
            <v>4</v>
          </cell>
          <cell r="F118" t="str">
            <v>EA</v>
          </cell>
          <cell r="G118">
            <v>703551</v>
          </cell>
          <cell r="H118">
            <v>2814204</v>
          </cell>
          <cell r="I118">
            <v>118394</v>
          </cell>
          <cell r="J118">
            <v>473576</v>
          </cell>
          <cell r="K118">
            <v>0</v>
          </cell>
          <cell r="L118">
            <v>0</v>
          </cell>
        </row>
        <row r="119">
          <cell r="B119">
            <v>3025</v>
          </cell>
          <cell r="D119" t="str">
            <v>계</v>
          </cell>
          <cell r="H119">
            <v>5418939</v>
          </cell>
          <cell r="J119">
            <v>631435</v>
          </cell>
          <cell r="L119">
            <v>0</v>
          </cell>
        </row>
        <row r="120">
          <cell r="B120">
            <v>2026</v>
          </cell>
          <cell r="C120" t="str">
            <v>2.26 처인구 남동 506(전)</v>
          </cell>
        </row>
        <row r="121">
          <cell r="B121">
            <v>200</v>
          </cell>
          <cell r="C121" t="str">
            <v>스피드 돔 카메라 설치</v>
          </cell>
          <cell r="D121" t="str">
            <v>2.0 Megapixel</v>
          </cell>
          <cell r="E121">
            <v>1</v>
          </cell>
          <cell r="F121" t="str">
            <v>EA</v>
          </cell>
          <cell r="G121">
            <v>2604735</v>
          </cell>
          <cell r="H121">
            <v>2604735</v>
          </cell>
          <cell r="I121">
            <v>157859</v>
          </cell>
          <cell r="J121">
            <v>157859</v>
          </cell>
          <cell r="K121">
            <v>0</v>
          </cell>
          <cell r="L121">
            <v>0</v>
          </cell>
        </row>
        <row r="122">
          <cell r="B122">
            <v>201</v>
          </cell>
          <cell r="C122" t="str">
            <v>고정형 카메라 설치</v>
          </cell>
          <cell r="D122" t="str">
            <v>2.0 Megapixel, IR일체형</v>
          </cell>
          <cell r="E122">
            <v>3</v>
          </cell>
          <cell r="F122" t="str">
            <v>EA</v>
          </cell>
          <cell r="G122">
            <v>703551</v>
          </cell>
          <cell r="H122">
            <v>2110653</v>
          </cell>
          <cell r="I122">
            <v>118394</v>
          </cell>
          <cell r="J122">
            <v>355182</v>
          </cell>
          <cell r="K122">
            <v>0</v>
          </cell>
          <cell r="L122">
            <v>0</v>
          </cell>
        </row>
        <row r="123">
          <cell r="B123">
            <v>3026</v>
          </cell>
          <cell r="D123" t="str">
            <v>계</v>
          </cell>
          <cell r="H123">
            <v>4715388</v>
          </cell>
          <cell r="J123">
            <v>513041</v>
          </cell>
          <cell r="L123">
            <v>0</v>
          </cell>
        </row>
        <row r="125">
          <cell r="B125">
            <v>2027</v>
          </cell>
          <cell r="C125" t="str">
            <v>2.27 처인구 남사면 북리 950-57(천)</v>
          </cell>
        </row>
        <row r="126">
          <cell r="B126">
            <v>200</v>
          </cell>
          <cell r="C126" t="str">
            <v>스피드 돔 카메라 설치</v>
          </cell>
          <cell r="D126" t="str">
            <v>2.0 Megapixel</v>
          </cell>
          <cell r="E126">
            <v>1</v>
          </cell>
          <cell r="F126" t="str">
            <v>EA</v>
          </cell>
          <cell r="G126">
            <v>2604735</v>
          </cell>
          <cell r="H126">
            <v>2604735</v>
          </cell>
          <cell r="I126">
            <v>157859</v>
          </cell>
          <cell r="J126">
            <v>157859</v>
          </cell>
          <cell r="K126">
            <v>0</v>
          </cell>
          <cell r="L126">
            <v>0</v>
          </cell>
        </row>
        <row r="127">
          <cell r="B127">
            <v>201</v>
          </cell>
          <cell r="C127" t="str">
            <v>고정형 카메라 설치</v>
          </cell>
          <cell r="D127" t="str">
            <v>2.0 Megapixel, IR일체형</v>
          </cell>
          <cell r="E127">
            <v>4</v>
          </cell>
          <cell r="F127" t="str">
            <v>EA</v>
          </cell>
          <cell r="G127">
            <v>703551</v>
          </cell>
          <cell r="H127">
            <v>2814204</v>
          </cell>
          <cell r="I127">
            <v>118394</v>
          </cell>
          <cell r="J127">
            <v>473576</v>
          </cell>
          <cell r="K127">
            <v>0</v>
          </cell>
          <cell r="L127">
            <v>0</v>
          </cell>
        </row>
        <row r="128">
          <cell r="B128">
            <v>3027</v>
          </cell>
          <cell r="D128" t="str">
            <v>계</v>
          </cell>
          <cell r="H128">
            <v>5418939</v>
          </cell>
          <cell r="J128">
            <v>631435</v>
          </cell>
          <cell r="L128">
            <v>0</v>
          </cell>
        </row>
        <row r="130">
          <cell r="B130">
            <v>2028</v>
          </cell>
          <cell r="C130" t="str">
            <v>2.28 처인구 모현읍 동림리 36-28(대)</v>
          </cell>
        </row>
        <row r="131">
          <cell r="B131">
            <v>200</v>
          </cell>
          <cell r="C131" t="str">
            <v>스피드 돔 카메라 설치</v>
          </cell>
          <cell r="D131" t="str">
            <v>2.0 Megapixel</v>
          </cell>
          <cell r="E131">
            <v>1</v>
          </cell>
          <cell r="F131" t="str">
            <v>EA</v>
          </cell>
          <cell r="G131">
            <v>2604735</v>
          </cell>
          <cell r="H131">
            <v>2604735</v>
          </cell>
          <cell r="I131">
            <v>157859</v>
          </cell>
          <cell r="J131">
            <v>157859</v>
          </cell>
          <cell r="K131">
            <v>0</v>
          </cell>
          <cell r="L131">
            <v>0</v>
          </cell>
        </row>
        <row r="132">
          <cell r="B132">
            <v>201</v>
          </cell>
          <cell r="C132" t="str">
            <v>고정형 카메라 설치</v>
          </cell>
          <cell r="D132" t="str">
            <v>2.0 Megapixel, IR일체형</v>
          </cell>
          <cell r="E132">
            <v>3</v>
          </cell>
          <cell r="F132" t="str">
            <v>EA</v>
          </cell>
          <cell r="G132">
            <v>703551</v>
          </cell>
          <cell r="H132">
            <v>2110653</v>
          </cell>
          <cell r="I132">
            <v>118394</v>
          </cell>
          <cell r="J132">
            <v>355182</v>
          </cell>
          <cell r="K132">
            <v>0</v>
          </cell>
          <cell r="L132">
            <v>0</v>
          </cell>
        </row>
        <row r="133">
          <cell r="B133">
            <v>3028</v>
          </cell>
          <cell r="D133" t="str">
            <v>계</v>
          </cell>
          <cell r="H133">
            <v>4715388</v>
          </cell>
          <cell r="J133">
            <v>513041</v>
          </cell>
          <cell r="L133">
            <v>0</v>
          </cell>
        </row>
        <row r="135">
          <cell r="B135">
            <v>2029</v>
          </cell>
          <cell r="C135" t="str">
            <v>2.29 처인구 모현읍 동림리 144-6(도)</v>
          </cell>
        </row>
        <row r="136">
          <cell r="B136">
            <v>200</v>
          </cell>
          <cell r="C136" t="str">
            <v>스피드 돔 카메라 설치</v>
          </cell>
          <cell r="D136" t="str">
            <v>2.0 Megapixel</v>
          </cell>
          <cell r="E136">
            <v>1</v>
          </cell>
          <cell r="F136" t="str">
            <v>EA</v>
          </cell>
          <cell r="G136">
            <v>2604735</v>
          </cell>
          <cell r="H136">
            <v>2604735</v>
          </cell>
          <cell r="I136">
            <v>157859</v>
          </cell>
          <cell r="J136">
            <v>157859</v>
          </cell>
          <cell r="K136">
            <v>0</v>
          </cell>
          <cell r="L136">
            <v>0</v>
          </cell>
        </row>
        <row r="137">
          <cell r="B137">
            <v>201</v>
          </cell>
          <cell r="C137" t="str">
            <v>고정형 카메라 설치</v>
          </cell>
          <cell r="D137" t="str">
            <v>2.0 Megapixel, IR일체형</v>
          </cell>
          <cell r="E137">
            <v>3</v>
          </cell>
          <cell r="F137" t="str">
            <v>EA</v>
          </cell>
          <cell r="G137">
            <v>703551</v>
          </cell>
          <cell r="H137">
            <v>2110653</v>
          </cell>
          <cell r="I137">
            <v>118394</v>
          </cell>
          <cell r="J137">
            <v>355182</v>
          </cell>
          <cell r="K137">
            <v>0</v>
          </cell>
          <cell r="L137">
            <v>0</v>
          </cell>
        </row>
        <row r="138">
          <cell r="B138">
            <v>3029</v>
          </cell>
          <cell r="D138" t="str">
            <v>계</v>
          </cell>
          <cell r="H138">
            <v>4715388</v>
          </cell>
          <cell r="J138">
            <v>513041</v>
          </cell>
          <cell r="L138">
            <v>0</v>
          </cell>
        </row>
        <row r="139">
          <cell r="B139">
            <v>2030</v>
          </cell>
          <cell r="C139" t="str">
            <v>2.30 처인구 백암면 근창리 23-1(묘)</v>
          </cell>
        </row>
        <row r="140">
          <cell r="B140">
            <v>200</v>
          </cell>
          <cell r="C140" t="str">
            <v>스피드 돔 카메라 설치</v>
          </cell>
          <cell r="D140" t="str">
            <v>2.0 Megapixel</v>
          </cell>
          <cell r="E140">
            <v>1</v>
          </cell>
          <cell r="F140" t="str">
            <v>EA</v>
          </cell>
          <cell r="G140">
            <v>2604735</v>
          </cell>
          <cell r="H140">
            <v>2604735</v>
          </cell>
          <cell r="I140">
            <v>157859</v>
          </cell>
          <cell r="J140">
            <v>157859</v>
          </cell>
          <cell r="K140">
            <v>0</v>
          </cell>
          <cell r="L140">
            <v>0</v>
          </cell>
        </row>
        <row r="141">
          <cell r="B141">
            <v>201</v>
          </cell>
          <cell r="C141" t="str">
            <v>고정형 카메라 설치</v>
          </cell>
          <cell r="D141" t="str">
            <v>2.0 Megapixel, IR일체형</v>
          </cell>
          <cell r="E141">
            <v>3</v>
          </cell>
          <cell r="F141" t="str">
            <v>EA</v>
          </cell>
          <cell r="G141">
            <v>703551</v>
          </cell>
          <cell r="H141">
            <v>2110653</v>
          </cell>
          <cell r="I141">
            <v>118394</v>
          </cell>
          <cell r="J141">
            <v>355182</v>
          </cell>
          <cell r="K141">
            <v>0</v>
          </cell>
          <cell r="L141">
            <v>0</v>
          </cell>
        </row>
        <row r="142">
          <cell r="B142">
            <v>3030</v>
          </cell>
          <cell r="D142" t="str">
            <v>계</v>
          </cell>
          <cell r="H142">
            <v>4715388</v>
          </cell>
          <cell r="J142">
            <v>513041</v>
          </cell>
          <cell r="L142">
            <v>0</v>
          </cell>
        </row>
        <row r="143">
          <cell r="B143">
            <v>2031</v>
          </cell>
          <cell r="C143" t="str">
            <v>2.31 처인구 백암면 백암리 293-8(답)</v>
          </cell>
        </row>
        <row r="144">
          <cell r="B144">
            <v>200</v>
          </cell>
          <cell r="C144" t="str">
            <v>스피드 돔 카메라 설치</v>
          </cell>
          <cell r="D144" t="str">
            <v>2.0 Megapixel</v>
          </cell>
          <cell r="E144">
            <v>1</v>
          </cell>
          <cell r="F144" t="str">
            <v>EA</v>
          </cell>
          <cell r="G144">
            <v>2604735</v>
          </cell>
          <cell r="H144">
            <v>2604735</v>
          </cell>
          <cell r="I144">
            <v>157859</v>
          </cell>
          <cell r="J144">
            <v>157859</v>
          </cell>
          <cell r="K144">
            <v>0</v>
          </cell>
          <cell r="L144">
            <v>0</v>
          </cell>
        </row>
        <row r="145">
          <cell r="B145">
            <v>201</v>
          </cell>
          <cell r="C145" t="str">
            <v>고정형 카메라 설치</v>
          </cell>
          <cell r="D145" t="str">
            <v>2.0 Megapixel, IR일체형</v>
          </cell>
          <cell r="E145">
            <v>4</v>
          </cell>
          <cell r="F145" t="str">
            <v>EA</v>
          </cell>
          <cell r="G145">
            <v>703551</v>
          </cell>
          <cell r="H145">
            <v>2814204</v>
          </cell>
          <cell r="I145">
            <v>118394</v>
          </cell>
          <cell r="J145">
            <v>473576</v>
          </cell>
          <cell r="K145">
            <v>0</v>
          </cell>
          <cell r="L145">
            <v>0</v>
          </cell>
        </row>
        <row r="146">
          <cell r="B146">
            <v>3031</v>
          </cell>
          <cell r="D146" t="str">
            <v>계</v>
          </cell>
          <cell r="H146">
            <v>5418939</v>
          </cell>
          <cell r="J146">
            <v>631435</v>
          </cell>
          <cell r="L146">
            <v>0</v>
          </cell>
        </row>
        <row r="148">
          <cell r="B148">
            <v>2032</v>
          </cell>
          <cell r="C148" t="str">
            <v>2.32 처인구 양지면 송문리 72-3(철)</v>
          </cell>
        </row>
        <row r="149">
          <cell r="B149">
            <v>200</v>
          </cell>
          <cell r="C149" t="str">
            <v>스피드 돔 카메라 설치</v>
          </cell>
          <cell r="D149" t="str">
            <v>2.0 Megapixel</v>
          </cell>
          <cell r="E149">
            <v>1</v>
          </cell>
          <cell r="F149" t="str">
            <v>EA</v>
          </cell>
          <cell r="G149">
            <v>2604735</v>
          </cell>
          <cell r="H149">
            <v>2604735</v>
          </cell>
          <cell r="I149">
            <v>157859</v>
          </cell>
          <cell r="J149">
            <v>157859</v>
          </cell>
          <cell r="K149">
            <v>0</v>
          </cell>
          <cell r="L149">
            <v>0</v>
          </cell>
        </row>
        <row r="150">
          <cell r="B150">
            <v>201</v>
          </cell>
          <cell r="C150" t="str">
            <v>고정형 카메라 설치</v>
          </cell>
          <cell r="D150" t="str">
            <v>2.0 Megapixel, IR일체형</v>
          </cell>
          <cell r="E150">
            <v>4</v>
          </cell>
          <cell r="F150" t="str">
            <v>EA</v>
          </cell>
          <cell r="G150">
            <v>703551</v>
          </cell>
          <cell r="H150">
            <v>2814204</v>
          </cell>
          <cell r="I150">
            <v>118394</v>
          </cell>
          <cell r="J150">
            <v>473576</v>
          </cell>
          <cell r="K150">
            <v>0</v>
          </cell>
          <cell r="L150">
            <v>0</v>
          </cell>
        </row>
        <row r="151">
          <cell r="B151">
            <v>3032</v>
          </cell>
          <cell r="D151" t="str">
            <v>계</v>
          </cell>
          <cell r="H151">
            <v>5418939</v>
          </cell>
          <cell r="J151">
            <v>631435</v>
          </cell>
          <cell r="L151">
            <v>0</v>
          </cell>
        </row>
        <row r="153">
          <cell r="B153">
            <v>2033</v>
          </cell>
          <cell r="C153" t="str">
            <v>2.33 처인구 양지면 제일리 273-2(도)</v>
          </cell>
        </row>
        <row r="154">
          <cell r="B154">
            <v>200</v>
          </cell>
          <cell r="C154" t="str">
            <v>스피드 돔 카메라 설치</v>
          </cell>
          <cell r="D154" t="str">
            <v>2.0 Megapixel</v>
          </cell>
          <cell r="E154">
            <v>1</v>
          </cell>
          <cell r="F154" t="str">
            <v>EA</v>
          </cell>
          <cell r="G154">
            <v>2604735</v>
          </cell>
          <cell r="H154">
            <v>2604735</v>
          </cell>
          <cell r="I154">
            <v>157859</v>
          </cell>
          <cell r="J154">
            <v>157859</v>
          </cell>
          <cell r="K154">
            <v>0</v>
          </cell>
          <cell r="L154">
            <v>0</v>
          </cell>
        </row>
        <row r="155">
          <cell r="B155">
            <v>201</v>
          </cell>
          <cell r="C155" t="str">
            <v>고정형 카메라 설치</v>
          </cell>
          <cell r="D155" t="str">
            <v>2.0 Megapixel, IR일체형</v>
          </cell>
          <cell r="E155">
            <v>3</v>
          </cell>
          <cell r="F155" t="str">
            <v>EA</v>
          </cell>
          <cell r="G155">
            <v>703551</v>
          </cell>
          <cell r="H155">
            <v>2110653</v>
          </cell>
          <cell r="I155">
            <v>118394</v>
          </cell>
          <cell r="J155">
            <v>355182</v>
          </cell>
          <cell r="K155">
            <v>0</v>
          </cell>
          <cell r="L155">
            <v>0</v>
          </cell>
        </row>
        <row r="156">
          <cell r="B156">
            <v>3033</v>
          </cell>
          <cell r="D156" t="str">
            <v>계</v>
          </cell>
          <cell r="H156">
            <v>4715388</v>
          </cell>
          <cell r="J156">
            <v>513041</v>
          </cell>
          <cell r="L156">
            <v>0</v>
          </cell>
        </row>
        <row r="158">
          <cell r="B158">
            <v>2034</v>
          </cell>
          <cell r="C158" t="str">
            <v>2.34 처인구 역북동 632-43(천)(역북동 439)</v>
          </cell>
        </row>
        <row r="159">
          <cell r="B159">
            <v>201</v>
          </cell>
          <cell r="C159" t="str">
            <v>고정형 카메라 설치</v>
          </cell>
          <cell r="D159" t="str">
            <v>2.0 Megapixel, IR일체형</v>
          </cell>
          <cell r="E159">
            <v>4</v>
          </cell>
          <cell r="F159" t="str">
            <v>EA</v>
          </cell>
          <cell r="G159">
            <v>703551</v>
          </cell>
          <cell r="H159">
            <v>2814204</v>
          </cell>
          <cell r="I159">
            <v>118394</v>
          </cell>
          <cell r="J159">
            <v>473576</v>
          </cell>
          <cell r="K159">
            <v>0</v>
          </cell>
          <cell r="L159">
            <v>0</v>
          </cell>
        </row>
        <row r="160">
          <cell r="B160">
            <v>3034</v>
          </cell>
          <cell r="D160" t="str">
            <v>계</v>
          </cell>
          <cell r="H160">
            <v>2814204</v>
          </cell>
          <cell r="J160">
            <v>473576</v>
          </cell>
          <cell r="L160">
            <v>0</v>
          </cell>
        </row>
        <row r="161">
          <cell r="B161">
            <v>2035</v>
          </cell>
          <cell r="C161" t="str">
            <v>2.35 처인구 원삼면 맹리 352-4(답)</v>
          </cell>
        </row>
        <row r="162">
          <cell r="B162">
            <v>200</v>
          </cell>
          <cell r="C162" t="str">
            <v>스피드 돔 카메라 설치</v>
          </cell>
          <cell r="D162" t="str">
            <v>2.0 Megapixel</v>
          </cell>
          <cell r="E162">
            <v>1</v>
          </cell>
          <cell r="F162" t="str">
            <v>EA</v>
          </cell>
          <cell r="G162">
            <v>2604735</v>
          </cell>
          <cell r="H162">
            <v>2604735</v>
          </cell>
          <cell r="I162">
            <v>157859</v>
          </cell>
          <cell r="J162">
            <v>157859</v>
          </cell>
          <cell r="K162">
            <v>0</v>
          </cell>
          <cell r="L162">
            <v>0</v>
          </cell>
        </row>
        <row r="163">
          <cell r="B163">
            <v>201</v>
          </cell>
          <cell r="C163" t="str">
            <v>고정형 카메라 설치</v>
          </cell>
          <cell r="D163" t="str">
            <v>2.0 Megapixel, IR일체형</v>
          </cell>
          <cell r="E163">
            <v>3</v>
          </cell>
          <cell r="F163" t="str">
            <v>EA</v>
          </cell>
          <cell r="G163">
            <v>703551</v>
          </cell>
          <cell r="H163">
            <v>2110653</v>
          </cell>
          <cell r="I163">
            <v>118394</v>
          </cell>
          <cell r="J163">
            <v>355182</v>
          </cell>
          <cell r="K163">
            <v>0</v>
          </cell>
          <cell r="L163">
            <v>0</v>
          </cell>
        </row>
        <row r="165">
          <cell r="B165">
            <v>3035</v>
          </cell>
          <cell r="D165" t="str">
            <v>계</v>
          </cell>
          <cell r="H165">
            <v>4715388</v>
          </cell>
          <cell r="J165">
            <v>513041</v>
          </cell>
          <cell r="L165">
            <v>0</v>
          </cell>
        </row>
        <row r="166">
          <cell r="B166">
            <v>2036</v>
          </cell>
          <cell r="C166" t="str">
            <v>2.36 처인구 원삼면 맹리 706(구)(맹리 311-16)</v>
          </cell>
        </row>
        <row r="167">
          <cell r="B167">
            <v>200</v>
          </cell>
          <cell r="C167" t="str">
            <v>스피드 돔 카메라 설치</v>
          </cell>
          <cell r="D167" t="str">
            <v>2.0 Megapixel</v>
          </cell>
          <cell r="E167">
            <v>1</v>
          </cell>
          <cell r="F167" t="str">
            <v>EA</v>
          </cell>
          <cell r="G167">
            <v>2604735</v>
          </cell>
          <cell r="H167">
            <v>2604735</v>
          </cell>
          <cell r="I167">
            <v>157859</v>
          </cell>
          <cell r="J167">
            <v>157859</v>
          </cell>
          <cell r="K167">
            <v>0</v>
          </cell>
          <cell r="L167">
            <v>0</v>
          </cell>
        </row>
        <row r="168">
          <cell r="B168">
            <v>201</v>
          </cell>
          <cell r="C168" t="str">
            <v>고정형 카메라 설치</v>
          </cell>
          <cell r="D168" t="str">
            <v>2.0 Megapixel, IR일체형</v>
          </cell>
          <cell r="E168">
            <v>4</v>
          </cell>
          <cell r="F168" t="str">
            <v>EA</v>
          </cell>
          <cell r="G168">
            <v>703551</v>
          </cell>
          <cell r="H168">
            <v>2814204</v>
          </cell>
          <cell r="I168">
            <v>118394</v>
          </cell>
          <cell r="J168">
            <v>473576</v>
          </cell>
          <cell r="K168">
            <v>0</v>
          </cell>
          <cell r="L168">
            <v>0</v>
          </cell>
        </row>
        <row r="169">
          <cell r="B169">
            <v>3036</v>
          </cell>
          <cell r="D169" t="str">
            <v>계</v>
          </cell>
          <cell r="H169">
            <v>5418939</v>
          </cell>
          <cell r="J169">
            <v>631435</v>
          </cell>
          <cell r="L169">
            <v>0</v>
          </cell>
        </row>
        <row r="171">
          <cell r="B171">
            <v>2037</v>
          </cell>
          <cell r="C171" t="str">
            <v>2.37 처인구 유방동 70-2(도)</v>
          </cell>
        </row>
        <row r="172">
          <cell r="B172">
            <v>200</v>
          </cell>
          <cell r="C172" t="str">
            <v>스피드 돔 카메라 설치</v>
          </cell>
          <cell r="D172" t="str">
            <v>2.0 Megapixel</v>
          </cell>
          <cell r="E172">
            <v>1</v>
          </cell>
          <cell r="F172" t="str">
            <v>EA</v>
          </cell>
          <cell r="G172">
            <v>2604735</v>
          </cell>
          <cell r="H172">
            <v>2604735</v>
          </cell>
          <cell r="I172">
            <v>157859</v>
          </cell>
          <cell r="J172">
            <v>157859</v>
          </cell>
          <cell r="K172">
            <v>0</v>
          </cell>
          <cell r="L172">
            <v>0</v>
          </cell>
        </row>
        <row r="173">
          <cell r="B173">
            <v>201</v>
          </cell>
          <cell r="C173" t="str">
            <v>고정형 카메라 설치</v>
          </cell>
          <cell r="D173" t="str">
            <v>2.0 Megapixel, IR일체형</v>
          </cell>
          <cell r="E173">
            <v>5</v>
          </cell>
          <cell r="F173" t="str">
            <v>EA</v>
          </cell>
          <cell r="G173">
            <v>703551</v>
          </cell>
          <cell r="H173">
            <v>3517755</v>
          </cell>
          <cell r="I173">
            <v>118394</v>
          </cell>
          <cell r="J173">
            <v>591970</v>
          </cell>
          <cell r="K173">
            <v>0</v>
          </cell>
          <cell r="L173">
            <v>0</v>
          </cell>
        </row>
        <row r="174">
          <cell r="B174">
            <v>3037</v>
          </cell>
          <cell r="D174" t="str">
            <v>계</v>
          </cell>
          <cell r="H174">
            <v>6122490</v>
          </cell>
          <cell r="J174">
            <v>749829</v>
          </cell>
          <cell r="L174">
            <v>0</v>
          </cell>
        </row>
        <row r="176">
          <cell r="B176">
            <v>2038</v>
          </cell>
          <cell r="C176" t="str">
            <v>2.38 처인구 이동읍 천리 634(묘)</v>
          </cell>
        </row>
        <row r="177">
          <cell r="B177">
            <v>200</v>
          </cell>
          <cell r="C177" t="str">
            <v>스피드 돔 카메라 설치</v>
          </cell>
          <cell r="D177" t="str">
            <v>2.0 Megapixel</v>
          </cell>
          <cell r="E177">
            <v>1</v>
          </cell>
          <cell r="F177" t="str">
            <v>EA</v>
          </cell>
          <cell r="G177">
            <v>2604735</v>
          </cell>
          <cell r="H177">
            <v>2604735</v>
          </cell>
          <cell r="I177">
            <v>157859</v>
          </cell>
          <cell r="J177">
            <v>157859</v>
          </cell>
          <cell r="K177">
            <v>0</v>
          </cell>
          <cell r="L177">
            <v>0</v>
          </cell>
        </row>
        <row r="178">
          <cell r="B178">
            <v>201</v>
          </cell>
          <cell r="C178" t="str">
            <v>고정형 카메라 설치</v>
          </cell>
          <cell r="D178" t="str">
            <v>2.0 Megapixel, IR일체형</v>
          </cell>
          <cell r="E178">
            <v>3</v>
          </cell>
          <cell r="F178" t="str">
            <v>EA</v>
          </cell>
          <cell r="G178">
            <v>703551</v>
          </cell>
          <cell r="H178">
            <v>2110653</v>
          </cell>
          <cell r="I178">
            <v>118394</v>
          </cell>
          <cell r="J178">
            <v>355182</v>
          </cell>
          <cell r="K178">
            <v>0</v>
          </cell>
          <cell r="L178">
            <v>0</v>
          </cell>
        </row>
        <row r="179">
          <cell r="B179">
            <v>3038</v>
          </cell>
          <cell r="D179" t="str">
            <v>계</v>
          </cell>
          <cell r="H179">
            <v>4715388</v>
          </cell>
          <cell r="J179">
            <v>513041</v>
          </cell>
          <cell r="L179">
            <v>0</v>
          </cell>
        </row>
        <row r="181">
          <cell r="B181">
            <v>2039</v>
          </cell>
          <cell r="C181" t="str">
            <v>2.39 처인구 포곡읍 둔전리3(구)(둔전리32-5)</v>
          </cell>
        </row>
        <row r="182">
          <cell r="B182">
            <v>200</v>
          </cell>
          <cell r="C182" t="str">
            <v>스피드 돔 카메라 설치</v>
          </cell>
          <cell r="D182" t="str">
            <v>2.0 Megapixel</v>
          </cell>
          <cell r="E182">
            <v>1</v>
          </cell>
          <cell r="F182" t="str">
            <v>EA</v>
          </cell>
          <cell r="G182">
            <v>2604735</v>
          </cell>
          <cell r="H182">
            <v>2604735</v>
          </cell>
          <cell r="I182">
            <v>157859</v>
          </cell>
          <cell r="J182">
            <v>157859</v>
          </cell>
          <cell r="K182">
            <v>0</v>
          </cell>
          <cell r="L182">
            <v>0</v>
          </cell>
        </row>
        <row r="183">
          <cell r="B183">
            <v>201</v>
          </cell>
          <cell r="C183" t="str">
            <v>고정형 카메라 설치</v>
          </cell>
          <cell r="D183" t="str">
            <v>2.0 Megapixel, IR일체형</v>
          </cell>
          <cell r="E183">
            <v>3</v>
          </cell>
          <cell r="F183" t="str">
            <v>EA</v>
          </cell>
          <cell r="G183">
            <v>703551</v>
          </cell>
          <cell r="H183">
            <v>2110653</v>
          </cell>
          <cell r="I183">
            <v>118394</v>
          </cell>
          <cell r="J183">
            <v>355182</v>
          </cell>
          <cell r="K183">
            <v>0</v>
          </cell>
          <cell r="L183">
            <v>0</v>
          </cell>
        </row>
        <row r="184">
          <cell r="B184">
            <v>3039</v>
          </cell>
          <cell r="D184" t="str">
            <v>계</v>
          </cell>
          <cell r="H184">
            <v>4715388</v>
          </cell>
          <cell r="J184">
            <v>513041</v>
          </cell>
          <cell r="L184">
            <v>0</v>
          </cell>
        </row>
        <row r="185">
          <cell r="B185">
            <v>2040</v>
          </cell>
          <cell r="C185" t="str">
            <v>2.40 처인구 포곡읍 둔전리147(대)(둔전리144-9)</v>
          </cell>
        </row>
        <row r="186">
          <cell r="B186">
            <v>200</v>
          </cell>
          <cell r="C186" t="str">
            <v>스피드 돔 카메라 설치</v>
          </cell>
          <cell r="D186" t="str">
            <v>2.0 Megapixel</v>
          </cell>
          <cell r="E186">
            <v>1</v>
          </cell>
          <cell r="F186" t="str">
            <v>EA</v>
          </cell>
          <cell r="G186">
            <v>2604735</v>
          </cell>
          <cell r="H186">
            <v>2604735</v>
          </cell>
          <cell r="I186">
            <v>157859</v>
          </cell>
          <cell r="J186">
            <v>157859</v>
          </cell>
          <cell r="K186">
            <v>0</v>
          </cell>
          <cell r="L186">
            <v>0</v>
          </cell>
        </row>
        <row r="187">
          <cell r="B187">
            <v>201</v>
          </cell>
          <cell r="C187" t="str">
            <v>고정형 카메라 설치</v>
          </cell>
          <cell r="D187" t="str">
            <v>2.0 Megapixel, IR일체형</v>
          </cell>
          <cell r="E187">
            <v>2</v>
          </cell>
          <cell r="F187" t="str">
            <v>EA</v>
          </cell>
          <cell r="G187">
            <v>703551</v>
          </cell>
          <cell r="H187">
            <v>1407102</v>
          </cell>
          <cell r="I187">
            <v>118394</v>
          </cell>
          <cell r="J187">
            <v>236788</v>
          </cell>
          <cell r="K187">
            <v>0</v>
          </cell>
          <cell r="L187">
            <v>0</v>
          </cell>
        </row>
        <row r="188">
          <cell r="B188">
            <v>3040</v>
          </cell>
          <cell r="D188" t="str">
            <v>계</v>
          </cell>
          <cell r="H188">
            <v>4011837</v>
          </cell>
          <cell r="J188">
            <v>394647</v>
          </cell>
          <cell r="L188">
            <v>0</v>
          </cell>
        </row>
        <row r="189">
          <cell r="B189">
            <v>2041</v>
          </cell>
          <cell r="C189" t="str">
            <v>2.41 처인구 포곡읍 삼계리 607-9(구)</v>
          </cell>
        </row>
        <row r="190">
          <cell r="B190">
            <v>200</v>
          </cell>
          <cell r="C190" t="str">
            <v>스피드 돔 카메라 설치</v>
          </cell>
          <cell r="D190" t="str">
            <v>2.0 Megapixel</v>
          </cell>
          <cell r="E190">
            <v>1</v>
          </cell>
          <cell r="F190" t="str">
            <v>EA</v>
          </cell>
          <cell r="G190">
            <v>2604735</v>
          </cell>
          <cell r="H190">
            <v>2604735</v>
          </cell>
          <cell r="I190">
            <v>157859</v>
          </cell>
          <cell r="J190">
            <v>157859</v>
          </cell>
          <cell r="K190">
            <v>0</v>
          </cell>
          <cell r="L190">
            <v>0</v>
          </cell>
        </row>
        <row r="191">
          <cell r="B191">
            <v>201</v>
          </cell>
          <cell r="C191" t="str">
            <v>고정형 카메라 설치</v>
          </cell>
          <cell r="D191" t="str">
            <v>2.0 Megapixel, IR일체형</v>
          </cell>
          <cell r="E191">
            <v>3</v>
          </cell>
          <cell r="F191" t="str">
            <v>EA</v>
          </cell>
          <cell r="G191">
            <v>703551</v>
          </cell>
          <cell r="H191">
            <v>2110653</v>
          </cell>
          <cell r="I191">
            <v>118394</v>
          </cell>
          <cell r="J191">
            <v>355182</v>
          </cell>
          <cell r="K191">
            <v>0</v>
          </cell>
          <cell r="L191">
            <v>0</v>
          </cell>
        </row>
        <row r="192">
          <cell r="B192">
            <v>3041</v>
          </cell>
          <cell r="D192" t="str">
            <v>계</v>
          </cell>
          <cell r="H192">
            <v>4715388</v>
          </cell>
          <cell r="J192">
            <v>513041</v>
          </cell>
          <cell r="L192">
            <v>0</v>
          </cell>
        </row>
        <row r="194">
          <cell r="B194">
            <v>2042</v>
          </cell>
          <cell r="C194" t="str">
            <v>2.42 처인구 남사면 아곡리 707(도)</v>
          </cell>
        </row>
        <row r="195">
          <cell r="B195">
            <v>200</v>
          </cell>
          <cell r="C195" t="str">
            <v>스피드 돔 카메라 설치</v>
          </cell>
          <cell r="D195" t="str">
            <v>2.0 Megapixel</v>
          </cell>
          <cell r="E195">
            <v>1</v>
          </cell>
          <cell r="F195" t="str">
            <v>EA</v>
          </cell>
          <cell r="G195">
            <v>2604735</v>
          </cell>
          <cell r="H195">
            <v>2604735</v>
          </cell>
          <cell r="I195">
            <v>157859</v>
          </cell>
          <cell r="J195">
            <v>157859</v>
          </cell>
          <cell r="K195">
            <v>0</v>
          </cell>
          <cell r="L195">
            <v>0</v>
          </cell>
        </row>
        <row r="196">
          <cell r="B196">
            <v>201</v>
          </cell>
          <cell r="C196" t="str">
            <v>고정형 카메라 설치</v>
          </cell>
          <cell r="D196" t="str">
            <v>2.0 Megapixel, IR일체형</v>
          </cell>
          <cell r="E196">
            <v>3</v>
          </cell>
          <cell r="F196" t="str">
            <v>EA</v>
          </cell>
          <cell r="G196">
            <v>703551</v>
          </cell>
          <cell r="H196">
            <v>2110653</v>
          </cell>
          <cell r="I196">
            <v>118394</v>
          </cell>
          <cell r="J196">
            <v>355182</v>
          </cell>
          <cell r="K196">
            <v>0</v>
          </cell>
          <cell r="L196">
            <v>0</v>
          </cell>
        </row>
        <row r="197">
          <cell r="B197">
            <v>3042</v>
          </cell>
          <cell r="D197" t="str">
            <v>계</v>
          </cell>
          <cell r="H197">
            <v>4715388</v>
          </cell>
          <cell r="J197">
            <v>513041</v>
          </cell>
          <cell r="L197">
            <v>0</v>
          </cell>
        </row>
        <row r="199">
          <cell r="B199">
            <v>2043</v>
          </cell>
          <cell r="C199" t="str">
            <v>2.43 처인구 남사면 완장리 696(답)</v>
          </cell>
        </row>
        <row r="200">
          <cell r="B200">
            <v>200</v>
          </cell>
          <cell r="C200" t="str">
            <v>스피드 돔 카메라 설치</v>
          </cell>
          <cell r="D200" t="str">
            <v>2.0 Megapixel</v>
          </cell>
          <cell r="E200">
            <v>1</v>
          </cell>
          <cell r="F200" t="str">
            <v>EA</v>
          </cell>
          <cell r="G200">
            <v>2604735</v>
          </cell>
          <cell r="H200">
            <v>2604735</v>
          </cell>
          <cell r="I200">
            <v>157859</v>
          </cell>
          <cell r="J200">
            <v>157859</v>
          </cell>
          <cell r="K200">
            <v>0</v>
          </cell>
          <cell r="L200">
            <v>0</v>
          </cell>
        </row>
        <row r="201">
          <cell r="B201">
            <v>201</v>
          </cell>
          <cell r="C201" t="str">
            <v>고정형 카메라 설치</v>
          </cell>
          <cell r="D201" t="str">
            <v>2.0 Megapixel, IR일체형</v>
          </cell>
          <cell r="E201">
            <v>3</v>
          </cell>
          <cell r="F201" t="str">
            <v>EA</v>
          </cell>
          <cell r="G201">
            <v>703551</v>
          </cell>
          <cell r="H201">
            <v>2110653</v>
          </cell>
          <cell r="I201">
            <v>118394</v>
          </cell>
          <cell r="J201">
            <v>355182</v>
          </cell>
          <cell r="K201">
            <v>0</v>
          </cell>
          <cell r="L201">
            <v>0</v>
          </cell>
        </row>
        <row r="202">
          <cell r="B202">
            <v>3043</v>
          </cell>
          <cell r="D202" t="str">
            <v>계</v>
          </cell>
          <cell r="H202">
            <v>4715388</v>
          </cell>
          <cell r="J202">
            <v>513041</v>
          </cell>
          <cell r="L202">
            <v>0</v>
          </cell>
        </row>
      </sheetData>
      <sheetData sheetId="15" refreshError="1"/>
      <sheetData sheetId="16">
        <row r="6">
          <cell r="B6">
            <v>2001</v>
          </cell>
          <cell r="C6" t="str">
            <v>2.1 기흥구 고매동 836-1(천)</v>
          </cell>
        </row>
        <row r="7">
          <cell r="B7">
            <v>202</v>
          </cell>
          <cell r="C7" t="str">
            <v>스피드 돔 카메라
고정용 브래킷 설치</v>
          </cell>
          <cell r="D7" t="str">
            <v>제작사양</v>
          </cell>
          <cell r="E7">
            <v>1</v>
          </cell>
          <cell r="F7" t="str">
            <v>EA</v>
          </cell>
          <cell r="G7">
            <v>52644</v>
          </cell>
          <cell r="H7">
            <v>52644</v>
          </cell>
          <cell r="I7">
            <v>88162</v>
          </cell>
          <cell r="J7">
            <v>88162</v>
          </cell>
          <cell r="K7">
            <v>0</v>
          </cell>
          <cell r="L7">
            <v>0</v>
          </cell>
          <cell r="M7">
            <v>140806</v>
          </cell>
          <cell r="N7">
            <v>140806</v>
          </cell>
          <cell r="O7" t="str">
            <v>제202호표</v>
          </cell>
        </row>
        <row r="8">
          <cell r="B8">
            <v>203</v>
          </cell>
          <cell r="C8" t="str">
            <v>고정형 카메라
고정용 브래킷 설치</v>
          </cell>
          <cell r="D8" t="str">
            <v>제작사양</v>
          </cell>
          <cell r="E8">
            <v>1</v>
          </cell>
          <cell r="F8" t="str">
            <v>EA</v>
          </cell>
          <cell r="G8">
            <v>82644</v>
          </cell>
          <cell r="H8">
            <v>82644</v>
          </cell>
          <cell r="I8">
            <v>88162</v>
          </cell>
          <cell r="J8">
            <v>88162</v>
          </cell>
          <cell r="K8">
            <v>0</v>
          </cell>
          <cell r="L8">
            <v>0</v>
          </cell>
          <cell r="M8">
            <v>170806</v>
          </cell>
          <cell r="N8">
            <v>170806</v>
          </cell>
          <cell r="O8" t="str">
            <v>제203호표</v>
          </cell>
        </row>
        <row r="9">
          <cell r="B9">
            <v>204</v>
          </cell>
          <cell r="C9" t="str">
            <v>스피커 설치</v>
          </cell>
          <cell r="D9" t="str">
            <v>20W, 8Ω</v>
          </cell>
          <cell r="E9">
            <v>1</v>
          </cell>
          <cell r="F9" t="str">
            <v>개</v>
          </cell>
          <cell r="G9">
            <v>45879</v>
          </cell>
          <cell r="H9">
            <v>45879</v>
          </cell>
          <cell r="I9">
            <v>45997</v>
          </cell>
          <cell r="J9">
            <v>45997</v>
          </cell>
          <cell r="K9">
            <v>0</v>
          </cell>
          <cell r="L9">
            <v>0</v>
          </cell>
          <cell r="M9">
            <v>91876</v>
          </cell>
          <cell r="N9">
            <v>91876</v>
          </cell>
          <cell r="O9" t="str">
            <v>제204호표</v>
          </cell>
        </row>
        <row r="10">
          <cell r="B10">
            <v>205</v>
          </cell>
          <cell r="C10" t="str">
            <v>경광등 설치</v>
          </cell>
          <cell r="D10" t="str">
            <v>크세논램프 5W, ABS</v>
          </cell>
          <cell r="E10">
            <v>1</v>
          </cell>
          <cell r="F10" t="str">
            <v>개</v>
          </cell>
          <cell r="G10">
            <v>50294</v>
          </cell>
          <cell r="H10">
            <v>50294</v>
          </cell>
          <cell r="I10">
            <v>9801</v>
          </cell>
          <cell r="J10">
            <v>9801</v>
          </cell>
          <cell r="K10">
            <v>0</v>
          </cell>
          <cell r="L10">
            <v>0</v>
          </cell>
          <cell r="M10">
            <v>60095</v>
          </cell>
          <cell r="N10">
            <v>60095</v>
          </cell>
          <cell r="O10" t="str">
            <v>제205호표</v>
          </cell>
        </row>
        <row r="11">
          <cell r="B11">
            <v>206</v>
          </cell>
          <cell r="C11" t="str">
            <v>LED안내판(부착대) 설치</v>
          </cell>
          <cell r="D11" t="str">
            <v>부착대(ARM)부착형</v>
          </cell>
          <cell r="E11">
            <v>1</v>
          </cell>
          <cell r="F11" t="str">
            <v>개</v>
          </cell>
          <cell r="G11">
            <v>811034</v>
          </cell>
          <cell r="H11">
            <v>811034</v>
          </cell>
          <cell r="I11">
            <v>34498</v>
          </cell>
          <cell r="J11">
            <v>34498</v>
          </cell>
          <cell r="K11">
            <v>0</v>
          </cell>
          <cell r="L11">
            <v>0</v>
          </cell>
          <cell r="M11">
            <v>845532</v>
          </cell>
          <cell r="N11">
            <v>845532</v>
          </cell>
          <cell r="O11" t="str">
            <v>제206호표</v>
          </cell>
        </row>
        <row r="12">
          <cell r="B12">
            <v>207</v>
          </cell>
          <cell r="C12" t="str">
            <v>계량기함 설치</v>
          </cell>
          <cell r="D12" t="str">
            <v>PVC</v>
          </cell>
          <cell r="E12">
            <v>1</v>
          </cell>
          <cell r="F12" t="str">
            <v>개</v>
          </cell>
          <cell r="G12">
            <v>13197</v>
          </cell>
          <cell r="H12">
            <v>13197</v>
          </cell>
          <cell r="I12">
            <v>24930</v>
          </cell>
          <cell r="J12">
            <v>24930</v>
          </cell>
          <cell r="K12">
            <v>0</v>
          </cell>
          <cell r="L12">
            <v>0</v>
          </cell>
          <cell r="M12">
            <v>38127</v>
          </cell>
          <cell r="N12">
            <v>38127</v>
          </cell>
          <cell r="O12" t="str">
            <v>제207호표</v>
          </cell>
        </row>
        <row r="13">
          <cell r="B13">
            <v>209</v>
          </cell>
          <cell r="C13" t="str">
            <v>함체(분체도장)</v>
          </cell>
          <cell r="D13" t="str">
            <v>SUS 400x700x370, 이중구조 1.2t</v>
          </cell>
          <cell r="E13">
            <v>1</v>
          </cell>
          <cell r="F13" t="str">
            <v>EA</v>
          </cell>
          <cell r="G13">
            <v>850804</v>
          </cell>
          <cell r="H13">
            <v>850804</v>
          </cell>
          <cell r="I13">
            <v>26832</v>
          </cell>
          <cell r="J13">
            <v>26832</v>
          </cell>
          <cell r="K13">
            <v>0</v>
          </cell>
          <cell r="L13">
            <v>0</v>
          </cell>
          <cell r="M13">
            <v>877636</v>
          </cell>
          <cell r="N13">
            <v>877636</v>
          </cell>
          <cell r="O13" t="str">
            <v>제209호표</v>
          </cell>
        </row>
        <row r="14">
          <cell r="B14">
            <v>212</v>
          </cell>
          <cell r="C14" t="str">
            <v>광 스위치 설치</v>
          </cell>
          <cell r="D14" t="str">
            <v xml:space="preserve">TP Port : 7포트 </v>
          </cell>
          <cell r="E14">
            <v>1</v>
          </cell>
          <cell r="F14" t="str">
            <v>EA</v>
          </cell>
          <cell r="G14">
            <v>301800</v>
          </cell>
          <cell r="H14">
            <v>301800</v>
          </cell>
          <cell r="I14">
            <v>60033</v>
          </cell>
          <cell r="J14">
            <v>60033</v>
          </cell>
          <cell r="K14">
            <v>0</v>
          </cell>
          <cell r="L14">
            <v>0</v>
          </cell>
          <cell r="M14">
            <v>361833</v>
          </cell>
          <cell r="N14">
            <v>361833</v>
          </cell>
          <cell r="O14" t="str">
            <v>제212호표</v>
          </cell>
        </row>
        <row r="15">
          <cell r="B15">
            <v>213</v>
          </cell>
          <cell r="C15" t="str">
            <v>UTP PATCH CORD</v>
          </cell>
          <cell r="D15" t="str">
            <v>UTP Cat 5e. 4P</v>
          </cell>
          <cell r="E15">
            <v>1</v>
          </cell>
          <cell r="F15" t="str">
            <v>EA</v>
          </cell>
          <cell r="G15">
            <v>1148</v>
          </cell>
          <cell r="H15">
            <v>1148</v>
          </cell>
          <cell r="I15">
            <v>13299</v>
          </cell>
          <cell r="J15">
            <v>13299</v>
          </cell>
          <cell r="K15">
            <v>0</v>
          </cell>
          <cell r="L15">
            <v>0</v>
          </cell>
          <cell r="M15">
            <v>14447</v>
          </cell>
          <cell r="N15">
            <v>14447</v>
          </cell>
          <cell r="O15" t="str">
            <v>제213호표</v>
          </cell>
        </row>
        <row r="16">
          <cell r="B16">
            <v>218</v>
          </cell>
          <cell r="C16" t="str">
            <v>누전차단기 설치</v>
          </cell>
          <cell r="D16" t="str">
            <v>ELB 2P 30/20AT</v>
          </cell>
          <cell r="E16">
            <v>1</v>
          </cell>
          <cell r="F16" t="str">
            <v>EA</v>
          </cell>
          <cell r="G16">
            <v>15475</v>
          </cell>
          <cell r="H16">
            <v>15475</v>
          </cell>
          <cell r="I16">
            <v>29183</v>
          </cell>
          <cell r="J16">
            <v>29183</v>
          </cell>
          <cell r="K16">
            <v>0</v>
          </cell>
          <cell r="L16">
            <v>0</v>
          </cell>
          <cell r="M16">
            <v>44658</v>
          </cell>
          <cell r="N16">
            <v>44658</v>
          </cell>
          <cell r="O16" t="str">
            <v>제218호표</v>
          </cell>
        </row>
        <row r="17">
          <cell r="B17">
            <v>219</v>
          </cell>
          <cell r="C17" t="str">
            <v>배선용차단기 설치</v>
          </cell>
          <cell r="D17" t="str">
            <v>MCCB 2P 30/20AT</v>
          </cell>
          <cell r="E17">
            <v>1</v>
          </cell>
          <cell r="F17" t="str">
            <v>EA</v>
          </cell>
          <cell r="G17">
            <v>27956</v>
          </cell>
          <cell r="H17">
            <v>27956</v>
          </cell>
          <cell r="I17">
            <v>31882</v>
          </cell>
          <cell r="J17">
            <v>31882</v>
          </cell>
          <cell r="K17">
            <v>0</v>
          </cell>
          <cell r="L17">
            <v>0</v>
          </cell>
          <cell r="M17">
            <v>59838</v>
          </cell>
          <cell r="N17">
            <v>59838</v>
          </cell>
          <cell r="O17" t="str">
            <v>제219호표</v>
          </cell>
        </row>
        <row r="18">
          <cell r="B18">
            <v>220</v>
          </cell>
          <cell r="C18" t="str">
            <v>써지보호기(전원) 설치</v>
          </cell>
          <cell r="D18" t="str">
            <v>40KA</v>
          </cell>
          <cell r="E18">
            <v>1</v>
          </cell>
          <cell r="F18" t="str">
            <v>EA</v>
          </cell>
          <cell r="G18">
            <v>91263</v>
          </cell>
          <cell r="H18">
            <v>91263</v>
          </cell>
          <cell r="I18">
            <v>42129</v>
          </cell>
          <cell r="J18">
            <v>42129</v>
          </cell>
          <cell r="K18">
            <v>0</v>
          </cell>
          <cell r="L18">
            <v>0</v>
          </cell>
          <cell r="M18">
            <v>133392</v>
          </cell>
          <cell r="N18">
            <v>133392</v>
          </cell>
          <cell r="O18" t="str">
            <v>제220호표</v>
          </cell>
        </row>
        <row r="19">
          <cell r="B19">
            <v>221</v>
          </cell>
          <cell r="C19" t="str">
            <v>불법광고물 
부착방지시트</v>
          </cell>
          <cell r="D19" t="str">
            <v>현장설치도</v>
          </cell>
          <cell r="E19">
            <v>1</v>
          </cell>
          <cell r="F19" t="str">
            <v>개소</v>
          </cell>
          <cell r="G19">
            <v>187775</v>
          </cell>
          <cell r="H19">
            <v>187775</v>
          </cell>
          <cell r="I19">
            <v>0</v>
          </cell>
          <cell r="J19">
            <v>0</v>
          </cell>
          <cell r="K19">
            <v>0</v>
          </cell>
          <cell r="L19">
            <v>0</v>
          </cell>
          <cell r="M19">
            <v>187775</v>
          </cell>
          <cell r="N19">
            <v>187775</v>
          </cell>
          <cell r="O19" t="str">
            <v>제221호표</v>
          </cell>
        </row>
        <row r="20">
          <cell r="B20" t="str">
            <v>멀티콘센트접지2구</v>
          </cell>
          <cell r="C20" t="str">
            <v>멀티콘센트</v>
          </cell>
          <cell r="D20" t="str">
            <v>접지2구</v>
          </cell>
          <cell r="E20">
            <v>1</v>
          </cell>
          <cell r="F20" t="str">
            <v>EA</v>
          </cell>
          <cell r="G20">
            <v>5500</v>
          </cell>
          <cell r="H20">
            <v>5500</v>
          </cell>
          <cell r="J20">
            <v>0</v>
          </cell>
          <cell r="L20">
            <v>0</v>
          </cell>
          <cell r="M20">
            <v>5500</v>
          </cell>
          <cell r="N20">
            <v>5500</v>
          </cell>
        </row>
        <row r="21">
          <cell r="B21" t="str">
            <v>멀티콘센트접지6구</v>
          </cell>
          <cell r="C21" t="str">
            <v>멀티콘센트</v>
          </cell>
          <cell r="D21" t="str">
            <v>접지6구</v>
          </cell>
          <cell r="E21">
            <v>2</v>
          </cell>
          <cell r="F21" t="str">
            <v>EA</v>
          </cell>
          <cell r="G21">
            <v>10400</v>
          </cell>
          <cell r="H21">
            <v>20800</v>
          </cell>
          <cell r="J21">
            <v>0</v>
          </cell>
          <cell r="L21">
            <v>0</v>
          </cell>
          <cell r="M21">
            <v>10400</v>
          </cell>
          <cell r="N21">
            <v>20800</v>
          </cell>
        </row>
        <row r="22">
          <cell r="B22">
            <v>301</v>
          </cell>
          <cell r="C22" t="str">
            <v>CCTV POLE 설치
(토사)</v>
          </cell>
          <cell r="D22" t="str">
            <v>6M, Ø165, 분체도장</v>
          </cell>
          <cell r="E22">
            <v>1</v>
          </cell>
          <cell r="F22" t="str">
            <v>EA</v>
          </cell>
          <cell r="G22">
            <v>1217776</v>
          </cell>
          <cell r="H22">
            <v>1217776</v>
          </cell>
          <cell r="I22">
            <v>259211</v>
          </cell>
          <cell r="J22">
            <v>259211</v>
          </cell>
          <cell r="K22">
            <v>0</v>
          </cell>
          <cell r="L22">
            <v>0</v>
          </cell>
          <cell r="M22">
            <v>1476987</v>
          </cell>
          <cell r="N22">
            <v>1476987</v>
          </cell>
          <cell r="O22" t="str">
            <v>제301호표</v>
          </cell>
        </row>
        <row r="23">
          <cell r="B23">
            <v>308</v>
          </cell>
          <cell r="C23" t="str">
            <v>부착대(ARM)설치(도로)</v>
          </cell>
          <cell r="D23" t="str">
            <v>3M, Ø76, 분체도장</v>
          </cell>
          <cell r="E23">
            <v>1</v>
          </cell>
          <cell r="F23" t="str">
            <v>EA</v>
          </cell>
          <cell r="G23">
            <v>257622</v>
          </cell>
          <cell r="H23">
            <v>257622</v>
          </cell>
          <cell r="I23">
            <v>223214</v>
          </cell>
          <cell r="J23">
            <v>223214</v>
          </cell>
          <cell r="K23">
            <v>0</v>
          </cell>
          <cell r="L23">
            <v>0</v>
          </cell>
          <cell r="M23">
            <v>480836</v>
          </cell>
          <cell r="N23">
            <v>480836</v>
          </cell>
          <cell r="O23" t="str">
            <v>제308호표</v>
          </cell>
        </row>
        <row r="24">
          <cell r="B24">
            <v>322</v>
          </cell>
          <cell r="C24" t="str">
            <v>와이어로프 설치</v>
          </cell>
          <cell r="D24" t="str">
            <v>ARM 3M</v>
          </cell>
          <cell r="E24">
            <v>1</v>
          </cell>
          <cell r="F24" t="str">
            <v>식</v>
          </cell>
          <cell r="G24">
            <v>13528</v>
          </cell>
          <cell r="H24">
            <v>13528</v>
          </cell>
          <cell r="I24">
            <v>108512</v>
          </cell>
          <cell r="J24">
            <v>108512</v>
          </cell>
          <cell r="K24">
            <v>0</v>
          </cell>
          <cell r="L24">
            <v>0</v>
          </cell>
          <cell r="M24">
            <v>122040</v>
          </cell>
          <cell r="N24">
            <v>122040</v>
          </cell>
          <cell r="O24" t="str">
            <v>제322호표</v>
          </cell>
        </row>
        <row r="25">
          <cell r="B25">
            <v>325</v>
          </cell>
          <cell r="C25" t="str">
            <v>CCTV POLE 
기성기초 설치</v>
          </cell>
          <cell r="D25" t="str">
            <v>700 x 700 x 800(토사)</v>
          </cell>
          <cell r="E25">
            <v>1</v>
          </cell>
          <cell r="F25" t="str">
            <v>개소</v>
          </cell>
          <cell r="G25">
            <v>180420</v>
          </cell>
          <cell r="H25">
            <v>180420</v>
          </cell>
          <cell r="I25">
            <v>65613</v>
          </cell>
          <cell r="J25">
            <v>65613</v>
          </cell>
          <cell r="K25">
            <v>6719</v>
          </cell>
          <cell r="L25">
            <v>6719</v>
          </cell>
          <cell r="M25">
            <v>252752</v>
          </cell>
          <cell r="N25">
            <v>252752</v>
          </cell>
          <cell r="O25" t="str">
            <v>제325호표</v>
          </cell>
        </row>
        <row r="26">
          <cell r="B26">
            <v>410</v>
          </cell>
          <cell r="C26" t="str">
            <v>전원케이블 포설</v>
          </cell>
          <cell r="D26" t="str">
            <v>F-CV 4sq x 2C x 1열</v>
          </cell>
          <cell r="E26">
            <v>6</v>
          </cell>
          <cell r="F26" t="str">
            <v>m</v>
          </cell>
          <cell r="G26">
            <v>1290</v>
          </cell>
          <cell r="H26">
            <v>7740</v>
          </cell>
          <cell r="I26">
            <v>3798</v>
          </cell>
          <cell r="J26">
            <v>22788</v>
          </cell>
          <cell r="K26">
            <v>0</v>
          </cell>
          <cell r="L26">
            <v>0</v>
          </cell>
          <cell r="M26">
            <v>5088</v>
          </cell>
          <cell r="N26">
            <v>30528</v>
          </cell>
          <cell r="O26" t="str">
            <v>제410호표</v>
          </cell>
        </row>
        <row r="27">
          <cell r="B27">
            <v>408</v>
          </cell>
          <cell r="C27" t="str">
            <v>전원케이블 포설</v>
          </cell>
          <cell r="D27" t="str">
            <v>F-CV 2.5sq x 2C x 1열</v>
          </cell>
          <cell r="E27">
            <v>2</v>
          </cell>
          <cell r="F27" t="str">
            <v>m</v>
          </cell>
          <cell r="G27">
            <v>1020</v>
          </cell>
          <cell r="H27">
            <v>2040</v>
          </cell>
          <cell r="I27">
            <v>3323</v>
          </cell>
          <cell r="J27">
            <v>6646</v>
          </cell>
          <cell r="K27">
            <v>0</v>
          </cell>
          <cell r="L27">
            <v>0</v>
          </cell>
          <cell r="M27">
            <v>4343</v>
          </cell>
          <cell r="N27">
            <v>8686</v>
          </cell>
          <cell r="O27" t="str">
            <v>제408호표</v>
          </cell>
        </row>
        <row r="28">
          <cell r="B28">
            <v>411</v>
          </cell>
          <cell r="C28" t="str">
            <v>전원케이블 포설</v>
          </cell>
          <cell r="D28" t="str">
            <v>VCT 1.5sq x 2C x 1열</v>
          </cell>
          <cell r="E28">
            <v>5</v>
          </cell>
          <cell r="F28" t="str">
            <v>m</v>
          </cell>
          <cell r="G28">
            <v>804</v>
          </cell>
          <cell r="H28">
            <v>4020</v>
          </cell>
          <cell r="I28">
            <v>3323</v>
          </cell>
          <cell r="J28">
            <v>16615</v>
          </cell>
          <cell r="K28">
            <v>0</v>
          </cell>
          <cell r="L28">
            <v>0</v>
          </cell>
          <cell r="M28">
            <v>4127</v>
          </cell>
          <cell r="N28">
            <v>20635</v>
          </cell>
          <cell r="O28" t="str">
            <v>제411호표</v>
          </cell>
        </row>
        <row r="29">
          <cell r="B29">
            <v>415</v>
          </cell>
          <cell r="C29" t="str">
            <v>전원케이블 포설</v>
          </cell>
          <cell r="D29" t="str">
            <v>VCT 1.5sq x 2C x 5열</v>
          </cell>
          <cell r="E29">
            <v>6</v>
          </cell>
          <cell r="F29" t="str">
            <v>m</v>
          </cell>
          <cell r="G29">
            <v>3819</v>
          </cell>
          <cell r="H29">
            <v>22914</v>
          </cell>
          <cell r="I29">
            <v>13958</v>
          </cell>
          <cell r="J29">
            <v>83748</v>
          </cell>
          <cell r="K29">
            <v>0</v>
          </cell>
          <cell r="L29">
            <v>0</v>
          </cell>
          <cell r="M29">
            <v>17777</v>
          </cell>
          <cell r="N29">
            <v>106662</v>
          </cell>
          <cell r="O29" t="str">
            <v>제415호표</v>
          </cell>
        </row>
        <row r="30">
          <cell r="B30">
            <v>416</v>
          </cell>
          <cell r="C30" t="str">
            <v>스피커케이블</v>
          </cell>
          <cell r="D30" t="str">
            <v>SW 2300</v>
          </cell>
          <cell r="E30">
            <v>2</v>
          </cell>
          <cell r="F30" t="str">
            <v>m</v>
          </cell>
          <cell r="G30">
            <v>1635</v>
          </cell>
          <cell r="H30">
            <v>3270</v>
          </cell>
          <cell r="I30">
            <v>3071</v>
          </cell>
          <cell r="J30">
            <v>6142</v>
          </cell>
          <cell r="K30">
            <v>0</v>
          </cell>
          <cell r="L30">
            <v>0</v>
          </cell>
          <cell r="M30">
            <v>4706</v>
          </cell>
          <cell r="N30">
            <v>9412</v>
          </cell>
          <cell r="O30" t="str">
            <v>제416호표</v>
          </cell>
        </row>
        <row r="31">
          <cell r="B31">
            <v>418</v>
          </cell>
          <cell r="C31" t="str">
            <v>LAN 케이블(옥외) 포설</v>
          </cell>
          <cell r="D31" t="str">
            <v>UTP Cat 5e 4P x 1열</v>
          </cell>
          <cell r="E31">
            <v>6</v>
          </cell>
          <cell r="F31" t="str">
            <v>m</v>
          </cell>
          <cell r="G31">
            <v>642</v>
          </cell>
          <cell r="H31">
            <v>3852</v>
          </cell>
          <cell r="I31">
            <v>4987</v>
          </cell>
          <cell r="J31">
            <v>29922</v>
          </cell>
          <cell r="K31">
            <v>0</v>
          </cell>
          <cell r="L31">
            <v>0</v>
          </cell>
          <cell r="M31">
            <v>5629</v>
          </cell>
          <cell r="N31">
            <v>33774</v>
          </cell>
          <cell r="O31" t="str">
            <v>제418호표</v>
          </cell>
        </row>
        <row r="32">
          <cell r="B32">
            <v>422</v>
          </cell>
          <cell r="C32" t="str">
            <v>LAN 케이블(옥외) 포설</v>
          </cell>
          <cell r="D32" t="str">
            <v>UTP Cat 5e 4P x 5열</v>
          </cell>
          <cell r="E32">
            <v>6</v>
          </cell>
          <cell r="F32" t="str">
            <v>m</v>
          </cell>
          <cell r="G32">
            <v>3095</v>
          </cell>
          <cell r="H32">
            <v>18570</v>
          </cell>
          <cell r="I32">
            <v>20946</v>
          </cell>
          <cell r="J32">
            <v>125676</v>
          </cell>
          <cell r="K32">
            <v>0</v>
          </cell>
          <cell r="L32">
            <v>0</v>
          </cell>
          <cell r="M32">
            <v>24041</v>
          </cell>
          <cell r="N32">
            <v>144246</v>
          </cell>
          <cell r="O32" t="str">
            <v>제422호표</v>
          </cell>
        </row>
        <row r="33">
          <cell r="B33">
            <v>425</v>
          </cell>
          <cell r="C33" t="str">
            <v>접지용 비닐 절연전선</v>
          </cell>
          <cell r="D33" t="str">
            <v>F-GV 4㎟</v>
          </cell>
          <cell r="E33">
            <v>6</v>
          </cell>
          <cell r="F33" t="str">
            <v>m</v>
          </cell>
          <cell r="G33">
            <v>575</v>
          </cell>
          <cell r="H33">
            <v>3450</v>
          </cell>
          <cell r="I33">
            <v>1438</v>
          </cell>
          <cell r="J33">
            <v>8628</v>
          </cell>
          <cell r="K33">
            <v>0</v>
          </cell>
          <cell r="L33">
            <v>0</v>
          </cell>
          <cell r="M33">
            <v>2013</v>
          </cell>
          <cell r="N33">
            <v>12078</v>
          </cell>
          <cell r="O33" t="str">
            <v>제425호표</v>
          </cell>
        </row>
        <row r="34">
          <cell r="B34">
            <v>426</v>
          </cell>
          <cell r="C34" t="str">
            <v>접지동봉(2본)</v>
          </cell>
          <cell r="D34" t="str">
            <v>Ø14 x 1000mm x 2EA</v>
          </cell>
          <cell r="E34">
            <v>1</v>
          </cell>
          <cell r="F34" t="str">
            <v>개소</v>
          </cell>
          <cell r="G34">
            <v>13478</v>
          </cell>
          <cell r="H34">
            <v>13478</v>
          </cell>
          <cell r="I34">
            <v>69276</v>
          </cell>
          <cell r="J34">
            <v>69276</v>
          </cell>
          <cell r="K34">
            <v>0</v>
          </cell>
          <cell r="L34">
            <v>0</v>
          </cell>
          <cell r="M34">
            <v>82754</v>
          </cell>
          <cell r="N34">
            <v>82754</v>
          </cell>
          <cell r="O34" t="str">
            <v>제426호표</v>
          </cell>
        </row>
        <row r="35">
          <cell r="B35">
            <v>437</v>
          </cell>
          <cell r="C35" t="str">
            <v>전선퓨즈(1Ø2W)설치</v>
          </cell>
          <cell r="D35" t="str">
            <v>2.6mm</v>
          </cell>
          <cell r="E35">
            <v>1</v>
          </cell>
          <cell r="F35" t="str">
            <v>EA</v>
          </cell>
          <cell r="G35">
            <v>4550</v>
          </cell>
          <cell r="H35">
            <v>4550</v>
          </cell>
          <cell r="I35">
            <v>33407</v>
          </cell>
          <cell r="J35">
            <v>33407</v>
          </cell>
          <cell r="K35">
            <v>0</v>
          </cell>
          <cell r="L35">
            <v>0</v>
          </cell>
          <cell r="M35">
            <v>37957</v>
          </cell>
          <cell r="N35">
            <v>37957</v>
          </cell>
          <cell r="O35" t="str">
            <v>제437호표</v>
          </cell>
        </row>
        <row r="36">
          <cell r="B36">
            <v>438</v>
          </cell>
          <cell r="C36" t="str">
            <v>인류애자 설치</v>
          </cell>
          <cell r="D36" t="str">
            <v>대110x95</v>
          </cell>
          <cell r="E36">
            <v>2</v>
          </cell>
          <cell r="F36" t="str">
            <v>개</v>
          </cell>
          <cell r="G36">
            <v>1520</v>
          </cell>
          <cell r="H36">
            <v>3040</v>
          </cell>
          <cell r="I36">
            <v>6681</v>
          </cell>
          <cell r="J36">
            <v>13362</v>
          </cell>
          <cell r="K36">
            <v>0</v>
          </cell>
          <cell r="L36">
            <v>0</v>
          </cell>
          <cell r="M36">
            <v>8201</v>
          </cell>
          <cell r="N36">
            <v>16402</v>
          </cell>
          <cell r="O36" t="str">
            <v>제438호표</v>
          </cell>
        </row>
        <row r="37">
          <cell r="B37">
            <v>439</v>
          </cell>
          <cell r="C37" t="str">
            <v>옥외용 비닐 절연전선 설치</v>
          </cell>
          <cell r="D37" t="str">
            <v>DV 2.6mm x 2C</v>
          </cell>
          <cell r="E37">
            <v>25</v>
          </cell>
          <cell r="F37" t="str">
            <v>m</v>
          </cell>
          <cell r="G37">
            <v>937</v>
          </cell>
          <cell r="H37">
            <v>23425</v>
          </cell>
          <cell r="I37">
            <v>1898</v>
          </cell>
          <cell r="J37">
            <v>47450</v>
          </cell>
          <cell r="K37">
            <v>56</v>
          </cell>
          <cell r="L37">
            <v>1400</v>
          </cell>
          <cell r="M37">
            <v>2891</v>
          </cell>
          <cell r="N37">
            <v>72275</v>
          </cell>
          <cell r="O37" t="str">
            <v>제439호표</v>
          </cell>
        </row>
        <row r="38">
          <cell r="B38" t="str">
            <v>CCTV 운영 스티커알루미늄베이스 5중구성</v>
          </cell>
          <cell r="C38" t="str">
            <v>CCTV 운영 스티커</v>
          </cell>
          <cell r="D38" t="str">
            <v>알루미늄베이스 5중구성</v>
          </cell>
          <cell r="E38">
            <v>25</v>
          </cell>
          <cell r="F38" t="str">
            <v>EA</v>
          </cell>
          <cell r="G38">
            <v>10000</v>
          </cell>
          <cell r="H38">
            <v>250000</v>
          </cell>
          <cell r="J38">
            <v>0</v>
          </cell>
          <cell r="L38">
            <v>0</v>
          </cell>
          <cell r="M38">
            <v>10000</v>
          </cell>
          <cell r="N38">
            <v>250000</v>
          </cell>
        </row>
        <row r="39">
          <cell r="B39" t="str">
            <v>경기도 용인 스티커</v>
          </cell>
          <cell r="C39" t="str">
            <v>경기도 용인 스티커</v>
          </cell>
          <cell r="E39">
            <v>2</v>
          </cell>
          <cell r="F39" t="str">
            <v>EA</v>
          </cell>
          <cell r="G39">
            <v>10000</v>
          </cell>
          <cell r="H39">
            <v>20000</v>
          </cell>
          <cell r="J39">
            <v>0</v>
          </cell>
          <cell r="L39">
            <v>0</v>
          </cell>
          <cell r="M39">
            <v>10000</v>
          </cell>
          <cell r="N39">
            <v>20000</v>
          </cell>
        </row>
        <row r="47">
          <cell r="B47">
            <v>3001</v>
          </cell>
          <cell r="D47" t="str">
            <v>계</v>
          </cell>
          <cell r="H47">
            <v>4607908</v>
          </cell>
          <cell r="J47">
            <v>1615118</v>
          </cell>
          <cell r="L47">
            <v>8119</v>
          </cell>
          <cell r="N47">
            <v>6231145</v>
          </cell>
        </row>
        <row r="48">
          <cell r="B48">
            <v>2002</v>
          </cell>
          <cell r="C48" t="str">
            <v>2.2 기흥구 공세동 152-2(임)</v>
          </cell>
        </row>
        <row r="49">
          <cell r="B49">
            <v>202</v>
          </cell>
          <cell r="C49" t="str">
            <v>스피드 돔 카메라
고정용 브래킷 설치</v>
          </cell>
          <cell r="D49" t="str">
            <v>제작사양</v>
          </cell>
          <cell r="E49">
            <v>1</v>
          </cell>
          <cell r="F49" t="str">
            <v>EA</v>
          </cell>
          <cell r="G49">
            <v>52644</v>
          </cell>
          <cell r="H49">
            <v>52644</v>
          </cell>
          <cell r="I49">
            <v>88162</v>
          </cell>
          <cell r="J49">
            <v>88162</v>
          </cell>
          <cell r="K49">
            <v>0</v>
          </cell>
          <cell r="L49">
            <v>0</v>
          </cell>
          <cell r="M49">
            <v>140806</v>
          </cell>
          <cell r="N49">
            <v>140806</v>
          </cell>
          <cell r="O49" t="str">
            <v>제202호표</v>
          </cell>
        </row>
        <row r="50">
          <cell r="B50">
            <v>203</v>
          </cell>
          <cell r="C50" t="str">
            <v>고정형 카메라
고정용 브래킷 설치</v>
          </cell>
          <cell r="D50" t="str">
            <v>제작사양</v>
          </cell>
          <cell r="E50">
            <v>1</v>
          </cell>
          <cell r="F50" t="str">
            <v>EA</v>
          </cell>
          <cell r="G50">
            <v>82644</v>
          </cell>
          <cell r="H50">
            <v>82644</v>
          </cell>
          <cell r="I50">
            <v>88162</v>
          </cell>
          <cell r="J50">
            <v>88162</v>
          </cell>
          <cell r="K50">
            <v>0</v>
          </cell>
          <cell r="L50">
            <v>0</v>
          </cell>
          <cell r="M50">
            <v>170806</v>
          </cell>
          <cell r="N50">
            <v>170806</v>
          </cell>
          <cell r="O50" t="str">
            <v>제203호표</v>
          </cell>
        </row>
        <row r="51">
          <cell r="B51">
            <v>204</v>
          </cell>
          <cell r="C51" t="str">
            <v>스피커 설치</v>
          </cell>
          <cell r="D51" t="str">
            <v>20W, 8Ω</v>
          </cell>
          <cell r="E51">
            <v>1</v>
          </cell>
          <cell r="F51" t="str">
            <v>개</v>
          </cell>
          <cell r="G51">
            <v>45879</v>
          </cell>
          <cell r="H51">
            <v>45879</v>
          </cell>
          <cell r="I51">
            <v>45997</v>
          </cell>
          <cell r="J51">
            <v>45997</v>
          </cell>
          <cell r="K51">
            <v>0</v>
          </cell>
          <cell r="L51">
            <v>0</v>
          </cell>
          <cell r="M51">
            <v>91876</v>
          </cell>
          <cell r="N51">
            <v>91876</v>
          </cell>
          <cell r="O51" t="str">
            <v>제204호표</v>
          </cell>
        </row>
        <row r="52">
          <cell r="B52">
            <v>205</v>
          </cell>
          <cell r="C52" t="str">
            <v>경광등 설치</v>
          </cell>
          <cell r="D52" t="str">
            <v>크세논램프 5W, ABS</v>
          </cell>
          <cell r="E52">
            <v>1</v>
          </cell>
          <cell r="F52" t="str">
            <v>개</v>
          </cell>
          <cell r="G52">
            <v>50294</v>
          </cell>
          <cell r="H52">
            <v>50294</v>
          </cell>
          <cell r="I52">
            <v>9801</v>
          </cell>
          <cell r="J52">
            <v>9801</v>
          </cell>
          <cell r="K52">
            <v>0</v>
          </cell>
          <cell r="L52">
            <v>0</v>
          </cell>
          <cell r="M52">
            <v>60095</v>
          </cell>
          <cell r="N52">
            <v>60095</v>
          </cell>
          <cell r="O52" t="str">
            <v>제205호표</v>
          </cell>
        </row>
        <row r="53">
          <cell r="B53">
            <v>206</v>
          </cell>
          <cell r="C53" t="str">
            <v>LED안내판(부착대) 설치</v>
          </cell>
          <cell r="D53" t="str">
            <v>부착대(ARM)부착형</v>
          </cell>
          <cell r="E53">
            <v>1</v>
          </cell>
          <cell r="F53" t="str">
            <v>개</v>
          </cell>
          <cell r="G53">
            <v>811034</v>
          </cell>
          <cell r="H53">
            <v>811034</v>
          </cell>
          <cell r="I53">
            <v>34498</v>
          </cell>
          <cell r="J53">
            <v>34498</v>
          </cell>
          <cell r="K53">
            <v>0</v>
          </cell>
          <cell r="L53">
            <v>0</v>
          </cell>
          <cell r="M53">
            <v>845532</v>
          </cell>
          <cell r="N53">
            <v>845532</v>
          </cell>
          <cell r="O53" t="str">
            <v>제206호표</v>
          </cell>
        </row>
        <row r="54">
          <cell r="B54">
            <v>207</v>
          </cell>
          <cell r="C54" t="str">
            <v>계량기함 설치</v>
          </cell>
          <cell r="D54" t="str">
            <v>PVC</v>
          </cell>
          <cell r="E54">
            <v>1</v>
          </cell>
          <cell r="F54" t="str">
            <v>개</v>
          </cell>
          <cell r="G54">
            <v>13197</v>
          </cell>
          <cell r="H54">
            <v>13197</v>
          </cell>
          <cell r="I54">
            <v>24930</v>
          </cell>
          <cell r="J54">
            <v>24930</v>
          </cell>
          <cell r="K54">
            <v>0</v>
          </cell>
          <cell r="L54">
            <v>0</v>
          </cell>
          <cell r="M54">
            <v>38127</v>
          </cell>
          <cell r="N54">
            <v>38127</v>
          </cell>
          <cell r="O54" t="str">
            <v>제207호표</v>
          </cell>
        </row>
        <row r="55">
          <cell r="B55">
            <v>209</v>
          </cell>
          <cell r="C55" t="str">
            <v>함체(분체도장)</v>
          </cell>
          <cell r="D55" t="str">
            <v>SUS 400x700x370, 이중구조 1.2t</v>
          </cell>
          <cell r="E55">
            <v>1</v>
          </cell>
          <cell r="F55" t="str">
            <v>EA</v>
          </cell>
          <cell r="G55">
            <v>850804</v>
          </cell>
          <cell r="H55">
            <v>850804</v>
          </cell>
          <cell r="I55">
            <v>26832</v>
          </cell>
          <cell r="J55">
            <v>26832</v>
          </cell>
          <cell r="K55">
            <v>0</v>
          </cell>
          <cell r="L55">
            <v>0</v>
          </cell>
          <cell r="M55">
            <v>877636</v>
          </cell>
          <cell r="N55">
            <v>877636</v>
          </cell>
          <cell r="O55" t="str">
            <v>제209호표</v>
          </cell>
        </row>
        <row r="56">
          <cell r="B56">
            <v>212</v>
          </cell>
          <cell r="C56" t="str">
            <v>광 스위치 설치</v>
          </cell>
          <cell r="D56" t="str">
            <v xml:space="preserve">TP Port : 7포트 </v>
          </cell>
          <cell r="E56">
            <v>1</v>
          </cell>
          <cell r="F56" t="str">
            <v>EA</v>
          </cell>
          <cell r="G56">
            <v>301800</v>
          </cell>
          <cell r="H56">
            <v>301800</v>
          </cell>
          <cell r="I56">
            <v>60033</v>
          </cell>
          <cell r="J56">
            <v>60033</v>
          </cell>
          <cell r="K56">
            <v>0</v>
          </cell>
          <cell r="L56">
            <v>0</v>
          </cell>
          <cell r="M56">
            <v>361833</v>
          </cell>
          <cell r="N56">
            <v>361833</v>
          </cell>
          <cell r="O56" t="str">
            <v>제212호표</v>
          </cell>
        </row>
        <row r="57">
          <cell r="B57">
            <v>213</v>
          </cell>
          <cell r="C57" t="str">
            <v>UTP PATCH CORD</v>
          </cell>
          <cell r="D57" t="str">
            <v>UTP Cat 5e. 4P</v>
          </cell>
          <cell r="E57">
            <v>1</v>
          </cell>
          <cell r="F57" t="str">
            <v>EA</v>
          </cell>
          <cell r="G57">
            <v>1148</v>
          </cell>
          <cell r="H57">
            <v>1148</v>
          </cell>
          <cell r="I57">
            <v>13299</v>
          </cell>
          <cell r="J57">
            <v>13299</v>
          </cell>
          <cell r="K57">
            <v>0</v>
          </cell>
          <cell r="L57">
            <v>0</v>
          </cell>
          <cell r="M57">
            <v>14447</v>
          </cell>
          <cell r="N57">
            <v>14447</v>
          </cell>
          <cell r="O57" t="str">
            <v>제213호표</v>
          </cell>
        </row>
        <row r="58">
          <cell r="B58">
            <v>218</v>
          </cell>
          <cell r="C58" t="str">
            <v>누전차단기 설치</v>
          </cell>
          <cell r="D58" t="str">
            <v>ELB 2P 30/20AT</v>
          </cell>
          <cell r="E58">
            <v>1</v>
          </cell>
          <cell r="F58" t="str">
            <v>EA</v>
          </cell>
          <cell r="G58">
            <v>15475</v>
          </cell>
          <cell r="H58">
            <v>15475</v>
          </cell>
          <cell r="I58">
            <v>29183</v>
          </cell>
          <cell r="J58">
            <v>29183</v>
          </cell>
          <cell r="K58">
            <v>0</v>
          </cell>
          <cell r="L58">
            <v>0</v>
          </cell>
          <cell r="M58">
            <v>44658</v>
          </cell>
          <cell r="N58">
            <v>44658</v>
          </cell>
          <cell r="O58" t="str">
            <v>제218호표</v>
          </cell>
        </row>
        <row r="59">
          <cell r="B59">
            <v>219</v>
          </cell>
          <cell r="C59" t="str">
            <v>배선용차단기 설치</v>
          </cell>
          <cell r="D59" t="str">
            <v>MCCB 2P 30/20AT</v>
          </cell>
          <cell r="E59">
            <v>1</v>
          </cell>
          <cell r="F59" t="str">
            <v>EA</v>
          </cell>
          <cell r="G59">
            <v>27956</v>
          </cell>
          <cell r="H59">
            <v>27956</v>
          </cell>
          <cell r="I59">
            <v>31882</v>
          </cell>
          <cell r="J59">
            <v>31882</v>
          </cell>
          <cell r="K59">
            <v>0</v>
          </cell>
          <cell r="L59">
            <v>0</v>
          </cell>
          <cell r="M59">
            <v>59838</v>
          </cell>
          <cell r="N59">
            <v>59838</v>
          </cell>
          <cell r="O59" t="str">
            <v>제219호표</v>
          </cell>
        </row>
        <row r="60">
          <cell r="B60">
            <v>220</v>
          </cell>
          <cell r="C60" t="str">
            <v>써지보호기(전원) 설치</v>
          </cell>
          <cell r="D60" t="str">
            <v>40KA</v>
          </cell>
          <cell r="E60">
            <v>1</v>
          </cell>
          <cell r="F60" t="str">
            <v>EA</v>
          </cell>
          <cell r="G60">
            <v>91263</v>
          </cell>
          <cell r="H60">
            <v>91263</v>
          </cell>
          <cell r="I60">
            <v>42129</v>
          </cell>
          <cell r="J60">
            <v>42129</v>
          </cell>
          <cell r="K60">
            <v>0</v>
          </cell>
          <cell r="L60">
            <v>0</v>
          </cell>
          <cell r="M60">
            <v>133392</v>
          </cell>
          <cell r="N60">
            <v>133392</v>
          </cell>
          <cell r="O60" t="str">
            <v>제220호표</v>
          </cell>
        </row>
        <row r="61">
          <cell r="B61">
            <v>221</v>
          </cell>
          <cell r="C61" t="str">
            <v>불법광고물 
부착방지시트</v>
          </cell>
          <cell r="D61" t="str">
            <v>현장설치도</v>
          </cell>
          <cell r="E61">
            <v>1</v>
          </cell>
          <cell r="F61" t="str">
            <v>개소</v>
          </cell>
          <cell r="G61">
            <v>187775</v>
          </cell>
          <cell r="H61">
            <v>187775</v>
          </cell>
          <cell r="I61">
            <v>0</v>
          </cell>
          <cell r="J61">
            <v>0</v>
          </cell>
          <cell r="K61">
            <v>0</v>
          </cell>
          <cell r="L61">
            <v>0</v>
          </cell>
          <cell r="M61">
            <v>187775</v>
          </cell>
          <cell r="N61">
            <v>187775</v>
          </cell>
          <cell r="O61" t="str">
            <v>제221호표</v>
          </cell>
        </row>
        <row r="62">
          <cell r="B62" t="str">
            <v>멀티콘센트접지2구</v>
          </cell>
          <cell r="C62" t="str">
            <v>멀티콘센트</v>
          </cell>
          <cell r="D62" t="str">
            <v>접지2구</v>
          </cell>
          <cell r="E62">
            <v>1</v>
          </cell>
          <cell r="F62" t="str">
            <v>EA</v>
          </cell>
          <cell r="G62">
            <v>5500</v>
          </cell>
          <cell r="H62">
            <v>5500</v>
          </cell>
          <cell r="J62">
            <v>0</v>
          </cell>
          <cell r="L62">
            <v>0</v>
          </cell>
          <cell r="M62">
            <v>5500</v>
          </cell>
          <cell r="N62">
            <v>5500</v>
          </cell>
        </row>
        <row r="63">
          <cell r="B63" t="str">
            <v>멀티콘센트접지6구</v>
          </cell>
          <cell r="C63" t="str">
            <v>멀티콘센트</v>
          </cell>
          <cell r="D63" t="str">
            <v>접지6구</v>
          </cell>
          <cell r="E63">
            <v>2</v>
          </cell>
          <cell r="F63" t="str">
            <v>EA</v>
          </cell>
          <cell r="G63">
            <v>10400</v>
          </cell>
          <cell r="H63">
            <v>20800</v>
          </cell>
          <cell r="J63">
            <v>0</v>
          </cell>
          <cell r="L63">
            <v>0</v>
          </cell>
          <cell r="M63">
            <v>10400</v>
          </cell>
          <cell r="N63">
            <v>20800</v>
          </cell>
        </row>
        <row r="64">
          <cell r="B64">
            <v>302</v>
          </cell>
          <cell r="C64" t="str">
            <v>CCTV POLE 설치
(보도블럭)</v>
          </cell>
          <cell r="D64" t="str">
            <v>6M, Ø165, 분체도장</v>
          </cell>
          <cell r="E64">
            <v>1</v>
          </cell>
          <cell r="F64" t="str">
            <v>EA</v>
          </cell>
          <cell r="G64">
            <v>1217776</v>
          </cell>
          <cell r="H64">
            <v>1217776</v>
          </cell>
          <cell r="I64">
            <v>259211</v>
          </cell>
          <cell r="J64">
            <v>259211</v>
          </cell>
          <cell r="K64">
            <v>0</v>
          </cell>
          <cell r="L64">
            <v>0</v>
          </cell>
          <cell r="M64">
            <v>1476987</v>
          </cell>
          <cell r="N64">
            <v>1476987</v>
          </cell>
          <cell r="O64" t="str">
            <v>제302호표</v>
          </cell>
        </row>
        <row r="65">
          <cell r="B65">
            <v>307</v>
          </cell>
          <cell r="C65" t="str">
            <v>부착대(ARM)설치(도로)</v>
          </cell>
          <cell r="D65" t="str">
            <v>2M, Ø76, 분체도장</v>
          </cell>
          <cell r="E65">
            <v>1</v>
          </cell>
          <cell r="F65" t="str">
            <v>EA</v>
          </cell>
          <cell r="G65">
            <v>240622</v>
          </cell>
          <cell r="H65">
            <v>240622</v>
          </cell>
          <cell r="I65">
            <v>223214</v>
          </cell>
          <cell r="J65">
            <v>223214</v>
          </cell>
          <cell r="K65">
            <v>0</v>
          </cell>
          <cell r="L65">
            <v>0</v>
          </cell>
          <cell r="M65">
            <v>463836</v>
          </cell>
          <cell r="N65">
            <v>463836</v>
          </cell>
          <cell r="O65" t="str">
            <v>제307호표</v>
          </cell>
        </row>
        <row r="66">
          <cell r="B66">
            <v>321</v>
          </cell>
          <cell r="C66" t="str">
            <v>와이어로프 설치</v>
          </cell>
          <cell r="D66" t="str">
            <v>ARM 2M</v>
          </cell>
          <cell r="E66">
            <v>1</v>
          </cell>
          <cell r="F66" t="str">
            <v>식</v>
          </cell>
          <cell r="G66">
            <v>12408</v>
          </cell>
          <cell r="H66">
            <v>12408</v>
          </cell>
          <cell r="I66">
            <v>106666</v>
          </cell>
          <cell r="J66">
            <v>106666</v>
          </cell>
          <cell r="K66">
            <v>0</v>
          </cell>
          <cell r="L66">
            <v>0</v>
          </cell>
          <cell r="M66">
            <v>119074</v>
          </cell>
          <cell r="N66">
            <v>119074</v>
          </cell>
          <cell r="O66" t="str">
            <v>제321호표</v>
          </cell>
        </row>
        <row r="67">
          <cell r="B67">
            <v>326</v>
          </cell>
          <cell r="C67" t="str">
            <v>CCTV POLE 
기성기초 설치</v>
          </cell>
          <cell r="D67" t="str">
            <v>700 x 700 x 800(보도블럭)</v>
          </cell>
          <cell r="E67">
            <v>1</v>
          </cell>
          <cell r="F67" t="str">
            <v>개소</v>
          </cell>
          <cell r="G67">
            <v>186878</v>
          </cell>
          <cell r="H67">
            <v>186878</v>
          </cell>
          <cell r="I67">
            <v>69177</v>
          </cell>
          <cell r="J67">
            <v>69177</v>
          </cell>
          <cell r="K67">
            <v>7180</v>
          </cell>
          <cell r="L67">
            <v>7180</v>
          </cell>
          <cell r="M67">
            <v>263235</v>
          </cell>
          <cell r="N67">
            <v>263235</v>
          </cell>
          <cell r="O67" t="str">
            <v>제326호표</v>
          </cell>
        </row>
        <row r="68">
          <cell r="B68">
            <v>410</v>
          </cell>
          <cell r="C68" t="str">
            <v>전원케이블 포설</v>
          </cell>
          <cell r="D68" t="str">
            <v>F-CV 4sq x 2C x 1열</v>
          </cell>
          <cell r="E68">
            <v>6</v>
          </cell>
          <cell r="F68" t="str">
            <v>m</v>
          </cell>
          <cell r="G68">
            <v>1290</v>
          </cell>
          <cell r="H68">
            <v>7740</v>
          </cell>
          <cell r="I68">
            <v>3798</v>
          </cell>
          <cell r="J68">
            <v>22788</v>
          </cell>
          <cell r="K68">
            <v>0</v>
          </cell>
          <cell r="L68">
            <v>0</v>
          </cell>
          <cell r="M68">
            <v>5088</v>
          </cell>
          <cell r="N68">
            <v>30528</v>
          </cell>
          <cell r="O68" t="str">
            <v>제410호표</v>
          </cell>
        </row>
        <row r="69">
          <cell r="B69">
            <v>408</v>
          </cell>
          <cell r="C69" t="str">
            <v>전원케이블 포설</v>
          </cell>
          <cell r="D69" t="str">
            <v>F-CV 2.5sq x 2C x 1열</v>
          </cell>
          <cell r="E69">
            <v>2</v>
          </cell>
          <cell r="F69" t="str">
            <v>m</v>
          </cell>
          <cell r="G69">
            <v>1020</v>
          </cell>
          <cell r="H69">
            <v>2040</v>
          </cell>
          <cell r="I69">
            <v>3323</v>
          </cell>
          <cell r="J69">
            <v>6646</v>
          </cell>
          <cell r="K69">
            <v>0</v>
          </cell>
          <cell r="L69">
            <v>0</v>
          </cell>
          <cell r="M69">
            <v>4343</v>
          </cell>
          <cell r="N69">
            <v>8686</v>
          </cell>
          <cell r="O69" t="str">
            <v>제408호표</v>
          </cell>
        </row>
        <row r="70">
          <cell r="B70">
            <v>411</v>
          </cell>
          <cell r="C70" t="str">
            <v>전원케이블 포설</v>
          </cell>
          <cell r="D70" t="str">
            <v>VCT 1.5sq x 2C x 1열</v>
          </cell>
          <cell r="E70">
            <v>4</v>
          </cell>
          <cell r="F70" t="str">
            <v>m</v>
          </cell>
          <cell r="G70">
            <v>804</v>
          </cell>
          <cell r="H70">
            <v>3216</v>
          </cell>
          <cell r="I70">
            <v>3323</v>
          </cell>
          <cell r="J70">
            <v>13292</v>
          </cell>
          <cell r="K70">
            <v>0</v>
          </cell>
          <cell r="L70">
            <v>0</v>
          </cell>
          <cell r="M70">
            <v>4127</v>
          </cell>
          <cell r="N70">
            <v>16508</v>
          </cell>
          <cell r="O70" t="str">
            <v>제411호표</v>
          </cell>
        </row>
        <row r="71">
          <cell r="B71">
            <v>413</v>
          </cell>
          <cell r="C71" t="str">
            <v>전원케이블 포설</v>
          </cell>
          <cell r="D71" t="str">
            <v>VCT 1.5sq x 2C x 3열</v>
          </cell>
          <cell r="E71">
            <v>5</v>
          </cell>
          <cell r="F71" t="str">
            <v>m</v>
          </cell>
          <cell r="G71">
            <v>2299</v>
          </cell>
          <cell r="H71">
            <v>11495</v>
          </cell>
          <cell r="I71">
            <v>8640</v>
          </cell>
          <cell r="J71">
            <v>43200</v>
          </cell>
          <cell r="K71">
            <v>0</v>
          </cell>
          <cell r="L71">
            <v>0</v>
          </cell>
          <cell r="M71">
            <v>10939</v>
          </cell>
          <cell r="N71">
            <v>54695</v>
          </cell>
          <cell r="O71" t="str">
            <v>제413호표</v>
          </cell>
        </row>
        <row r="72">
          <cell r="B72">
            <v>416</v>
          </cell>
          <cell r="C72" t="str">
            <v>스피커케이블</v>
          </cell>
          <cell r="D72" t="str">
            <v>SW 2300</v>
          </cell>
          <cell r="E72">
            <v>2</v>
          </cell>
          <cell r="F72" t="str">
            <v>m</v>
          </cell>
          <cell r="G72">
            <v>1635</v>
          </cell>
          <cell r="H72">
            <v>3270</v>
          </cell>
          <cell r="I72">
            <v>3071</v>
          </cell>
          <cell r="J72">
            <v>6142</v>
          </cell>
          <cell r="K72">
            <v>0</v>
          </cell>
          <cell r="L72">
            <v>0</v>
          </cell>
          <cell r="M72">
            <v>4706</v>
          </cell>
          <cell r="N72">
            <v>9412</v>
          </cell>
          <cell r="O72" t="str">
            <v>제416호표</v>
          </cell>
        </row>
        <row r="73">
          <cell r="B73">
            <v>418</v>
          </cell>
          <cell r="C73" t="str">
            <v>LAN 케이블(옥외) 포설</v>
          </cell>
          <cell r="D73" t="str">
            <v>UTP Cat 5e 4P x 1열</v>
          </cell>
          <cell r="E73">
            <v>6</v>
          </cell>
          <cell r="F73" t="str">
            <v>m</v>
          </cell>
          <cell r="G73">
            <v>642</v>
          </cell>
          <cell r="H73">
            <v>3852</v>
          </cell>
          <cell r="I73">
            <v>4987</v>
          </cell>
          <cell r="J73">
            <v>29922</v>
          </cell>
          <cell r="K73">
            <v>0</v>
          </cell>
          <cell r="L73">
            <v>0</v>
          </cell>
          <cell r="M73">
            <v>5629</v>
          </cell>
          <cell r="N73">
            <v>33774</v>
          </cell>
          <cell r="O73" t="str">
            <v>제418호표</v>
          </cell>
        </row>
        <row r="74">
          <cell r="B74">
            <v>420</v>
          </cell>
          <cell r="C74" t="str">
            <v>LAN 케이블(옥외) 포설</v>
          </cell>
          <cell r="D74" t="str">
            <v>UTP Cat 5e 4P x 3열</v>
          </cell>
          <cell r="E74">
            <v>5</v>
          </cell>
          <cell r="F74" t="str">
            <v>m</v>
          </cell>
          <cell r="G74">
            <v>1635</v>
          </cell>
          <cell r="H74">
            <v>8175</v>
          </cell>
          <cell r="I74">
            <v>5186</v>
          </cell>
          <cell r="J74">
            <v>25930</v>
          </cell>
          <cell r="K74">
            <v>0</v>
          </cell>
          <cell r="L74">
            <v>0</v>
          </cell>
          <cell r="M74">
            <v>6821</v>
          </cell>
          <cell r="N74">
            <v>34105</v>
          </cell>
          <cell r="O74" t="str">
            <v>제420호표</v>
          </cell>
        </row>
        <row r="75">
          <cell r="B75">
            <v>425</v>
          </cell>
          <cell r="C75" t="str">
            <v>접지용 비닐 절연전선</v>
          </cell>
          <cell r="D75" t="str">
            <v>F-GV 4㎟</v>
          </cell>
          <cell r="E75">
            <v>6</v>
          </cell>
          <cell r="F75" t="str">
            <v>m</v>
          </cell>
          <cell r="G75">
            <v>575</v>
          </cell>
          <cell r="H75">
            <v>3450</v>
          </cell>
          <cell r="I75">
            <v>1438</v>
          </cell>
          <cell r="J75">
            <v>8628</v>
          </cell>
          <cell r="K75">
            <v>0</v>
          </cell>
          <cell r="L75">
            <v>0</v>
          </cell>
          <cell r="M75">
            <v>2013</v>
          </cell>
          <cell r="N75">
            <v>12078</v>
          </cell>
          <cell r="O75" t="str">
            <v>제425호표</v>
          </cell>
        </row>
        <row r="76">
          <cell r="B76">
            <v>426</v>
          </cell>
          <cell r="C76" t="str">
            <v>접지동봉(2본)</v>
          </cell>
          <cell r="D76" t="str">
            <v>Ø14 x 1000mm x 2EA</v>
          </cell>
          <cell r="E76">
            <v>1</v>
          </cell>
          <cell r="F76" t="str">
            <v>개소</v>
          </cell>
          <cell r="G76">
            <v>13478</v>
          </cell>
          <cell r="H76">
            <v>13478</v>
          </cell>
          <cell r="I76">
            <v>69276</v>
          </cell>
          <cell r="J76">
            <v>69276</v>
          </cell>
          <cell r="K76">
            <v>0</v>
          </cell>
          <cell r="L76">
            <v>0</v>
          </cell>
          <cell r="M76">
            <v>82754</v>
          </cell>
          <cell r="N76">
            <v>82754</v>
          </cell>
          <cell r="O76" t="str">
            <v>제426호표</v>
          </cell>
        </row>
        <row r="77">
          <cell r="B77">
            <v>437</v>
          </cell>
          <cell r="C77" t="str">
            <v>전선퓨즈(1Ø2W)설치</v>
          </cell>
          <cell r="D77" t="str">
            <v>2.6mm</v>
          </cell>
          <cell r="E77">
            <v>1</v>
          </cell>
          <cell r="F77" t="str">
            <v>EA</v>
          </cell>
          <cell r="G77">
            <v>4550</v>
          </cell>
          <cell r="H77">
            <v>4550</v>
          </cell>
          <cell r="I77">
            <v>33407</v>
          </cell>
          <cell r="J77">
            <v>33407</v>
          </cell>
          <cell r="K77">
            <v>0</v>
          </cell>
          <cell r="L77">
            <v>0</v>
          </cell>
          <cell r="M77">
            <v>37957</v>
          </cell>
          <cell r="N77">
            <v>37957</v>
          </cell>
          <cell r="O77" t="str">
            <v>제437호표</v>
          </cell>
        </row>
        <row r="78">
          <cell r="B78">
            <v>438</v>
          </cell>
          <cell r="C78" t="str">
            <v>인류애자 설치</v>
          </cell>
          <cell r="D78" t="str">
            <v>대110x95</v>
          </cell>
          <cell r="E78">
            <v>2</v>
          </cell>
          <cell r="F78" t="str">
            <v>개</v>
          </cell>
          <cell r="G78">
            <v>1520</v>
          </cell>
          <cell r="H78">
            <v>3040</v>
          </cell>
          <cell r="I78">
            <v>6681</v>
          </cell>
          <cell r="J78">
            <v>13362</v>
          </cell>
          <cell r="K78">
            <v>0</v>
          </cell>
          <cell r="L78">
            <v>0</v>
          </cell>
          <cell r="M78">
            <v>8201</v>
          </cell>
          <cell r="N78">
            <v>16402</v>
          </cell>
          <cell r="O78" t="str">
            <v>제438호표</v>
          </cell>
        </row>
        <row r="79">
          <cell r="B79">
            <v>439</v>
          </cell>
          <cell r="C79" t="str">
            <v>옥외용 비닐 절연전선 설치</v>
          </cell>
          <cell r="D79" t="str">
            <v>DV 2.6mm x 2C</v>
          </cell>
          <cell r="E79">
            <v>10</v>
          </cell>
          <cell r="F79" t="str">
            <v>m</v>
          </cell>
          <cell r="G79">
            <v>937</v>
          </cell>
          <cell r="H79">
            <v>9370</v>
          </cell>
          <cell r="I79">
            <v>1898</v>
          </cell>
          <cell r="J79">
            <v>18980</v>
          </cell>
          <cell r="K79">
            <v>56</v>
          </cell>
          <cell r="L79">
            <v>560</v>
          </cell>
          <cell r="M79">
            <v>2891</v>
          </cell>
          <cell r="N79">
            <v>28910</v>
          </cell>
          <cell r="O79" t="str">
            <v>제439호표</v>
          </cell>
        </row>
        <row r="80">
          <cell r="B80" t="str">
            <v>CCTV 운영 스티커알루미늄베이스 5중구성</v>
          </cell>
          <cell r="C80" t="str">
            <v>CCTV 운영 스티커</v>
          </cell>
          <cell r="D80" t="str">
            <v>알루미늄베이스 5중구성</v>
          </cell>
          <cell r="E80">
            <v>25</v>
          </cell>
          <cell r="F80" t="str">
            <v>EA</v>
          </cell>
          <cell r="G80">
            <v>10000</v>
          </cell>
          <cell r="H80">
            <v>250000</v>
          </cell>
          <cell r="J80">
            <v>0</v>
          </cell>
          <cell r="L80">
            <v>0</v>
          </cell>
          <cell r="M80">
            <v>10000</v>
          </cell>
          <cell r="N80">
            <v>250000</v>
          </cell>
        </row>
        <row r="81">
          <cell r="B81" t="str">
            <v>경기도 용인 스티커</v>
          </cell>
          <cell r="C81" t="str">
            <v>경기도 용인 스티커</v>
          </cell>
          <cell r="E81">
            <v>2</v>
          </cell>
          <cell r="F81" t="str">
            <v>EA</v>
          </cell>
          <cell r="G81">
            <v>10000</v>
          </cell>
          <cell r="H81">
            <v>20000</v>
          </cell>
          <cell r="J81">
            <v>0</v>
          </cell>
          <cell r="L81">
            <v>0</v>
          </cell>
          <cell r="M81">
            <v>10000</v>
          </cell>
          <cell r="N81">
            <v>20000</v>
          </cell>
        </row>
        <row r="90">
          <cell r="B90">
            <v>3002</v>
          </cell>
          <cell r="D90" t="str">
            <v>계</v>
          </cell>
          <cell r="H90">
            <v>4559573</v>
          </cell>
          <cell r="J90">
            <v>1444749</v>
          </cell>
          <cell r="L90">
            <v>7740</v>
          </cell>
          <cell r="N90">
            <v>6012062</v>
          </cell>
        </row>
        <row r="91">
          <cell r="B91">
            <v>2003</v>
          </cell>
          <cell r="C91" t="str">
            <v>2.3 기흥구 구갈동 617(도)</v>
          </cell>
        </row>
        <row r="92">
          <cell r="B92">
            <v>202</v>
          </cell>
          <cell r="C92" t="str">
            <v>스피드 돔 카메라
고정용 브래킷 설치</v>
          </cell>
          <cell r="D92" t="str">
            <v>제작사양</v>
          </cell>
          <cell r="E92">
            <v>1</v>
          </cell>
          <cell r="F92" t="str">
            <v>EA</v>
          </cell>
          <cell r="G92">
            <v>52644</v>
          </cell>
          <cell r="H92">
            <v>52644</v>
          </cell>
          <cell r="I92">
            <v>88162</v>
          </cell>
          <cell r="J92">
            <v>88162</v>
          </cell>
          <cell r="K92">
            <v>0</v>
          </cell>
          <cell r="L92">
            <v>0</v>
          </cell>
          <cell r="M92">
            <v>140806</v>
          </cell>
          <cell r="N92">
            <v>140806</v>
          </cell>
          <cell r="O92" t="str">
            <v>제202호표</v>
          </cell>
        </row>
        <row r="93">
          <cell r="B93">
            <v>203</v>
          </cell>
          <cell r="C93" t="str">
            <v>고정형 카메라
고정용 브래킷 설치</v>
          </cell>
          <cell r="D93" t="str">
            <v>제작사양</v>
          </cell>
          <cell r="E93">
            <v>1</v>
          </cell>
          <cell r="F93" t="str">
            <v>EA</v>
          </cell>
          <cell r="G93">
            <v>82644</v>
          </cell>
          <cell r="H93">
            <v>82644</v>
          </cell>
          <cell r="I93">
            <v>88162</v>
          </cell>
          <cell r="J93">
            <v>88162</v>
          </cell>
          <cell r="K93">
            <v>0</v>
          </cell>
          <cell r="L93">
            <v>0</v>
          </cell>
          <cell r="M93">
            <v>170806</v>
          </cell>
          <cell r="N93">
            <v>170806</v>
          </cell>
          <cell r="O93" t="str">
            <v>제203호표</v>
          </cell>
        </row>
        <row r="94">
          <cell r="B94">
            <v>204</v>
          </cell>
          <cell r="C94" t="str">
            <v>스피커 설치</v>
          </cell>
          <cell r="D94" t="str">
            <v>20W, 8Ω</v>
          </cell>
          <cell r="E94">
            <v>1</v>
          </cell>
          <cell r="F94" t="str">
            <v>개</v>
          </cell>
          <cell r="G94">
            <v>45879</v>
          </cell>
          <cell r="H94">
            <v>45879</v>
          </cell>
          <cell r="I94">
            <v>45997</v>
          </cell>
          <cell r="J94">
            <v>45997</v>
          </cell>
          <cell r="K94">
            <v>0</v>
          </cell>
          <cell r="L94">
            <v>0</v>
          </cell>
          <cell r="M94">
            <v>91876</v>
          </cell>
          <cell r="N94">
            <v>91876</v>
          </cell>
          <cell r="O94" t="str">
            <v>제204호표</v>
          </cell>
        </row>
        <row r="95">
          <cell r="B95">
            <v>205</v>
          </cell>
          <cell r="C95" t="str">
            <v>경광등 설치</v>
          </cell>
          <cell r="D95" t="str">
            <v>크세논램프 5W, ABS</v>
          </cell>
          <cell r="E95">
            <v>1</v>
          </cell>
          <cell r="F95" t="str">
            <v>개</v>
          </cell>
          <cell r="G95">
            <v>50294</v>
          </cell>
          <cell r="H95">
            <v>50294</v>
          </cell>
          <cell r="I95">
            <v>9801</v>
          </cell>
          <cell r="J95">
            <v>9801</v>
          </cell>
          <cell r="K95">
            <v>0</v>
          </cell>
          <cell r="L95">
            <v>0</v>
          </cell>
          <cell r="M95">
            <v>60095</v>
          </cell>
          <cell r="N95">
            <v>60095</v>
          </cell>
          <cell r="O95" t="str">
            <v>제205호표</v>
          </cell>
        </row>
        <row r="96">
          <cell r="B96">
            <v>206</v>
          </cell>
          <cell r="C96" t="str">
            <v>LED안내판(부착대) 설치</v>
          </cell>
          <cell r="D96" t="str">
            <v>부착대(ARM)부착형</v>
          </cell>
          <cell r="E96">
            <v>1</v>
          </cell>
          <cell r="F96" t="str">
            <v>개</v>
          </cell>
          <cell r="G96">
            <v>811034</v>
          </cell>
          <cell r="H96">
            <v>811034</v>
          </cell>
          <cell r="I96">
            <v>34498</v>
          </cell>
          <cell r="J96">
            <v>34498</v>
          </cell>
          <cell r="K96">
            <v>0</v>
          </cell>
          <cell r="L96">
            <v>0</v>
          </cell>
          <cell r="M96">
            <v>845532</v>
          </cell>
          <cell r="N96">
            <v>845532</v>
          </cell>
          <cell r="O96" t="str">
            <v>제206호표</v>
          </cell>
        </row>
        <row r="97">
          <cell r="B97">
            <v>207</v>
          </cell>
          <cell r="C97" t="str">
            <v>계량기함 설치</v>
          </cell>
          <cell r="D97" t="str">
            <v>PVC</v>
          </cell>
          <cell r="E97">
            <v>1</v>
          </cell>
          <cell r="F97" t="str">
            <v>개</v>
          </cell>
          <cell r="G97">
            <v>13197</v>
          </cell>
          <cell r="H97">
            <v>13197</v>
          </cell>
          <cell r="I97">
            <v>24930</v>
          </cell>
          <cell r="J97">
            <v>24930</v>
          </cell>
          <cell r="K97">
            <v>0</v>
          </cell>
          <cell r="L97">
            <v>0</v>
          </cell>
          <cell r="M97">
            <v>38127</v>
          </cell>
          <cell r="N97">
            <v>38127</v>
          </cell>
          <cell r="O97" t="str">
            <v>제207호표</v>
          </cell>
        </row>
        <row r="98">
          <cell r="B98">
            <v>209</v>
          </cell>
          <cell r="C98" t="str">
            <v>함체(분체도장)</v>
          </cell>
          <cell r="D98" t="str">
            <v>SUS 400x700x370, 이중구조 1.2t</v>
          </cell>
          <cell r="E98">
            <v>1</v>
          </cell>
          <cell r="F98" t="str">
            <v>EA</v>
          </cell>
          <cell r="G98">
            <v>850804</v>
          </cell>
          <cell r="H98">
            <v>850804</v>
          </cell>
          <cell r="I98">
            <v>26832</v>
          </cell>
          <cell r="J98">
            <v>26832</v>
          </cell>
          <cell r="K98">
            <v>0</v>
          </cell>
          <cell r="L98">
            <v>0</v>
          </cell>
          <cell r="M98">
            <v>877636</v>
          </cell>
          <cell r="N98">
            <v>877636</v>
          </cell>
          <cell r="O98" t="str">
            <v>제209호표</v>
          </cell>
        </row>
        <row r="99">
          <cell r="B99">
            <v>212</v>
          </cell>
          <cell r="C99" t="str">
            <v>광 스위치 설치</v>
          </cell>
          <cell r="D99" t="str">
            <v xml:space="preserve">TP Port : 7포트 </v>
          </cell>
          <cell r="E99">
            <v>1</v>
          </cell>
          <cell r="F99" t="str">
            <v>EA</v>
          </cell>
          <cell r="G99">
            <v>301800</v>
          </cell>
          <cell r="H99">
            <v>301800</v>
          </cell>
          <cell r="I99">
            <v>60033</v>
          </cell>
          <cell r="J99">
            <v>60033</v>
          </cell>
          <cell r="K99">
            <v>0</v>
          </cell>
          <cell r="L99">
            <v>0</v>
          </cell>
          <cell r="M99">
            <v>361833</v>
          </cell>
          <cell r="N99">
            <v>361833</v>
          </cell>
          <cell r="O99" t="str">
            <v>제212호표</v>
          </cell>
        </row>
        <row r="100">
          <cell r="B100">
            <v>213</v>
          </cell>
          <cell r="C100" t="str">
            <v>UTP PATCH CORD</v>
          </cell>
          <cell r="D100" t="str">
            <v>UTP Cat 5e. 4P</v>
          </cell>
          <cell r="E100">
            <v>1</v>
          </cell>
          <cell r="F100" t="str">
            <v>EA</v>
          </cell>
          <cell r="G100">
            <v>1148</v>
          </cell>
          <cell r="H100">
            <v>1148</v>
          </cell>
          <cell r="I100">
            <v>13299</v>
          </cell>
          <cell r="J100">
            <v>13299</v>
          </cell>
          <cell r="K100">
            <v>0</v>
          </cell>
          <cell r="L100">
            <v>0</v>
          </cell>
          <cell r="M100">
            <v>14447</v>
          </cell>
          <cell r="N100">
            <v>14447</v>
          </cell>
          <cell r="O100" t="str">
            <v>제213호표</v>
          </cell>
        </row>
        <row r="101">
          <cell r="B101">
            <v>218</v>
          </cell>
          <cell r="C101" t="str">
            <v>누전차단기 설치</v>
          </cell>
          <cell r="D101" t="str">
            <v>ELB 2P 30/20AT</v>
          </cell>
          <cell r="E101">
            <v>1</v>
          </cell>
          <cell r="F101" t="str">
            <v>EA</v>
          </cell>
          <cell r="G101">
            <v>15475</v>
          </cell>
          <cell r="H101">
            <v>15475</v>
          </cell>
          <cell r="I101">
            <v>29183</v>
          </cell>
          <cell r="J101">
            <v>29183</v>
          </cell>
          <cell r="K101">
            <v>0</v>
          </cell>
          <cell r="L101">
            <v>0</v>
          </cell>
          <cell r="M101">
            <v>44658</v>
          </cell>
          <cell r="N101">
            <v>44658</v>
          </cell>
          <cell r="O101" t="str">
            <v>제218호표</v>
          </cell>
        </row>
        <row r="102">
          <cell r="B102">
            <v>219</v>
          </cell>
          <cell r="C102" t="str">
            <v>배선용차단기 설치</v>
          </cell>
          <cell r="D102" t="str">
            <v>MCCB 2P 30/20AT</v>
          </cell>
          <cell r="E102">
            <v>1</v>
          </cell>
          <cell r="F102" t="str">
            <v>EA</v>
          </cell>
          <cell r="G102">
            <v>27956</v>
          </cell>
          <cell r="H102">
            <v>27956</v>
          </cell>
          <cell r="I102">
            <v>31882</v>
          </cell>
          <cell r="J102">
            <v>31882</v>
          </cell>
          <cell r="K102">
            <v>0</v>
          </cell>
          <cell r="L102">
            <v>0</v>
          </cell>
          <cell r="M102">
            <v>59838</v>
          </cell>
          <cell r="N102">
            <v>59838</v>
          </cell>
          <cell r="O102" t="str">
            <v>제219호표</v>
          </cell>
        </row>
        <row r="103">
          <cell r="B103">
            <v>220</v>
          </cell>
          <cell r="C103" t="str">
            <v>써지보호기(전원) 설치</v>
          </cell>
          <cell r="D103" t="str">
            <v>40KA</v>
          </cell>
          <cell r="E103">
            <v>1</v>
          </cell>
          <cell r="F103" t="str">
            <v>EA</v>
          </cell>
          <cell r="G103">
            <v>91263</v>
          </cell>
          <cell r="H103">
            <v>91263</v>
          </cell>
          <cell r="I103">
            <v>42129</v>
          </cell>
          <cell r="J103">
            <v>42129</v>
          </cell>
          <cell r="K103">
            <v>0</v>
          </cell>
          <cell r="L103">
            <v>0</v>
          </cell>
          <cell r="M103">
            <v>133392</v>
          </cell>
          <cell r="N103">
            <v>133392</v>
          </cell>
          <cell r="O103" t="str">
            <v>제220호표</v>
          </cell>
        </row>
        <row r="104">
          <cell r="B104">
            <v>221</v>
          </cell>
          <cell r="C104" t="str">
            <v>불법광고물 
부착방지시트</v>
          </cell>
          <cell r="D104" t="str">
            <v>현장설치도</v>
          </cell>
          <cell r="E104">
            <v>1</v>
          </cell>
          <cell r="F104" t="str">
            <v>개소</v>
          </cell>
          <cell r="G104">
            <v>187775</v>
          </cell>
          <cell r="H104">
            <v>187775</v>
          </cell>
          <cell r="I104">
            <v>0</v>
          </cell>
          <cell r="J104">
            <v>0</v>
          </cell>
          <cell r="K104">
            <v>0</v>
          </cell>
          <cell r="L104">
            <v>0</v>
          </cell>
          <cell r="M104">
            <v>187775</v>
          </cell>
          <cell r="N104">
            <v>187775</v>
          </cell>
          <cell r="O104" t="str">
            <v>제221호표</v>
          </cell>
        </row>
        <row r="105">
          <cell r="B105" t="str">
            <v>멀티콘센트접지2구</v>
          </cell>
          <cell r="C105" t="str">
            <v>멀티콘센트</v>
          </cell>
          <cell r="D105" t="str">
            <v>접지2구</v>
          </cell>
          <cell r="E105">
            <v>1</v>
          </cell>
          <cell r="F105" t="str">
            <v>EA</v>
          </cell>
          <cell r="G105">
            <v>5500</v>
          </cell>
          <cell r="H105">
            <v>5500</v>
          </cell>
          <cell r="J105">
            <v>0</v>
          </cell>
          <cell r="L105">
            <v>0</v>
          </cell>
          <cell r="M105">
            <v>5500</v>
          </cell>
          <cell r="N105">
            <v>5500</v>
          </cell>
        </row>
        <row r="106">
          <cell r="B106" t="str">
            <v>멀티콘센트접지6구</v>
          </cell>
          <cell r="C106" t="str">
            <v>멀티콘센트</v>
          </cell>
          <cell r="D106" t="str">
            <v>접지6구</v>
          </cell>
          <cell r="E106">
            <v>2</v>
          </cell>
          <cell r="F106" t="str">
            <v>EA</v>
          </cell>
          <cell r="G106">
            <v>10400</v>
          </cell>
          <cell r="H106">
            <v>20800</v>
          </cell>
          <cell r="J106">
            <v>0</v>
          </cell>
          <cell r="L106">
            <v>0</v>
          </cell>
          <cell r="M106">
            <v>10400</v>
          </cell>
          <cell r="N106">
            <v>20800</v>
          </cell>
        </row>
        <row r="107">
          <cell r="B107">
            <v>304</v>
          </cell>
          <cell r="C107" t="str">
            <v>CCTV POLE 설치
(아스콘)</v>
          </cell>
          <cell r="D107" t="str">
            <v>6M, Ø165, 분체도장</v>
          </cell>
          <cell r="E107">
            <v>1</v>
          </cell>
          <cell r="F107" t="str">
            <v>EA</v>
          </cell>
          <cell r="G107">
            <v>1218419</v>
          </cell>
          <cell r="H107">
            <v>1218419</v>
          </cell>
          <cell r="I107">
            <v>280646</v>
          </cell>
          <cell r="J107">
            <v>280646</v>
          </cell>
          <cell r="K107">
            <v>0</v>
          </cell>
          <cell r="L107">
            <v>0</v>
          </cell>
          <cell r="M107">
            <v>1499065</v>
          </cell>
          <cell r="N107">
            <v>1499065</v>
          </cell>
          <cell r="O107" t="str">
            <v>제304호표</v>
          </cell>
        </row>
        <row r="108">
          <cell r="B108">
            <v>308</v>
          </cell>
          <cell r="C108" t="str">
            <v>부착대(ARM)설치(도로)</v>
          </cell>
          <cell r="D108" t="str">
            <v>3M, Ø76, 분체도장</v>
          </cell>
          <cell r="E108">
            <v>1</v>
          </cell>
          <cell r="F108" t="str">
            <v>EA</v>
          </cell>
          <cell r="G108">
            <v>257622</v>
          </cell>
          <cell r="H108">
            <v>257622</v>
          </cell>
          <cell r="I108">
            <v>223214</v>
          </cell>
          <cell r="J108">
            <v>223214</v>
          </cell>
          <cell r="K108">
            <v>0</v>
          </cell>
          <cell r="L108">
            <v>0</v>
          </cell>
          <cell r="M108">
            <v>480836</v>
          </cell>
          <cell r="N108">
            <v>480836</v>
          </cell>
          <cell r="O108" t="str">
            <v>제308호표</v>
          </cell>
        </row>
        <row r="109">
          <cell r="B109">
            <v>322</v>
          </cell>
          <cell r="C109" t="str">
            <v>와이어로프 설치</v>
          </cell>
          <cell r="D109" t="str">
            <v>ARM 3M</v>
          </cell>
          <cell r="E109">
            <v>1</v>
          </cell>
          <cell r="F109" t="str">
            <v>식</v>
          </cell>
          <cell r="G109">
            <v>13528</v>
          </cell>
          <cell r="H109">
            <v>13528</v>
          </cell>
          <cell r="I109">
            <v>108512</v>
          </cell>
          <cell r="J109">
            <v>108512</v>
          </cell>
          <cell r="K109">
            <v>0</v>
          </cell>
          <cell r="L109">
            <v>0</v>
          </cell>
          <cell r="M109">
            <v>122040</v>
          </cell>
          <cell r="N109">
            <v>122040</v>
          </cell>
          <cell r="O109" t="str">
            <v>제322호표</v>
          </cell>
        </row>
        <row r="110">
          <cell r="B110">
            <v>329</v>
          </cell>
          <cell r="C110" t="str">
            <v>CCTV POLE 기성기초 설치</v>
          </cell>
          <cell r="D110" t="str">
            <v>700 x 700 x 800(아스팔트)</v>
          </cell>
          <cell r="E110">
            <v>1</v>
          </cell>
          <cell r="F110" t="str">
            <v>개소</v>
          </cell>
          <cell r="G110">
            <v>193067</v>
          </cell>
          <cell r="H110">
            <v>193067</v>
          </cell>
          <cell r="I110">
            <v>77783</v>
          </cell>
          <cell r="J110">
            <v>77783</v>
          </cell>
          <cell r="K110">
            <v>10127</v>
          </cell>
          <cell r="L110">
            <v>10127</v>
          </cell>
          <cell r="M110">
            <v>280977</v>
          </cell>
          <cell r="N110">
            <v>280977</v>
          </cell>
          <cell r="O110" t="str">
            <v>제329호표</v>
          </cell>
        </row>
        <row r="111">
          <cell r="B111" t="str">
            <v>필름밴드1,500mm</v>
          </cell>
          <cell r="C111" t="str">
            <v>필름밴드</v>
          </cell>
          <cell r="D111" t="str">
            <v>1,500mm</v>
          </cell>
          <cell r="E111">
            <v>5</v>
          </cell>
          <cell r="F111" t="str">
            <v>EA</v>
          </cell>
          <cell r="G111">
            <v>2400</v>
          </cell>
          <cell r="H111">
            <v>12000</v>
          </cell>
          <cell r="J111">
            <v>0</v>
          </cell>
          <cell r="L111">
            <v>0</v>
          </cell>
          <cell r="M111">
            <v>2400</v>
          </cell>
          <cell r="N111">
            <v>12000</v>
          </cell>
        </row>
        <row r="112">
          <cell r="B112">
            <v>410</v>
          </cell>
          <cell r="C112" t="str">
            <v>전원케이블 포설</v>
          </cell>
          <cell r="D112" t="str">
            <v>F-CV 4sq x 2C x 1열</v>
          </cell>
          <cell r="E112">
            <v>78.5</v>
          </cell>
          <cell r="F112" t="str">
            <v>m</v>
          </cell>
          <cell r="G112">
            <v>1290</v>
          </cell>
          <cell r="H112">
            <v>101265</v>
          </cell>
          <cell r="I112">
            <v>3798</v>
          </cell>
          <cell r="J112">
            <v>298143</v>
          </cell>
          <cell r="K112">
            <v>0</v>
          </cell>
          <cell r="L112">
            <v>0</v>
          </cell>
          <cell r="M112">
            <v>5088</v>
          </cell>
          <cell r="N112">
            <v>399408</v>
          </cell>
          <cell r="O112" t="str">
            <v>제410호표</v>
          </cell>
        </row>
        <row r="113">
          <cell r="B113">
            <v>408</v>
          </cell>
          <cell r="C113" t="str">
            <v>전원케이블 포설</v>
          </cell>
          <cell r="D113" t="str">
            <v>F-CV 2.5sq x 2C x 1열</v>
          </cell>
          <cell r="E113">
            <v>2</v>
          </cell>
          <cell r="F113" t="str">
            <v>m</v>
          </cell>
          <cell r="G113">
            <v>1020</v>
          </cell>
          <cell r="H113">
            <v>2040</v>
          </cell>
          <cell r="I113">
            <v>3323</v>
          </cell>
          <cell r="J113">
            <v>6646</v>
          </cell>
          <cell r="K113">
            <v>0</v>
          </cell>
          <cell r="L113">
            <v>0</v>
          </cell>
          <cell r="M113">
            <v>4343</v>
          </cell>
          <cell r="N113">
            <v>8686</v>
          </cell>
          <cell r="O113" t="str">
            <v>제408호표</v>
          </cell>
        </row>
        <row r="114">
          <cell r="B114">
            <v>411</v>
          </cell>
          <cell r="C114" t="str">
            <v>전원케이블 포설</v>
          </cell>
          <cell r="D114" t="str">
            <v>VCT 1.5sq x 2C x 1열</v>
          </cell>
          <cell r="E114">
            <v>4</v>
          </cell>
          <cell r="F114" t="str">
            <v>m</v>
          </cell>
          <cell r="G114">
            <v>804</v>
          </cell>
          <cell r="H114">
            <v>3216</v>
          </cell>
          <cell r="I114">
            <v>3323</v>
          </cell>
          <cell r="J114">
            <v>13292</v>
          </cell>
          <cell r="K114">
            <v>0</v>
          </cell>
          <cell r="L114">
            <v>0</v>
          </cell>
          <cell r="M114">
            <v>4127</v>
          </cell>
          <cell r="N114">
            <v>16508</v>
          </cell>
          <cell r="O114" t="str">
            <v>제411호표</v>
          </cell>
        </row>
        <row r="115">
          <cell r="B115">
            <v>413</v>
          </cell>
          <cell r="C115" t="str">
            <v>전원케이블 포설</v>
          </cell>
          <cell r="D115" t="str">
            <v>VCT 1.5sq x 2C x 3열</v>
          </cell>
          <cell r="E115">
            <v>5</v>
          </cell>
          <cell r="F115" t="str">
            <v>m</v>
          </cell>
          <cell r="G115">
            <v>2299</v>
          </cell>
          <cell r="H115">
            <v>11495</v>
          </cell>
          <cell r="I115">
            <v>8640</v>
          </cell>
          <cell r="J115">
            <v>43200</v>
          </cell>
          <cell r="K115">
            <v>0</v>
          </cell>
          <cell r="L115">
            <v>0</v>
          </cell>
          <cell r="M115">
            <v>10939</v>
          </cell>
          <cell r="N115">
            <v>54695</v>
          </cell>
          <cell r="O115" t="str">
            <v>제413호표</v>
          </cell>
        </row>
        <row r="116">
          <cell r="B116">
            <v>416</v>
          </cell>
          <cell r="C116" t="str">
            <v>스피커케이블</v>
          </cell>
          <cell r="D116" t="str">
            <v>SW 2300</v>
          </cell>
          <cell r="E116">
            <v>2</v>
          </cell>
          <cell r="F116" t="str">
            <v>m</v>
          </cell>
          <cell r="G116">
            <v>1635</v>
          </cell>
          <cell r="H116">
            <v>3270</v>
          </cell>
          <cell r="I116">
            <v>3071</v>
          </cell>
          <cell r="J116">
            <v>6142</v>
          </cell>
          <cell r="K116">
            <v>0</v>
          </cell>
          <cell r="L116">
            <v>0</v>
          </cell>
          <cell r="M116">
            <v>4706</v>
          </cell>
          <cell r="N116">
            <v>9412</v>
          </cell>
          <cell r="O116" t="str">
            <v>제416호표</v>
          </cell>
        </row>
        <row r="117">
          <cell r="B117">
            <v>418</v>
          </cell>
          <cell r="C117" t="str">
            <v>LAN 케이블(옥외) 포설</v>
          </cell>
          <cell r="D117" t="str">
            <v>UTP Cat 5e 4P x 1열</v>
          </cell>
          <cell r="E117">
            <v>6</v>
          </cell>
          <cell r="F117" t="str">
            <v>m</v>
          </cell>
          <cell r="G117">
            <v>642</v>
          </cell>
          <cell r="H117">
            <v>3852</v>
          </cell>
          <cell r="I117">
            <v>4987</v>
          </cell>
          <cell r="J117">
            <v>29922</v>
          </cell>
          <cell r="K117">
            <v>0</v>
          </cell>
          <cell r="L117">
            <v>0</v>
          </cell>
          <cell r="M117">
            <v>5629</v>
          </cell>
          <cell r="N117">
            <v>33774</v>
          </cell>
          <cell r="O117" t="str">
            <v>제418호표</v>
          </cell>
        </row>
        <row r="118">
          <cell r="B118">
            <v>420</v>
          </cell>
          <cell r="C118" t="str">
            <v>LAN 케이블(옥외) 포설</v>
          </cell>
          <cell r="D118" t="str">
            <v>UTP Cat 5e 4P x 3열</v>
          </cell>
          <cell r="E118">
            <v>5</v>
          </cell>
          <cell r="F118" t="str">
            <v>m</v>
          </cell>
          <cell r="G118">
            <v>1635</v>
          </cell>
          <cell r="H118">
            <v>8175</v>
          </cell>
          <cell r="I118">
            <v>5186</v>
          </cell>
          <cell r="J118">
            <v>25930</v>
          </cell>
          <cell r="K118">
            <v>0</v>
          </cell>
          <cell r="L118">
            <v>0</v>
          </cell>
          <cell r="M118">
            <v>6821</v>
          </cell>
          <cell r="N118">
            <v>34105</v>
          </cell>
          <cell r="O118" t="str">
            <v>제420호표</v>
          </cell>
        </row>
        <row r="119">
          <cell r="B119">
            <v>425</v>
          </cell>
          <cell r="C119" t="str">
            <v>접지용 비닐 절연전선</v>
          </cell>
          <cell r="D119" t="str">
            <v>F-GV 4㎟</v>
          </cell>
          <cell r="E119">
            <v>6</v>
          </cell>
          <cell r="F119" t="str">
            <v>m</v>
          </cell>
          <cell r="G119">
            <v>575</v>
          </cell>
          <cell r="H119">
            <v>3450</v>
          </cell>
          <cell r="I119">
            <v>1438</v>
          </cell>
          <cell r="J119">
            <v>8628</v>
          </cell>
          <cell r="K119">
            <v>0</v>
          </cell>
          <cell r="L119">
            <v>0</v>
          </cell>
          <cell r="M119">
            <v>2013</v>
          </cell>
          <cell r="N119">
            <v>12078</v>
          </cell>
          <cell r="O119" t="str">
            <v>제425호표</v>
          </cell>
        </row>
        <row r="120">
          <cell r="B120">
            <v>426</v>
          </cell>
          <cell r="C120" t="str">
            <v>접지동봉(2본)</v>
          </cell>
          <cell r="D120" t="str">
            <v>Ø14 x 1000mm x 2EA</v>
          </cell>
          <cell r="E120">
            <v>1</v>
          </cell>
          <cell r="F120" t="str">
            <v>개소</v>
          </cell>
          <cell r="G120">
            <v>13478</v>
          </cell>
          <cell r="H120">
            <v>13478</v>
          </cell>
          <cell r="I120">
            <v>69276</v>
          </cell>
          <cell r="J120">
            <v>69276</v>
          </cell>
          <cell r="K120">
            <v>0</v>
          </cell>
          <cell r="L120">
            <v>0</v>
          </cell>
          <cell r="M120">
            <v>82754</v>
          </cell>
          <cell r="N120">
            <v>82754</v>
          </cell>
          <cell r="O120" t="str">
            <v>제426호표</v>
          </cell>
        </row>
        <row r="121">
          <cell r="B121">
            <v>400</v>
          </cell>
          <cell r="C121" t="str">
            <v>전선관(지중)</v>
          </cell>
          <cell r="D121" t="str">
            <v>PE 28C</v>
          </cell>
          <cell r="E121">
            <v>7</v>
          </cell>
          <cell r="F121" t="str">
            <v>m</v>
          </cell>
          <cell r="G121">
            <v>542</v>
          </cell>
          <cell r="H121">
            <v>3794</v>
          </cell>
          <cell r="I121">
            <v>3940</v>
          </cell>
          <cell r="J121">
            <v>27580</v>
          </cell>
          <cell r="K121">
            <v>0</v>
          </cell>
          <cell r="L121">
            <v>0</v>
          </cell>
          <cell r="M121">
            <v>4482</v>
          </cell>
          <cell r="N121">
            <v>31374</v>
          </cell>
          <cell r="O121" t="str">
            <v>제400호표</v>
          </cell>
        </row>
        <row r="122">
          <cell r="B122">
            <v>429</v>
          </cell>
          <cell r="C122" t="str">
            <v>경고테이프</v>
          </cell>
          <cell r="D122" t="str">
            <v>200x250</v>
          </cell>
          <cell r="E122">
            <v>7</v>
          </cell>
          <cell r="F122" t="str">
            <v>m</v>
          </cell>
          <cell r="G122">
            <v>189</v>
          </cell>
          <cell r="H122">
            <v>1323</v>
          </cell>
          <cell r="I122">
            <v>179</v>
          </cell>
          <cell r="J122">
            <v>1253</v>
          </cell>
          <cell r="K122">
            <v>0</v>
          </cell>
          <cell r="L122">
            <v>0</v>
          </cell>
          <cell r="M122">
            <v>368</v>
          </cell>
          <cell r="N122">
            <v>2576</v>
          </cell>
          <cell r="O122" t="str">
            <v>제429호표</v>
          </cell>
        </row>
        <row r="123">
          <cell r="B123">
            <v>433</v>
          </cell>
          <cell r="C123" t="str">
            <v>관로터파기 및 
되메우기</v>
          </cell>
          <cell r="D123" t="str">
            <v>아스콘</v>
          </cell>
          <cell r="E123">
            <v>7</v>
          </cell>
          <cell r="F123" t="str">
            <v>m</v>
          </cell>
          <cell r="G123">
            <v>27676</v>
          </cell>
          <cell r="H123">
            <v>193732</v>
          </cell>
          <cell r="I123">
            <v>16983</v>
          </cell>
          <cell r="J123">
            <v>118881</v>
          </cell>
          <cell r="K123">
            <v>3505</v>
          </cell>
          <cell r="L123">
            <v>24535</v>
          </cell>
          <cell r="M123">
            <v>48164</v>
          </cell>
          <cell r="N123">
            <v>337148</v>
          </cell>
          <cell r="O123" t="str">
            <v>제433호표</v>
          </cell>
        </row>
        <row r="124">
          <cell r="B124">
            <v>437</v>
          </cell>
          <cell r="C124" t="str">
            <v>전선퓨즈(1Ø2W)설치</v>
          </cell>
          <cell r="D124" t="str">
            <v>2.6mm</v>
          </cell>
          <cell r="E124">
            <v>1</v>
          </cell>
          <cell r="F124" t="str">
            <v>EA</v>
          </cell>
          <cell r="G124">
            <v>4550</v>
          </cell>
          <cell r="H124">
            <v>4550</v>
          </cell>
          <cell r="I124">
            <v>33407</v>
          </cell>
          <cell r="J124">
            <v>33407</v>
          </cell>
          <cell r="K124">
            <v>0</v>
          </cell>
          <cell r="L124">
            <v>0</v>
          </cell>
          <cell r="M124">
            <v>37957</v>
          </cell>
          <cell r="N124">
            <v>37957</v>
          </cell>
          <cell r="O124" t="str">
            <v>제437호표</v>
          </cell>
        </row>
        <row r="125">
          <cell r="B125">
            <v>438</v>
          </cell>
          <cell r="C125" t="str">
            <v>인류애자 설치</v>
          </cell>
          <cell r="D125" t="str">
            <v>대110x95</v>
          </cell>
          <cell r="E125">
            <v>4</v>
          </cell>
          <cell r="F125" t="str">
            <v>개</v>
          </cell>
          <cell r="G125">
            <v>1520</v>
          </cell>
          <cell r="H125">
            <v>6080</v>
          </cell>
          <cell r="I125">
            <v>6681</v>
          </cell>
          <cell r="J125">
            <v>26724</v>
          </cell>
          <cell r="K125">
            <v>0</v>
          </cell>
          <cell r="L125">
            <v>0</v>
          </cell>
          <cell r="M125">
            <v>8201</v>
          </cell>
          <cell r="N125">
            <v>32804</v>
          </cell>
          <cell r="O125" t="str">
            <v>제438호표</v>
          </cell>
        </row>
        <row r="126">
          <cell r="B126">
            <v>441</v>
          </cell>
          <cell r="C126" t="str">
            <v>조가선 설치</v>
          </cell>
          <cell r="D126">
            <v>0</v>
          </cell>
          <cell r="E126">
            <v>60</v>
          </cell>
          <cell r="F126" t="str">
            <v>m</v>
          </cell>
          <cell r="G126">
            <v>1429</v>
          </cell>
          <cell r="H126">
            <v>85740</v>
          </cell>
          <cell r="I126">
            <v>2306</v>
          </cell>
          <cell r="J126">
            <v>138360</v>
          </cell>
          <cell r="K126">
            <v>0</v>
          </cell>
          <cell r="L126">
            <v>0</v>
          </cell>
          <cell r="M126">
            <v>3735</v>
          </cell>
          <cell r="N126">
            <v>224100</v>
          </cell>
          <cell r="O126" t="str">
            <v>제441호표</v>
          </cell>
        </row>
        <row r="127">
          <cell r="B127" t="str">
            <v>CCTV 운영 스티커알루미늄베이스 5중구성</v>
          </cell>
          <cell r="C127" t="str">
            <v>CCTV 운영 스티커</v>
          </cell>
          <cell r="D127" t="str">
            <v>알루미늄베이스 5중구성</v>
          </cell>
          <cell r="E127">
            <v>25</v>
          </cell>
          <cell r="F127" t="str">
            <v>EA</v>
          </cell>
          <cell r="G127">
            <v>10000</v>
          </cell>
          <cell r="H127">
            <v>250000</v>
          </cell>
          <cell r="J127">
            <v>0</v>
          </cell>
          <cell r="L127">
            <v>0</v>
          </cell>
          <cell r="M127">
            <v>10000</v>
          </cell>
          <cell r="N127">
            <v>250000</v>
          </cell>
        </row>
        <row r="128">
          <cell r="B128" t="str">
            <v>경기도 용인 스티커</v>
          </cell>
          <cell r="C128" t="str">
            <v>경기도 용인 스티커</v>
          </cell>
          <cell r="E128">
            <v>2</v>
          </cell>
          <cell r="F128" t="str">
            <v>EA</v>
          </cell>
          <cell r="G128">
            <v>10000</v>
          </cell>
          <cell r="H128">
            <v>20000</v>
          </cell>
          <cell r="J128">
            <v>0</v>
          </cell>
          <cell r="L128">
            <v>0</v>
          </cell>
          <cell r="M128">
            <v>10000</v>
          </cell>
          <cell r="N128">
            <v>20000</v>
          </cell>
        </row>
        <row r="133">
          <cell r="B133">
            <v>3003</v>
          </cell>
          <cell r="D133" t="str">
            <v>계</v>
          </cell>
          <cell r="H133">
            <v>4968309</v>
          </cell>
          <cell r="J133">
            <v>2032447</v>
          </cell>
          <cell r="L133">
            <v>34662</v>
          </cell>
          <cell r="N133">
            <v>7035418</v>
          </cell>
        </row>
        <row r="134">
          <cell r="B134">
            <v>2004</v>
          </cell>
          <cell r="C134" t="str">
            <v>2.4 기흥구 농서동 415(도)</v>
          </cell>
        </row>
        <row r="135">
          <cell r="B135">
            <v>202</v>
          </cell>
          <cell r="C135" t="str">
            <v>스피드 돔 카메라
고정용 브래킷 설치</v>
          </cell>
          <cell r="D135" t="str">
            <v>제작사양</v>
          </cell>
          <cell r="E135">
            <v>1</v>
          </cell>
          <cell r="F135" t="str">
            <v>EA</v>
          </cell>
          <cell r="G135">
            <v>52644</v>
          </cell>
          <cell r="H135">
            <v>52644</v>
          </cell>
          <cell r="I135">
            <v>88162</v>
          </cell>
          <cell r="J135">
            <v>88162</v>
          </cell>
          <cell r="K135">
            <v>0</v>
          </cell>
          <cell r="L135">
            <v>0</v>
          </cell>
          <cell r="M135">
            <v>140806</v>
          </cell>
          <cell r="N135">
            <v>140806</v>
          </cell>
          <cell r="O135" t="str">
            <v>제202호표</v>
          </cell>
        </row>
        <row r="136">
          <cell r="B136">
            <v>203</v>
          </cell>
          <cell r="C136" t="str">
            <v>고정형 카메라
고정용 브래킷 설치</v>
          </cell>
          <cell r="D136" t="str">
            <v>제작사양</v>
          </cell>
          <cell r="E136">
            <v>1</v>
          </cell>
          <cell r="F136" t="str">
            <v>EA</v>
          </cell>
          <cell r="G136">
            <v>82644</v>
          </cell>
          <cell r="H136">
            <v>82644</v>
          </cell>
          <cell r="I136">
            <v>88162</v>
          </cell>
          <cell r="J136">
            <v>88162</v>
          </cell>
          <cell r="K136">
            <v>0</v>
          </cell>
          <cell r="L136">
            <v>0</v>
          </cell>
          <cell r="M136">
            <v>170806</v>
          </cell>
          <cell r="N136">
            <v>170806</v>
          </cell>
          <cell r="O136" t="str">
            <v>제203호표</v>
          </cell>
        </row>
        <row r="137">
          <cell r="B137">
            <v>204</v>
          </cell>
          <cell r="C137" t="str">
            <v>스피커 설치</v>
          </cell>
          <cell r="D137" t="str">
            <v>20W, 8Ω</v>
          </cell>
          <cell r="E137">
            <v>1</v>
          </cell>
          <cell r="F137" t="str">
            <v>개</v>
          </cell>
          <cell r="G137">
            <v>45879</v>
          </cell>
          <cell r="H137">
            <v>45879</v>
          </cell>
          <cell r="I137">
            <v>45997</v>
          </cell>
          <cell r="J137">
            <v>45997</v>
          </cell>
          <cell r="K137">
            <v>0</v>
          </cell>
          <cell r="L137">
            <v>0</v>
          </cell>
          <cell r="M137">
            <v>91876</v>
          </cell>
          <cell r="N137">
            <v>91876</v>
          </cell>
          <cell r="O137" t="str">
            <v>제204호표</v>
          </cell>
        </row>
        <row r="138">
          <cell r="B138">
            <v>205</v>
          </cell>
          <cell r="C138" t="str">
            <v>경광등 설치</v>
          </cell>
          <cell r="D138" t="str">
            <v>크세논램프 5W, ABS</v>
          </cell>
          <cell r="E138">
            <v>1</v>
          </cell>
          <cell r="F138" t="str">
            <v>개</v>
          </cell>
          <cell r="G138">
            <v>50294</v>
          </cell>
          <cell r="H138">
            <v>50294</v>
          </cell>
          <cell r="I138">
            <v>9801</v>
          </cell>
          <cell r="J138">
            <v>9801</v>
          </cell>
          <cell r="K138">
            <v>0</v>
          </cell>
          <cell r="L138">
            <v>0</v>
          </cell>
          <cell r="M138">
            <v>60095</v>
          </cell>
          <cell r="N138">
            <v>60095</v>
          </cell>
          <cell r="O138" t="str">
            <v>제205호표</v>
          </cell>
        </row>
        <row r="139">
          <cell r="B139">
            <v>206</v>
          </cell>
          <cell r="C139" t="str">
            <v>LED안내판(부착대) 설치</v>
          </cell>
          <cell r="D139" t="str">
            <v>부착대(ARM)부착형</v>
          </cell>
          <cell r="E139">
            <v>1</v>
          </cell>
          <cell r="F139" t="str">
            <v>개</v>
          </cell>
          <cell r="G139">
            <v>811034</v>
          </cell>
          <cell r="H139">
            <v>811034</v>
          </cell>
          <cell r="I139">
            <v>34498</v>
          </cell>
          <cell r="J139">
            <v>34498</v>
          </cell>
          <cell r="K139">
            <v>0</v>
          </cell>
          <cell r="L139">
            <v>0</v>
          </cell>
          <cell r="M139">
            <v>845532</v>
          </cell>
          <cell r="N139">
            <v>845532</v>
          </cell>
          <cell r="O139" t="str">
            <v>제206호표</v>
          </cell>
        </row>
        <row r="140">
          <cell r="B140">
            <v>207</v>
          </cell>
          <cell r="C140" t="str">
            <v>계량기함 설치</v>
          </cell>
          <cell r="D140" t="str">
            <v>PVC</v>
          </cell>
          <cell r="E140">
            <v>1</v>
          </cell>
          <cell r="F140" t="str">
            <v>개</v>
          </cell>
          <cell r="G140">
            <v>13197</v>
          </cell>
          <cell r="H140">
            <v>13197</v>
          </cell>
          <cell r="I140">
            <v>24930</v>
          </cell>
          <cell r="J140">
            <v>24930</v>
          </cell>
          <cell r="K140">
            <v>0</v>
          </cell>
          <cell r="L140">
            <v>0</v>
          </cell>
          <cell r="M140">
            <v>38127</v>
          </cell>
          <cell r="N140">
            <v>38127</v>
          </cell>
          <cell r="O140" t="str">
            <v>제207호표</v>
          </cell>
        </row>
        <row r="141">
          <cell r="B141">
            <v>209</v>
          </cell>
          <cell r="C141" t="str">
            <v>함체(분체도장)</v>
          </cell>
          <cell r="D141" t="str">
            <v>SUS 400x700x370, 이중구조 1.2t</v>
          </cell>
          <cell r="E141">
            <v>1</v>
          </cell>
          <cell r="F141" t="str">
            <v>EA</v>
          </cell>
          <cell r="G141">
            <v>850804</v>
          </cell>
          <cell r="H141">
            <v>850804</v>
          </cell>
          <cell r="I141">
            <v>26832</v>
          </cell>
          <cell r="J141">
            <v>26832</v>
          </cell>
          <cell r="K141">
            <v>0</v>
          </cell>
          <cell r="L141">
            <v>0</v>
          </cell>
          <cell r="M141">
            <v>877636</v>
          </cell>
          <cell r="N141">
            <v>877636</v>
          </cell>
          <cell r="O141" t="str">
            <v>제209호표</v>
          </cell>
        </row>
        <row r="142">
          <cell r="B142">
            <v>212</v>
          </cell>
          <cell r="C142" t="str">
            <v>광 스위치 설치</v>
          </cell>
          <cell r="D142" t="str">
            <v xml:space="preserve">TP Port : 7포트 </v>
          </cell>
          <cell r="E142">
            <v>1</v>
          </cell>
          <cell r="F142" t="str">
            <v>EA</v>
          </cell>
          <cell r="G142">
            <v>301800</v>
          </cell>
          <cell r="H142">
            <v>301800</v>
          </cell>
          <cell r="I142">
            <v>60033</v>
          </cell>
          <cell r="J142">
            <v>60033</v>
          </cell>
          <cell r="K142">
            <v>0</v>
          </cell>
          <cell r="L142">
            <v>0</v>
          </cell>
          <cell r="M142">
            <v>361833</v>
          </cell>
          <cell r="N142">
            <v>361833</v>
          </cell>
          <cell r="O142" t="str">
            <v>제212호표</v>
          </cell>
        </row>
        <row r="143">
          <cell r="B143">
            <v>213</v>
          </cell>
          <cell r="C143" t="str">
            <v>UTP PATCH CORD</v>
          </cell>
          <cell r="D143" t="str">
            <v>UTP Cat 5e. 4P</v>
          </cell>
          <cell r="E143">
            <v>1</v>
          </cell>
          <cell r="F143" t="str">
            <v>EA</v>
          </cell>
          <cell r="G143">
            <v>1148</v>
          </cell>
          <cell r="H143">
            <v>1148</v>
          </cell>
          <cell r="I143">
            <v>13299</v>
          </cell>
          <cell r="J143">
            <v>13299</v>
          </cell>
          <cell r="K143">
            <v>0</v>
          </cell>
          <cell r="L143">
            <v>0</v>
          </cell>
          <cell r="M143">
            <v>14447</v>
          </cell>
          <cell r="N143">
            <v>14447</v>
          </cell>
          <cell r="O143" t="str">
            <v>제213호표</v>
          </cell>
        </row>
        <row r="144">
          <cell r="B144">
            <v>218</v>
          </cell>
          <cell r="C144" t="str">
            <v>누전차단기 설치</v>
          </cell>
          <cell r="D144" t="str">
            <v>ELB 2P 30/20AT</v>
          </cell>
          <cell r="E144">
            <v>1</v>
          </cell>
          <cell r="F144" t="str">
            <v>EA</v>
          </cell>
          <cell r="G144">
            <v>15475</v>
          </cell>
          <cell r="H144">
            <v>15475</v>
          </cell>
          <cell r="I144">
            <v>29183</v>
          </cell>
          <cell r="J144">
            <v>29183</v>
          </cell>
          <cell r="K144">
            <v>0</v>
          </cell>
          <cell r="L144">
            <v>0</v>
          </cell>
          <cell r="M144">
            <v>44658</v>
          </cell>
          <cell r="N144">
            <v>44658</v>
          </cell>
          <cell r="O144" t="str">
            <v>제218호표</v>
          </cell>
        </row>
        <row r="145">
          <cell r="B145">
            <v>219</v>
          </cell>
          <cell r="C145" t="str">
            <v>배선용차단기 설치</v>
          </cell>
          <cell r="D145" t="str">
            <v>MCCB 2P 30/20AT</v>
          </cell>
          <cell r="E145">
            <v>1</v>
          </cell>
          <cell r="F145" t="str">
            <v>EA</v>
          </cell>
          <cell r="G145">
            <v>27956</v>
          </cell>
          <cell r="H145">
            <v>27956</v>
          </cell>
          <cell r="I145">
            <v>31882</v>
          </cell>
          <cell r="J145">
            <v>31882</v>
          </cell>
          <cell r="K145">
            <v>0</v>
          </cell>
          <cell r="L145">
            <v>0</v>
          </cell>
          <cell r="M145">
            <v>59838</v>
          </cell>
          <cell r="N145">
            <v>59838</v>
          </cell>
          <cell r="O145" t="str">
            <v>제219호표</v>
          </cell>
        </row>
        <row r="146">
          <cell r="B146">
            <v>220</v>
          </cell>
          <cell r="C146" t="str">
            <v>써지보호기(전원) 설치</v>
          </cell>
          <cell r="D146" t="str">
            <v>40KA</v>
          </cell>
          <cell r="E146">
            <v>1</v>
          </cell>
          <cell r="F146" t="str">
            <v>EA</v>
          </cell>
          <cell r="G146">
            <v>91263</v>
          </cell>
          <cell r="H146">
            <v>91263</v>
          </cell>
          <cell r="I146">
            <v>42129</v>
          </cell>
          <cell r="J146">
            <v>42129</v>
          </cell>
          <cell r="K146">
            <v>0</v>
          </cell>
          <cell r="L146">
            <v>0</v>
          </cell>
          <cell r="M146">
            <v>133392</v>
          </cell>
          <cell r="N146">
            <v>133392</v>
          </cell>
          <cell r="O146" t="str">
            <v>제220호표</v>
          </cell>
        </row>
        <row r="147">
          <cell r="B147">
            <v>221</v>
          </cell>
          <cell r="C147" t="str">
            <v>불법광고물 
부착방지시트</v>
          </cell>
          <cell r="D147" t="str">
            <v>현장설치도</v>
          </cell>
          <cell r="E147">
            <v>1</v>
          </cell>
          <cell r="F147" t="str">
            <v>개소</v>
          </cell>
          <cell r="G147">
            <v>187775</v>
          </cell>
          <cell r="H147">
            <v>187775</v>
          </cell>
          <cell r="I147">
            <v>0</v>
          </cell>
          <cell r="J147">
            <v>0</v>
          </cell>
          <cell r="K147">
            <v>0</v>
          </cell>
          <cell r="L147">
            <v>0</v>
          </cell>
          <cell r="M147">
            <v>187775</v>
          </cell>
          <cell r="N147">
            <v>187775</v>
          </cell>
          <cell r="O147" t="str">
            <v>제221호표</v>
          </cell>
        </row>
        <row r="148">
          <cell r="B148" t="str">
            <v>멀티콘센트접지2구</v>
          </cell>
          <cell r="C148" t="str">
            <v>멀티콘센트</v>
          </cell>
          <cell r="D148" t="str">
            <v>접지2구</v>
          </cell>
          <cell r="E148">
            <v>1</v>
          </cell>
          <cell r="F148" t="str">
            <v>EA</v>
          </cell>
          <cell r="G148">
            <v>5500</v>
          </cell>
          <cell r="H148">
            <v>5500</v>
          </cell>
          <cell r="J148">
            <v>0</v>
          </cell>
          <cell r="L148">
            <v>0</v>
          </cell>
          <cell r="M148">
            <v>5500</v>
          </cell>
          <cell r="N148">
            <v>5500</v>
          </cell>
        </row>
        <row r="149">
          <cell r="B149" t="str">
            <v>멀티콘센트접지6구</v>
          </cell>
          <cell r="C149" t="str">
            <v>멀티콘센트</v>
          </cell>
          <cell r="D149" t="str">
            <v>접지6구</v>
          </cell>
          <cell r="E149">
            <v>2</v>
          </cell>
          <cell r="F149" t="str">
            <v>EA</v>
          </cell>
          <cell r="G149">
            <v>10400</v>
          </cell>
          <cell r="H149">
            <v>20800</v>
          </cell>
          <cell r="J149">
            <v>0</v>
          </cell>
          <cell r="L149">
            <v>0</v>
          </cell>
          <cell r="M149">
            <v>10400</v>
          </cell>
          <cell r="N149">
            <v>20800</v>
          </cell>
        </row>
        <row r="150">
          <cell r="B150">
            <v>302</v>
          </cell>
          <cell r="C150" t="str">
            <v>CCTV POLE 설치
(보도블럭)</v>
          </cell>
          <cell r="D150" t="str">
            <v>6M, Ø165, 분체도장</v>
          </cell>
          <cell r="E150">
            <v>1</v>
          </cell>
          <cell r="F150" t="str">
            <v>EA</v>
          </cell>
          <cell r="G150">
            <v>1217776</v>
          </cell>
          <cell r="H150">
            <v>1217776</v>
          </cell>
          <cell r="I150">
            <v>259211</v>
          </cell>
          <cell r="J150">
            <v>259211</v>
          </cell>
          <cell r="K150">
            <v>0</v>
          </cell>
          <cell r="L150">
            <v>0</v>
          </cell>
          <cell r="M150">
            <v>1476987</v>
          </cell>
          <cell r="N150">
            <v>1476987</v>
          </cell>
          <cell r="O150" t="str">
            <v>제302호표</v>
          </cell>
        </row>
        <row r="151">
          <cell r="B151">
            <v>309</v>
          </cell>
          <cell r="C151" t="str">
            <v>부착대(ARM)설치(도로)</v>
          </cell>
          <cell r="D151" t="str">
            <v>4M, Ø76, 분체도장</v>
          </cell>
          <cell r="E151">
            <v>1</v>
          </cell>
          <cell r="F151" t="str">
            <v>EA</v>
          </cell>
          <cell r="G151">
            <v>270622</v>
          </cell>
          <cell r="H151">
            <v>270622</v>
          </cell>
          <cell r="I151">
            <v>223214</v>
          </cell>
          <cell r="J151">
            <v>223214</v>
          </cell>
          <cell r="K151">
            <v>0</v>
          </cell>
          <cell r="L151">
            <v>0</v>
          </cell>
          <cell r="M151">
            <v>493836</v>
          </cell>
          <cell r="N151">
            <v>493836</v>
          </cell>
          <cell r="O151" t="str">
            <v>제309호표</v>
          </cell>
        </row>
        <row r="152">
          <cell r="B152">
            <v>323</v>
          </cell>
          <cell r="C152" t="str">
            <v>와이어로프 설치</v>
          </cell>
          <cell r="D152" t="str">
            <v>ARM 4M</v>
          </cell>
          <cell r="E152">
            <v>1</v>
          </cell>
          <cell r="F152" t="str">
            <v>식</v>
          </cell>
          <cell r="G152">
            <v>14927</v>
          </cell>
          <cell r="H152">
            <v>14927</v>
          </cell>
          <cell r="I152">
            <v>110819</v>
          </cell>
          <cell r="J152">
            <v>110819</v>
          </cell>
          <cell r="K152">
            <v>0</v>
          </cell>
          <cell r="L152">
            <v>0</v>
          </cell>
          <cell r="M152">
            <v>125746</v>
          </cell>
          <cell r="N152">
            <v>125746</v>
          </cell>
          <cell r="O152" t="str">
            <v>제323호표</v>
          </cell>
        </row>
        <row r="153">
          <cell r="B153">
            <v>326</v>
          </cell>
          <cell r="C153" t="str">
            <v>CCTV POLE 
기성기초 설치</v>
          </cell>
          <cell r="D153" t="str">
            <v>700 x 700 x 800(보도블럭)</v>
          </cell>
          <cell r="E153">
            <v>1</v>
          </cell>
          <cell r="F153" t="str">
            <v>개소</v>
          </cell>
          <cell r="G153">
            <v>186878</v>
          </cell>
          <cell r="H153">
            <v>186878</v>
          </cell>
          <cell r="I153">
            <v>69177</v>
          </cell>
          <cell r="J153">
            <v>69177</v>
          </cell>
          <cell r="K153">
            <v>7180</v>
          </cell>
          <cell r="L153">
            <v>7180</v>
          </cell>
          <cell r="M153">
            <v>263235</v>
          </cell>
          <cell r="N153">
            <v>263235</v>
          </cell>
          <cell r="O153" t="str">
            <v>제326호표</v>
          </cell>
        </row>
        <row r="154">
          <cell r="B154">
            <v>410</v>
          </cell>
          <cell r="C154" t="str">
            <v>전원케이블 포설</v>
          </cell>
          <cell r="D154" t="str">
            <v>F-CV 4sq x 2C x 1열</v>
          </cell>
          <cell r="E154">
            <v>8</v>
          </cell>
          <cell r="F154" t="str">
            <v>m</v>
          </cell>
          <cell r="G154">
            <v>1290</v>
          </cell>
          <cell r="H154">
            <v>10320</v>
          </cell>
          <cell r="I154">
            <v>3798</v>
          </cell>
          <cell r="J154">
            <v>30384</v>
          </cell>
          <cell r="K154">
            <v>0</v>
          </cell>
          <cell r="L154">
            <v>0</v>
          </cell>
          <cell r="M154">
            <v>5088</v>
          </cell>
          <cell r="N154">
            <v>40704</v>
          </cell>
          <cell r="O154" t="str">
            <v>제410호표</v>
          </cell>
        </row>
        <row r="155">
          <cell r="B155">
            <v>408</v>
          </cell>
          <cell r="C155" t="str">
            <v>전원케이블 포설</v>
          </cell>
          <cell r="D155" t="str">
            <v>F-CV 2.5sq x 2C x 1열</v>
          </cell>
          <cell r="E155">
            <v>2</v>
          </cell>
          <cell r="F155" t="str">
            <v>m</v>
          </cell>
          <cell r="G155">
            <v>1020</v>
          </cell>
          <cell r="H155">
            <v>2040</v>
          </cell>
          <cell r="I155">
            <v>3323</v>
          </cell>
          <cell r="J155">
            <v>6646</v>
          </cell>
          <cell r="K155">
            <v>0</v>
          </cell>
          <cell r="L155">
            <v>0</v>
          </cell>
          <cell r="M155">
            <v>4343</v>
          </cell>
          <cell r="N155">
            <v>8686</v>
          </cell>
          <cell r="O155" t="str">
            <v>제408호표</v>
          </cell>
        </row>
        <row r="156">
          <cell r="B156">
            <v>411</v>
          </cell>
          <cell r="C156" t="str">
            <v>전원케이블 포설</v>
          </cell>
          <cell r="D156" t="str">
            <v>VCT 1.5sq x 2C x 1열</v>
          </cell>
          <cell r="E156">
            <v>5</v>
          </cell>
          <cell r="F156" t="str">
            <v>m</v>
          </cell>
          <cell r="G156">
            <v>804</v>
          </cell>
          <cell r="H156">
            <v>4020</v>
          </cell>
          <cell r="I156">
            <v>3323</v>
          </cell>
          <cell r="J156">
            <v>16615</v>
          </cell>
          <cell r="K156">
            <v>0</v>
          </cell>
          <cell r="L156">
            <v>0</v>
          </cell>
          <cell r="M156">
            <v>4127</v>
          </cell>
          <cell r="N156">
            <v>20635</v>
          </cell>
          <cell r="O156" t="str">
            <v>제411호표</v>
          </cell>
        </row>
        <row r="157">
          <cell r="B157">
            <v>415</v>
          </cell>
          <cell r="C157" t="str">
            <v>전원케이블 포설</v>
          </cell>
          <cell r="D157" t="str">
            <v>VCT 1.5sq x 2C x 5열</v>
          </cell>
          <cell r="E157">
            <v>7</v>
          </cell>
          <cell r="F157" t="str">
            <v>m</v>
          </cell>
          <cell r="G157">
            <v>3819</v>
          </cell>
          <cell r="H157">
            <v>26733</v>
          </cell>
          <cell r="I157">
            <v>13958</v>
          </cell>
          <cell r="J157">
            <v>97706</v>
          </cell>
          <cell r="K157">
            <v>0</v>
          </cell>
          <cell r="L157">
            <v>0</v>
          </cell>
          <cell r="M157">
            <v>17777</v>
          </cell>
          <cell r="N157">
            <v>124439</v>
          </cell>
          <cell r="O157" t="str">
            <v>제415호표</v>
          </cell>
        </row>
        <row r="158">
          <cell r="B158">
            <v>416</v>
          </cell>
          <cell r="C158" t="str">
            <v>스피커케이블</v>
          </cell>
          <cell r="D158" t="str">
            <v>SW 2300</v>
          </cell>
          <cell r="E158">
            <v>2</v>
          </cell>
          <cell r="F158" t="str">
            <v>m</v>
          </cell>
          <cell r="G158">
            <v>1635</v>
          </cell>
          <cell r="H158">
            <v>3270</v>
          </cell>
          <cell r="I158">
            <v>3071</v>
          </cell>
          <cell r="J158">
            <v>6142</v>
          </cell>
          <cell r="K158">
            <v>0</v>
          </cell>
          <cell r="L158">
            <v>0</v>
          </cell>
          <cell r="M158">
            <v>4706</v>
          </cell>
          <cell r="N158">
            <v>9412</v>
          </cell>
          <cell r="O158" t="str">
            <v>제416호표</v>
          </cell>
        </row>
        <row r="159">
          <cell r="B159">
            <v>418</v>
          </cell>
          <cell r="C159" t="str">
            <v>LAN 케이블(옥외) 포설</v>
          </cell>
          <cell r="D159" t="str">
            <v>UTP Cat 5e 4P x 1열</v>
          </cell>
          <cell r="E159">
            <v>6</v>
          </cell>
          <cell r="F159" t="str">
            <v>m</v>
          </cell>
          <cell r="G159">
            <v>642</v>
          </cell>
          <cell r="H159">
            <v>3852</v>
          </cell>
          <cell r="I159">
            <v>4987</v>
          </cell>
          <cell r="J159">
            <v>29922</v>
          </cell>
          <cell r="K159">
            <v>0</v>
          </cell>
          <cell r="L159">
            <v>0</v>
          </cell>
          <cell r="M159">
            <v>5629</v>
          </cell>
          <cell r="N159">
            <v>33774</v>
          </cell>
          <cell r="O159" t="str">
            <v>제418호표</v>
          </cell>
        </row>
        <row r="160">
          <cell r="B160">
            <v>422</v>
          </cell>
          <cell r="C160" t="str">
            <v>LAN 케이블(옥외) 포설</v>
          </cell>
          <cell r="D160" t="str">
            <v>UTP Cat 5e 4P x 5열</v>
          </cell>
          <cell r="E160">
            <v>7</v>
          </cell>
          <cell r="F160" t="str">
            <v>m</v>
          </cell>
          <cell r="G160">
            <v>3095</v>
          </cell>
          <cell r="H160">
            <v>21665</v>
          </cell>
          <cell r="I160">
            <v>20946</v>
          </cell>
          <cell r="J160">
            <v>146622</v>
          </cell>
          <cell r="K160">
            <v>0</v>
          </cell>
          <cell r="L160">
            <v>0</v>
          </cell>
          <cell r="M160">
            <v>24041</v>
          </cell>
          <cell r="N160">
            <v>168287</v>
          </cell>
          <cell r="O160" t="str">
            <v>제422호표</v>
          </cell>
        </row>
        <row r="161">
          <cell r="B161">
            <v>425</v>
          </cell>
          <cell r="C161" t="str">
            <v>접지용 비닐 절연전선</v>
          </cell>
          <cell r="D161" t="str">
            <v>F-GV 4㎟</v>
          </cell>
          <cell r="E161">
            <v>6</v>
          </cell>
          <cell r="F161" t="str">
            <v>m</v>
          </cell>
          <cell r="G161">
            <v>575</v>
          </cell>
          <cell r="H161">
            <v>3450</v>
          </cell>
          <cell r="I161">
            <v>1438</v>
          </cell>
          <cell r="J161">
            <v>8628</v>
          </cell>
          <cell r="K161">
            <v>0</v>
          </cell>
          <cell r="L161">
            <v>0</v>
          </cell>
          <cell r="M161">
            <v>2013</v>
          </cell>
          <cell r="N161">
            <v>12078</v>
          </cell>
          <cell r="O161" t="str">
            <v>제425호표</v>
          </cell>
        </row>
        <row r="162">
          <cell r="B162">
            <v>426</v>
          </cell>
          <cell r="C162" t="str">
            <v>접지동봉(2본)</v>
          </cell>
          <cell r="D162" t="str">
            <v>Ø14 x 1000mm x 2EA</v>
          </cell>
          <cell r="E162">
            <v>1</v>
          </cell>
          <cell r="F162" t="str">
            <v>개소</v>
          </cell>
          <cell r="G162">
            <v>13478</v>
          </cell>
          <cell r="H162">
            <v>13478</v>
          </cell>
          <cell r="I162">
            <v>69276</v>
          </cell>
          <cell r="J162">
            <v>69276</v>
          </cell>
          <cell r="K162">
            <v>0</v>
          </cell>
          <cell r="L162">
            <v>0</v>
          </cell>
          <cell r="M162">
            <v>82754</v>
          </cell>
          <cell r="N162">
            <v>82754</v>
          </cell>
          <cell r="O162" t="str">
            <v>제426호표</v>
          </cell>
        </row>
        <row r="163">
          <cell r="B163">
            <v>400</v>
          </cell>
          <cell r="C163" t="str">
            <v>전선관(지중)</v>
          </cell>
          <cell r="D163" t="str">
            <v>PE 28C</v>
          </cell>
          <cell r="E163">
            <v>2</v>
          </cell>
          <cell r="F163" t="str">
            <v>m</v>
          </cell>
          <cell r="G163">
            <v>542</v>
          </cell>
          <cell r="H163">
            <v>1084</v>
          </cell>
          <cell r="I163">
            <v>3940</v>
          </cell>
          <cell r="J163">
            <v>7880</v>
          </cell>
          <cell r="K163">
            <v>0</v>
          </cell>
          <cell r="L163">
            <v>0</v>
          </cell>
          <cell r="M163">
            <v>4482</v>
          </cell>
          <cell r="N163">
            <v>8964</v>
          </cell>
          <cell r="O163" t="str">
            <v>제400호표</v>
          </cell>
        </row>
        <row r="164">
          <cell r="B164">
            <v>429</v>
          </cell>
          <cell r="C164" t="str">
            <v>경고테이프</v>
          </cell>
          <cell r="D164" t="str">
            <v>200x250</v>
          </cell>
          <cell r="E164">
            <v>2</v>
          </cell>
          <cell r="F164" t="str">
            <v>m</v>
          </cell>
          <cell r="G164">
            <v>189</v>
          </cell>
          <cell r="H164">
            <v>378</v>
          </cell>
          <cell r="I164">
            <v>179</v>
          </cell>
          <cell r="J164">
            <v>358</v>
          </cell>
          <cell r="K164">
            <v>0</v>
          </cell>
          <cell r="L164">
            <v>0</v>
          </cell>
          <cell r="M164">
            <v>368</v>
          </cell>
          <cell r="N164">
            <v>736</v>
          </cell>
          <cell r="O164" t="str">
            <v>제429호표</v>
          </cell>
        </row>
        <row r="165">
          <cell r="B165">
            <v>431</v>
          </cell>
          <cell r="C165" t="str">
            <v>관로터파기 및 
되메우기</v>
          </cell>
          <cell r="D165" t="str">
            <v>보도블럭</v>
          </cell>
          <cell r="E165">
            <v>2</v>
          </cell>
          <cell r="F165" t="str">
            <v>m</v>
          </cell>
          <cell r="G165">
            <v>7998</v>
          </cell>
          <cell r="H165">
            <v>15996</v>
          </cell>
          <cell r="I165">
            <v>8318</v>
          </cell>
          <cell r="J165">
            <v>16636</v>
          </cell>
          <cell r="K165">
            <v>707</v>
          </cell>
          <cell r="L165">
            <v>1414</v>
          </cell>
          <cell r="M165">
            <v>17023</v>
          </cell>
          <cell r="N165">
            <v>34046</v>
          </cell>
          <cell r="O165" t="str">
            <v>제431호표</v>
          </cell>
        </row>
        <row r="166">
          <cell r="B166" t="str">
            <v>CCTV 운영 스티커알루미늄베이스 5중구성</v>
          </cell>
          <cell r="C166" t="str">
            <v>CCTV 운영 스티커</v>
          </cell>
          <cell r="D166" t="str">
            <v>알루미늄베이스 5중구성</v>
          </cell>
          <cell r="E166">
            <v>25</v>
          </cell>
          <cell r="F166" t="str">
            <v>EA</v>
          </cell>
          <cell r="G166">
            <v>10000</v>
          </cell>
          <cell r="H166">
            <v>250000</v>
          </cell>
          <cell r="J166">
            <v>0</v>
          </cell>
          <cell r="L166">
            <v>0</v>
          </cell>
          <cell r="M166">
            <v>10000</v>
          </cell>
          <cell r="N166">
            <v>250000</v>
          </cell>
        </row>
        <row r="167">
          <cell r="B167" t="str">
            <v>경기도 용인 스티커</v>
          </cell>
          <cell r="C167" t="str">
            <v>경기도 용인 스티커</v>
          </cell>
          <cell r="E167">
            <v>2</v>
          </cell>
          <cell r="F167" t="str">
            <v>EA</v>
          </cell>
          <cell r="G167">
            <v>10000</v>
          </cell>
          <cell r="H167">
            <v>20000</v>
          </cell>
          <cell r="J167">
            <v>0</v>
          </cell>
          <cell r="L167">
            <v>0</v>
          </cell>
          <cell r="M167">
            <v>10000</v>
          </cell>
          <cell r="N167">
            <v>20000</v>
          </cell>
        </row>
        <row r="176">
          <cell r="B176">
            <v>3004</v>
          </cell>
          <cell r="D176" t="str">
            <v>계</v>
          </cell>
          <cell r="H176">
            <v>4624702</v>
          </cell>
          <cell r="J176">
            <v>1594144</v>
          </cell>
          <cell r="L176">
            <v>8594</v>
          </cell>
          <cell r="N176">
            <v>6227440</v>
          </cell>
        </row>
        <row r="177">
          <cell r="B177">
            <v>2005</v>
          </cell>
          <cell r="C177" t="str">
            <v>2.5 기흥구 마북동 317-43(도)</v>
          </cell>
        </row>
        <row r="178">
          <cell r="B178">
            <v>202</v>
          </cell>
          <cell r="C178" t="str">
            <v>스피드 돔 카메라
고정용 브래킷 설치</v>
          </cell>
          <cell r="D178" t="str">
            <v>제작사양</v>
          </cell>
          <cell r="E178">
            <v>1</v>
          </cell>
          <cell r="F178" t="str">
            <v>EA</v>
          </cell>
          <cell r="G178">
            <v>52644</v>
          </cell>
          <cell r="H178">
            <v>52644</v>
          </cell>
          <cell r="I178">
            <v>88162</v>
          </cell>
          <cell r="J178">
            <v>88162</v>
          </cell>
          <cell r="K178">
            <v>0</v>
          </cell>
          <cell r="L178">
            <v>0</v>
          </cell>
          <cell r="M178">
            <v>140806</v>
          </cell>
          <cell r="N178">
            <v>140806</v>
          </cell>
          <cell r="O178" t="str">
            <v>제202호표</v>
          </cell>
        </row>
        <row r="179">
          <cell r="B179">
            <v>203</v>
          </cell>
          <cell r="C179" t="str">
            <v>고정형 카메라
고정용 브래킷 설치</v>
          </cell>
          <cell r="D179" t="str">
            <v>제작사양</v>
          </cell>
          <cell r="E179">
            <v>1</v>
          </cell>
          <cell r="F179" t="str">
            <v>EA</v>
          </cell>
          <cell r="G179">
            <v>82644</v>
          </cell>
          <cell r="H179">
            <v>82644</v>
          </cell>
          <cell r="I179">
            <v>88162</v>
          </cell>
          <cell r="J179">
            <v>88162</v>
          </cell>
          <cell r="K179">
            <v>0</v>
          </cell>
          <cell r="L179">
            <v>0</v>
          </cell>
          <cell r="M179">
            <v>170806</v>
          </cell>
          <cell r="N179">
            <v>170806</v>
          </cell>
          <cell r="O179" t="str">
            <v>제203호표</v>
          </cell>
        </row>
        <row r="180">
          <cell r="B180">
            <v>204</v>
          </cell>
          <cell r="C180" t="str">
            <v>스피커 설치</v>
          </cell>
          <cell r="D180" t="str">
            <v>20W, 8Ω</v>
          </cell>
          <cell r="E180">
            <v>1</v>
          </cell>
          <cell r="F180" t="str">
            <v>개</v>
          </cell>
          <cell r="G180">
            <v>45879</v>
          </cell>
          <cell r="H180">
            <v>45879</v>
          </cell>
          <cell r="I180">
            <v>45997</v>
          </cell>
          <cell r="J180">
            <v>45997</v>
          </cell>
          <cell r="K180">
            <v>0</v>
          </cell>
          <cell r="L180">
            <v>0</v>
          </cell>
          <cell r="M180">
            <v>91876</v>
          </cell>
          <cell r="N180">
            <v>91876</v>
          </cell>
          <cell r="O180" t="str">
            <v>제204호표</v>
          </cell>
        </row>
        <row r="181">
          <cell r="B181">
            <v>205</v>
          </cell>
          <cell r="C181" t="str">
            <v>경광등 설치</v>
          </cell>
          <cell r="D181" t="str">
            <v>크세논램프 5W, ABS</v>
          </cell>
          <cell r="E181">
            <v>1</v>
          </cell>
          <cell r="F181" t="str">
            <v>개</v>
          </cell>
          <cell r="G181">
            <v>50294</v>
          </cell>
          <cell r="H181">
            <v>50294</v>
          </cell>
          <cell r="I181">
            <v>9801</v>
          </cell>
          <cell r="J181">
            <v>9801</v>
          </cell>
          <cell r="K181">
            <v>0</v>
          </cell>
          <cell r="L181">
            <v>0</v>
          </cell>
          <cell r="M181">
            <v>60095</v>
          </cell>
          <cell r="N181">
            <v>60095</v>
          </cell>
          <cell r="O181" t="str">
            <v>제205호표</v>
          </cell>
        </row>
        <row r="182">
          <cell r="B182">
            <v>206</v>
          </cell>
          <cell r="C182" t="str">
            <v>LED안내판(부착대) 설치</v>
          </cell>
          <cell r="D182" t="str">
            <v>부착대(ARM)부착형</v>
          </cell>
          <cell r="E182">
            <v>1</v>
          </cell>
          <cell r="F182" t="str">
            <v>개</v>
          </cell>
          <cell r="G182">
            <v>811034</v>
          </cell>
          <cell r="H182">
            <v>811034</v>
          </cell>
          <cell r="I182">
            <v>34498</v>
          </cell>
          <cell r="J182">
            <v>34498</v>
          </cell>
          <cell r="K182">
            <v>0</v>
          </cell>
          <cell r="L182">
            <v>0</v>
          </cell>
          <cell r="M182">
            <v>845532</v>
          </cell>
          <cell r="N182">
            <v>845532</v>
          </cell>
          <cell r="O182" t="str">
            <v>제206호표</v>
          </cell>
        </row>
        <row r="183">
          <cell r="B183">
            <v>207</v>
          </cell>
          <cell r="C183" t="str">
            <v>계량기함 설치</v>
          </cell>
          <cell r="D183" t="str">
            <v>PVC</v>
          </cell>
          <cell r="E183">
            <v>1</v>
          </cell>
          <cell r="F183" t="str">
            <v>개</v>
          </cell>
          <cell r="G183">
            <v>13197</v>
          </cell>
          <cell r="H183">
            <v>13197</v>
          </cell>
          <cell r="I183">
            <v>24930</v>
          </cell>
          <cell r="J183">
            <v>24930</v>
          </cell>
          <cell r="K183">
            <v>0</v>
          </cell>
          <cell r="L183">
            <v>0</v>
          </cell>
          <cell r="M183">
            <v>38127</v>
          </cell>
          <cell r="N183">
            <v>38127</v>
          </cell>
          <cell r="O183" t="str">
            <v>제207호표</v>
          </cell>
        </row>
        <row r="184">
          <cell r="B184">
            <v>209</v>
          </cell>
          <cell r="C184" t="str">
            <v>함체(분체도장)</v>
          </cell>
          <cell r="D184" t="str">
            <v>SUS 400x700x370, 이중구조 1.2t</v>
          </cell>
          <cell r="E184">
            <v>1</v>
          </cell>
          <cell r="F184" t="str">
            <v>EA</v>
          </cell>
          <cell r="G184">
            <v>850804</v>
          </cell>
          <cell r="H184">
            <v>850804</v>
          </cell>
          <cell r="I184">
            <v>26832</v>
          </cell>
          <cell r="J184">
            <v>26832</v>
          </cell>
          <cell r="K184">
            <v>0</v>
          </cell>
          <cell r="L184">
            <v>0</v>
          </cell>
          <cell r="M184">
            <v>877636</v>
          </cell>
          <cell r="N184">
            <v>877636</v>
          </cell>
          <cell r="O184" t="str">
            <v>제209호표</v>
          </cell>
        </row>
        <row r="185">
          <cell r="B185">
            <v>212</v>
          </cell>
          <cell r="C185" t="str">
            <v>광 스위치 설치</v>
          </cell>
          <cell r="D185" t="str">
            <v xml:space="preserve">TP Port : 7포트 </v>
          </cell>
          <cell r="E185">
            <v>1</v>
          </cell>
          <cell r="F185" t="str">
            <v>EA</v>
          </cell>
          <cell r="G185">
            <v>301800</v>
          </cell>
          <cell r="H185">
            <v>301800</v>
          </cell>
          <cell r="I185">
            <v>60033</v>
          </cell>
          <cell r="J185">
            <v>60033</v>
          </cell>
          <cell r="K185">
            <v>0</v>
          </cell>
          <cell r="L185">
            <v>0</v>
          </cell>
          <cell r="M185">
            <v>361833</v>
          </cell>
          <cell r="N185">
            <v>361833</v>
          </cell>
          <cell r="O185" t="str">
            <v>제212호표</v>
          </cell>
        </row>
        <row r="186">
          <cell r="B186">
            <v>213</v>
          </cell>
          <cell r="C186" t="str">
            <v>UTP PATCH CORD</v>
          </cell>
          <cell r="D186" t="str">
            <v>UTP Cat 5e. 4P</v>
          </cell>
          <cell r="E186">
            <v>1</v>
          </cell>
          <cell r="F186" t="str">
            <v>EA</v>
          </cell>
          <cell r="G186">
            <v>1148</v>
          </cell>
          <cell r="H186">
            <v>1148</v>
          </cell>
          <cell r="I186">
            <v>13299</v>
          </cell>
          <cell r="J186">
            <v>13299</v>
          </cell>
          <cell r="K186">
            <v>0</v>
          </cell>
          <cell r="L186">
            <v>0</v>
          </cell>
          <cell r="M186">
            <v>14447</v>
          </cell>
          <cell r="N186">
            <v>14447</v>
          </cell>
          <cell r="O186" t="str">
            <v>제213호표</v>
          </cell>
        </row>
        <row r="187">
          <cell r="B187">
            <v>218</v>
          </cell>
          <cell r="C187" t="str">
            <v>누전차단기 설치</v>
          </cell>
          <cell r="D187" t="str">
            <v>ELB 2P 30/20AT</v>
          </cell>
          <cell r="E187">
            <v>1</v>
          </cell>
          <cell r="F187" t="str">
            <v>EA</v>
          </cell>
          <cell r="G187">
            <v>15475</v>
          </cell>
          <cell r="H187">
            <v>15475</v>
          </cell>
          <cell r="I187">
            <v>29183</v>
          </cell>
          <cell r="J187">
            <v>29183</v>
          </cell>
          <cell r="K187">
            <v>0</v>
          </cell>
          <cell r="L187">
            <v>0</v>
          </cell>
          <cell r="M187">
            <v>44658</v>
          </cell>
          <cell r="N187">
            <v>44658</v>
          </cell>
          <cell r="O187" t="str">
            <v>제218호표</v>
          </cell>
        </row>
        <row r="188">
          <cell r="B188">
            <v>219</v>
          </cell>
          <cell r="C188" t="str">
            <v>배선용차단기 설치</v>
          </cell>
          <cell r="D188" t="str">
            <v>MCCB 2P 30/20AT</v>
          </cell>
          <cell r="E188">
            <v>1</v>
          </cell>
          <cell r="F188" t="str">
            <v>EA</v>
          </cell>
          <cell r="G188">
            <v>27956</v>
          </cell>
          <cell r="H188">
            <v>27956</v>
          </cell>
          <cell r="I188">
            <v>31882</v>
          </cell>
          <cell r="J188">
            <v>31882</v>
          </cell>
          <cell r="K188">
            <v>0</v>
          </cell>
          <cell r="L188">
            <v>0</v>
          </cell>
          <cell r="M188">
            <v>59838</v>
          </cell>
          <cell r="N188">
            <v>59838</v>
          </cell>
          <cell r="O188" t="str">
            <v>제219호표</v>
          </cell>
        </row>
        <row r="189">
          <cell r="B189">
            <v>220</v>
          </cell>
          <cell r="C189" t="str">
            <v>써지보호기(전원) 설치</v>
          </cell>
          <cell r="D189" t="str">
            <v>40KA</v>
          </cell>
          <cell r="E189">
            <v>1</v>
          </cell>
          <cell r="F189" t="str">
            <v>EA</v>
          </cell>
          <cell r="G189">
            <v>91263</v>
          </cell>
          <cell r="H189">
            <v>91263</v>
          </cell>
          <cell r="I189">
            <v>42129</v>
          </cell>
          <cell r="J189">
            <v>42129</v>
          </cell>
          <cell r="K189">
            <v>0</v>
          </cell>
          <cell r="L189">
            <v>0</v>
          </cell>
          <cell r="M189">
            <v>133392</v>
          </cell>
          <cell r="N189">
            <v>133392</v>
          </cell>
          <cell r="O189" t="str">
            <v>제220호표</v>
          </cell>
        </row>
        <row r="190">
          <cell r="B190">
            <v>221</v>
          </cell>
          <cell r="C190" t="str">
            <v>불법광고물 
부착방지시트</v>
          </cell>
          <cell r="D190" t="str">
            <v>현장설치도</v>
          </cell>
          <cell r="E190">
            <v>1</v>
          </cell>
          <cell r="F190" t="str">
            <v>개소</v>
          </cell>
          <cell r="G190">
            <v>187775</v>
          </cell>
          <cell r="H190">
            <v>187775</v>
          </cell>
          <cell r="I190">
            <v>0</v>
          </cell>
          <cell r="J190">
            <v>0</v>
          </cell>
          <cell r="K190">
            <v>0</v>
          </cell>
          <cell r="L190">
            <v>0</v>
          </cell>
          <cell r="M190">
            <v>187775</v>
          </cell>
          <cell r="N190">
            <v>187775</v>
          </cell>
          <cell r="O190" t="str">
            <v>제221호표</v>
          </cell>
        </row>
        <row r="191">
          <cell r="B191" t="str">
            <v>멀티콘센트접지2구</v>
          </cell>
          <cell r="C191" t="str">
            <v>멀티콘센트</v>
          </cell>
          <cell r="D191" t="str">
            <v>접지2구</v>
          </cell>
          <cell r="E191">
            <v>1</v>
          </cell>
          <cell r="F191" t="str">
            <v>EA</v>
          </cell>
          <cell r="G191">
            <v>5500</v>
          </cell>
          <cell r="H191">
            <v>5500</v>
          </cell>
          <cell r="J191">
            <v>0</v>
          </cell>
          <cell r="L191">
            <v>0</v>
          </cell>
          <cell r="M191">
            <v>5500</v>
          </cell>
          <cell r="N191">
            <v>5500</v>
          </cell>
        </row>
        <row r="192">
          <cell r="B192" t="str">
            <v>멀티콘센트접지6구</v>
          </cell>
          <cell r="C192" t="str">
            <v>멀티콘센트</v>
          </cell>
          <cell r="D192" t="str">
            <v>접지6구</v>
          </cell>
          <cell r="E192">
            <v>2</v>
          </cell>
          <cell r="F192" t="str">
            <v>EA</v>
          </cell>
          <cell r="G192">
            <v>10400</v>
          </cell>
          <cell r="H192">
            <v>20800</v>
          </cell>
          <cell r="J192">
            <v>0</v>
          </cell>
          <cell r="L192">
            <v>0</v>
          </cell>
          <cell r="M192">
            <v>10400</v>
          </cell>
          <cell r="N192">
            <v>20800</v>
          </cell>
        </row>
        <row r="193">
          <cell r="B193">
            <v>304</v>
          </cell>
          <cell r="C193" t="str">
            <v>CCTV POLE 설치
(아스콘)</v>
          </cell>
          <cell r="D193" t="str">
            <v>6M, Ø165, 분체도장</v>
          </cell>
          <cell r="E193">
            <v>1</v>
          </cell>
          <cell r="F193" t="str">
            <v>EA</v>
          </cell>
          <cell r="G193">
            <v>1218419</v>
          </cell>
          <cell r="H193">
            <v>1218419</v>
          </cell>
          <cell r="I193">
            <v>280646</v>
          </cell>
          <cell r="J193">
            <v>280646</v>
          </cell>
          <cell r="K193">
            <v>0</v>
          </cell>
          <cell r="L193">
            <v>0</v>
          </cell>
          <cell r="M193">
            <v>1499065</v>
          </cell>
          <cell r="N193">
            <v>1499065</v>
          </cell>
          <cell r="O193" t="str">
            <v>제304호표</v>
          </cell>
        </row>
        <row r="194">
          <cell r="B194">
            <v>309</v>
          </cell>
          <cell r="C194" t="str">
            <v>부착대(ARM)설치(도로)</v>
          </cell>
          <cell r="D194" t="str">
            <v>4M, Ø76, 분체도장</v>
          </cell>
          <cell r="E194">
            <v>1</v>
          </cell>
          <cell r="F194" t="str">
            <v>EA</v>
          </cell>
          <cell r="G194">
            <v>270622</v>
          </cell>
          <cell r="H194">
            <v>270622</v>
          </cell>
          <cell r="I194">
            <v>223214</v>
          </cell>
          <cell r="J194">
            <v>223214</v>
          </cell>
          <cell r="K194">
            <v>0</v>
          </cell>
          <cell r="L194">
            <v>0</v>
          </cell>
          <cell r="M194">
            <v>493836</v>
          </cell>
          <cell r="N194">
            <v>493836</v>
          </cell>
          <cell r="O194" t="str">
            <v>제309호표</v>
          </cell>
        </row>
        <row r="195">
          <cell r="B195">
            <v>323</v>
          </cell>
          <cell r="C195" t="str">
            <v>와이어로프 설치</v>
          </cell>
          <cell r="D195" t="str">
            <v>ARM 4M</v>
          </cell>
          <cell r="E195">
            <v>1</v>
          </cell>
          <cell r="F195" t="str">
            <v>식</v>
          </cell>
          <cell r="G195">
            <v>14927</v>
          </cell>
          <cell r="H195">
            <v>14927</v>
          </cell>
          <cell r="I195">
            <v>110819</v>
          </cell>
          <cell r="J195">
            <v>110819</v>
          </cell>
          <cell r="K195">
            <v>0</v>
          </cell>
          <cell r="L195">
            <v>0</v>
          </cell>
          <cell r="M195">
            <v>125746</v>
          </cell>
          <cell r="N195">
            <v>125746</v>
          </cell>
          <cell r="O195" t="str">
            <v>제323호표</v>
          </cell>
        </row>
        <row r="196">
          <cell r="B196">
            <v>329</v>
          </cell>
          <cell r="C196" t="str">
            <v>CCTV POLE 기성기초 설치</v>
          </cell>
          <cell r="D196" t="str">
            <v>700 x 700 x 800(아스팔트)</v>
          </cell>
          <cell r="E196">
            <v>1</v>
          </cell>
          <cell r="F196" t="str">
            <v>개소</v>
          </cell>
          <cell r="G196">
            <v>193067</v>
          </cell>
          <cell r="H196">
            <v>193067</v>
          </cell>
          <cell r="I196">
            <v>77783</v>
          </cell>
          <cell r="J196">
            <v>77783</v>
          </cell>
          <cell r="K196">
            <v>10127</v>
          </cell>
          <cell r="L196">
            <v>10127</v>
          </cell>
          <cell r="M196">
            <v>280977</v>
          </cell>
          <cell r="N196">
            <v>280977</v>
          </cell>
          <cell r="O196" t="str">
            <v>제329호표</v>
          </cell>
        </row>
        <row r="197">
          <cell r="B197">
            <v>330</v>
          </cell>
          <cell r="C197" t="str">
            <v>CCTV POLE 보호대 기초 설치</v>
          </cell>
          <cell r="D197" t="str">
            <v>200 x 200 x 200(아스팔트)</v>
          </cell>
          <cell r="E197">
            <v>4</v>
          </cell>
          <cell r="F197" t="str">
            <v>개소</v>
          </cell>
          <cell r="G197">
            <v>1588</v>
          </cell>
          <cell r="H197">
            <v>6352</v>
          </cell>
          <cell r="I197">
            <v>3763</v>
          </cell>
          <cell r="J197">
            <v>15052</v>
          </cell>
          <cell r="K197">
            <v>943</v>
          </cell>
          <cell r="L197">
            <v>3772</v>
          </cell>
          <cell r="M197">
            <v>6294</v>
          </cell>
          <cell r="N197">
            <v>25176</v>
          </cell>
          <cell r="O197" t="str">
            <v>제330호표</v>
          </cell>
        </row>
        <row r="198">
          <cell r="B198" t="str">
            <v>보호대볼라드 매립식</v>
          </cell>
          <cell r="C198" t="str">
            <v>보호대</v>
          </cell>
          <cell r="D198" t="str">
            <v>볼라드 매립식</v>
          </cell>
          <cell r="E198">
            <v>1</v>
          </cell>
          <cell r="F198" t="str">
            <v>EA</v>
          </cell>
          <cell r="G198">
            <v>241000</v>
          </cell>
          <cell r="H198">
            <v>241000</v>
          </cell>
          <cell r="J198">
            <v>0</v>
          </cell>
          <cell r="L198">
            <v>0</v>
          </cell>
          <cell r="M198">
            <v>241000</v>
          </cell>
          <cell r="N198">
            <v>241000</v>
          </cell>
        </row>
        <row r="199">
          <cell r="B199">
            <v>410</v>
          </cell>
          <cell r="C199" t="str">
            <v>전원케이블 포설</v>
          </cell>
          <cell r="D199" t="str">
            <v>F-CV 4sq x 2C x 1열</v>
          </cell>
          <cell r="E199">
            <v>6</v>
          </cell>
          <cell r="F199" t="str">
            <v>m</v>
          </cell>
          <cell r="G199">
            <v>1290</v>
          </cell>
          <cell r="H199">
            <v>7740</v>
          </cell>
          <cell r="I199">
            <v>3798</v>
          </cell>
          <cell r="J199">
            <v>22788</v>
          </cell>
          <cell r="K199">
            <v>0</v>
          </cell>
          <cell r="L199">
            <v>0</v>
          </cell>
          <cell r="M199">
            <v>5088</v>
          </cell>
          <cell r="N199">
            <v>30528</v>
          </cell>
          <cell r="O199" t="str">
            <v>제410호표</v>
          </cell>
        </row>
        <row r="200">
          <cell r="B200">
            <v>408</v>
          </cell>
          <cell r="C200" t="str">
            <v>전원케이블 포설</v>
          </cell>
          <cell r="D200" t="str">
            <v>F-CV 2.5sq x 2C x 1열</v>
          </cell>
          <cell r="E200">
            <v>2</v>
          </cell>
          <cell r="F200" t="str">
            <v>m</v>
          </cell>
          <cell r="G200">
            <v>1020</v>
          </cell>
          <cell r="H200">
            <v>2040</v>
          </cell>
          <cell r="I200">
            <v>3323</v>
          </cell>
          <cell r="J200">
            <v>6646</v>
          </cell>
          <cell r="K200">
            <v>0</v>
          </cell>
          <cell r="L200">
            <v>0</v>
          </cell>
          <cell r="M200">
            <v>4343</v>
          </cell>
          <cell r="N200">
            <v>8686</v>
          </cell>
          <cell r="O200" t="str">
            <v>제408호표</v>
          </cell>
        </row>
        <row r="201">
          <cell r="B201">
            <v>411</v>
          </cell>
          <cell r="C201" t="str">
            <v>전원케이블 포설</v>
          </cell>
          <cell r="D201" t="str">
            <v>VCT 1.5sq x 2C x 1열</v>
          </cell>
          <cell r="E201">
            <v>5</v>
          </cell>
          <cell r="F201" t="str">
            <v>m</v>
          </cell>
          <cell r="G201">
            <v>804</v>
          </cell>
          <cell r="H201">
            <v>4020</v>
          </cell>
          <cell r="I201">
            <v>3323</v>
          </cell>
          <cell r="J201">
            <v>16615</v>
          </cell>
          <cell r="K201">
            <v>0</v>
          </cell>
          <cell r="L201">
            <v>0</v>
          </cell>
          <cell r="M201">
            <v>4127</v>
          </cell>
          <cell r="N201">
            <v>20635</v>
          </cell>
          <cell r="O201" t="str">
            <v>제411호표</v>
          </cell>
        </row>
        <row r="202">
          <cell r="B202">
            <v>415</v>
          </cell>
          <cell r="C202" t="str">
            <v>전원케이블 포설</v>
          </cell>
          <cell r="D202" t="str">
            <v>VCT 1.5sq x 2C x 5열</v>
          </cell>
          <cell r="E202">
            <v>7</v>
          </cell>
          <cell r="F202" t="str">
            <v>m</v>
          </cell>
          <cell r="G202">
            <v>3819</v>
          </cell>
          <cell r="H202">
            <v>26733</v>
          </cell>
          <cell r="I202">
            <v>13958</v>
          </cell>
          <cell r="J202">
            <v>97706</v>
          </cell>
          <cell r="K202">
            <v>0</v>
          </cell>
          <cell r="L202">
            <v>0</v>
          </cell>
          <cell r="M202">
            <v>17777</v>
          </cell>
          <cell r="N202">
            <v>124439</v>
          </cell>
          <cell r="O202" t="str">
            <v>제415호표</v>
          </cell>
        </row>
        <row r="203">
          <cell r="B203">
            <v>416</v>
          </cell>
          <cell r="C203" t="str">
            <v>스피커케이블</v>
          </cell>
          <cell r="D203" t="str">
            <v>SW 2300</v>
          </cell>
          <cell r="E203">
            <v>2</v>
          </cell>
          <cell r="F203" t="str">
            <v>m</v>
          </cell>
          <cell r="G203">
            <v>1635</v>
          </cell>
          <cell r="H203">
            <v>3270</v>
          </cell>
          <cell r="I203">
            <v>3071</v>
          </cell>
          <cell r="J203">
            <v>6142</v>
          </cell>
          <cell r="K203">
            <v>0</v>
          </cell>
          <cell r="L203">
            <v>0</v>
          </cell>
          <cell r="M203">
            <v>4706</v>
          </cell>
          <cell r="N203">
            <v>9412</v>
          </cell>
          <cell r="O203" t="str">
            <v>제416호표</v>
          </cell>
        </row>
        <row r="204">
          <cell r="B204">
            <v>418</v>
          </cell>
          <cell r="C204" t="str">
            <v>LAN 케이블(옥외) 포설</v>
          </cell>
          <cell r="D204" t="str">
            <v>UTP Cat 5e 4P x 1열</v>
          </cell>
          <cell r="E204">
            <v>6</v>
          </cell>
          <cell r="F204" t="str">
            <v>m</v>
          </cell>
          <cell r="G204">
            <v>642</v>
          </cell>
          <cell r="H204">
            <v>3852</v>
          </cell>
          <cell r="I204">
            <v>4987</v>
          </cell>
          <cell r="J204">
            <v>29922</v>
          </cell>
          <cell r="K204">
            <v>0</v>
          </cell>
          <cell r="L204">
            <v>0</v>
          </cell>
          <cell r="M204">
            <v>5629</v>
          </cell>
          <cell r="N204">
            <v>33774</v>
          </cell>
          <cell r="O204" t="str">
            <v>제418호표</v>
          </cell>
        </row>
        <row r="205">
          <cell r="B205">
            <v>422</v>
          </cell>
          <cell r="C205" t="str">
            <v>LAN 케이블(옥외) 포설</v>
          </cell>
          <cell r="D205" t="str">
            <v>UTP Cat 5e 4P x 5열</v>
          </cell>
          <cell r="E205">
            <v>7</v>
          </cell>
          <cell r="F205" t="str">
            <v>m</v>
          </cell>
          <cell r="G205">
            <v>3095</v>
          </cell>
          <cell r="H205">
            <v>21665</v>
          </cell>
          <cell r="I205">
            <v>20946</v>
          </cell>
          <cell r="J205">
            <v>146622</v>
          </cell>
          <cell r="K205">
            <v>0</v>
          </cell>
          <cell r="L205">
            <v>0</v>
          </cell>
          <cell r="M205">
            <v>24041</v>
          </cell>
          <cell r="N205">
            <v>168287</v>
          </cell>
          <cell r="O205" t="str">
            <v>제422호표</v>
          </cell>
        </row>
        <row r="206">
          <cell r="B206">
            <v>425</v>
          </cell>
          <cell r="C206" t="str">
            <v>접지용 비닐 절연전선</v>
          </cell>
          <cell r="D206" t="str">
            <v>F-GV 4㎟</v>
          </cell>
          <cell r="E206">
            <v>6</v>
          </cell>
          <cell r="F206" t="str">
            <v>m</v>
          </cell>
          <cell r="G206">
            <v>575</v>
          </cell>
          <cell r="H206">
            <v>3450</v>
          </cell>
          <cell r="I206">
            <v>1438</v>
          </cell>
          <cell r="J206">
            <v>8628</v>
          </cell>
          <cell r="K206">
            <v>0</v>
          </cell>
          <cell r="L206">
            <v>0</v>
          </cell>
          <cell r="M206">
            <v>2013</v>
          </cell>
          <cell r="N206">
            <v>12078</v>
          </cell>
          <cell r="O206" t="str">
            <v>제425호표</v>
          </cell>
        </row>
        <row r="207">
          <cell r="B207">
            <v>426</v>
          </cell>
          <cell r="C207" t="str">
            <v>접지동봉(2본)</v>
          </cell>
          <cell r="D207" t="str">
            <v>Ø14 x 1000mm x 2EA</v>
          </cell>
          <cell r="E207">
            <v>1</v>
          </cell>
          <cell r="F207" t="str">
            <v>개소</v>
          </cell>
          <cell r="G207">
            <v>13478</v>
          </cell>
          <cell r="H207">
            <v>13478</v>
          </cell>
          <cell r="I207">
            <v>69276</v>
          </cell>
          <cell r="J207">
            <v>69276</v>
          </cell>
          <cell r="K207">
            <v>0</v>
          </cell>
          <cell r="L207">
            <v>0</v>
          </cell>
          <cell r="M207">
            <v>82754</v>
          </cell>
          <cell r="N207">
            <v>82754</v>
          </cell>
          <cell r="O207" t="str">
            <v>제426호표</v>
          </cell>
        </row>
        <row r="208">
          <cell r="B208">
            <v>437</v>
          </cell>
          <cell r="C208" t="str">
            <v>전선퓨즈(1Ø2W)설치</v>
          </cell>
          <cell r="D208" t="str">
            <v>2.6mm</v>
          </cell>
          <cell r="E208">
            <v>1</v>
          </cell>
          <cell r="F208" t="str">
            <v>EA</v>
          </cell>
          <cell r="G208">
            <v>4550</v>
          </cell>
          <cell r="H208">
            <v>4550</v>
          </cell>
          <cell r="I208">
            <v>33407</v>
          </cell>
          <cell r="J208">
            <v>33407</v>
          </cell>
          <cell r="K208">
            <v>0</v>
          </cell>
          <cell r="L208">
            <v>0</v>
          </cell>
          <cell r="M208">
            <v>37957</v>
          </cell>
          <cell r="N208">
            <v>37957</v>
          </cell>
          <cell r="O208" t="str">
            <v>제437호표</v>
          </cell>
        </row>
        <row r="209">
          <cell r="B209">
            <v>438</v>
          </cell>
          <cell r="C209" t="str">
            <v>인류애자 설치</v>
          </cell>
          <cell r="D209" t="str">
            <v>대110x95</v>
          </cell>
          <cell r="E209">
            <v>2</v>
          </cell>
          <cell r="F209" t="str">
            <v>개</v>
          </cell>
          <cell r="G209">
            <v>1520</v>
          </cell>
          <cell r="H209">
            <v>3040</v>
          </cell>
          <cell r="I209">
            <v>6681</v>
          </cell>
          <cell r="J209">
            <v>13362</v>
          </cell>
          <cell r="K209">
            <v>0</v>
          </cell>
          <cell r="L209">
            <v>0</v>
          </cell>
          <cell r="M209">
            <v>8201</v>
          </cell>
          <cell r="N209">
            <v>16402</v>
          </cell>
          <cell r="O209" t="str">
            <v>제438호표</v>
          </cell>
        </row>
        <row r="210">
          <cell r="B210">
            <v>439</v>
          </cell>
          <cell r="C210" t="str">
            <v>옥외용 비닐 절연전선 설치</v>
          </cell>
          <cell r="D210" t="str">
            <v>DV 2.6mm x 2C</v>
          </cell>
          <cell r="E210">
            <v>2</v>
          </cell>
          <cell r="F210" t="str">
            <v>m</v>
          </cell>
          <cell r="G210">
            <v>937</v>
          </cell>
          <cell r="H210">
            <v>1874</v>
          </cell>
          <cell r="I210">
            <v>1898</v>
          </cell>
          <cell r="J210">
            <v>3796</v>
          </cell>
          <cell r="K210">
            <v>56</v>
          </cell>
          <cell r="L210">
            <v>112</v>
          </cell>
          <cell r="M210">
            <v>2891</v>
          </cell>
          <cell r="N210">
            <v>5782</v>
          </cell>
          <cell r="O210" t="str">
            <v>제439호표</v>
          </cell>
        </row>
        <row r="211">
          <cell r="B211" t="str">
            <v>CCTV 운영 스티커알루미늄베이스 5중구성</v>
          </cell>
          <cell r="C211" t="str">
            <v>CCTV 운영 스티커</v>
          </cell>
          <cell r="D211" t="str">
            <v>알루미늄베이스 5중구성</v>
          </cell>
          <cell r="E211">
            <v>25</v>
          </cell>
          <cell r="F211" t="str">
            <v>EA</v>
          </cell>
          <cell r="G211">
            <v>10000</v>
          </cell>
          <cell r="H211">
            <v>250000</v>
          </cell>
          <cell r="J211">
            <v>0</v>
          </cell>
          <cell r="L211">
            <v>0</v>
          </cell>
          <cell r="M211">
            <v>10000</v>
          </cell>
          <cell r="N211">
            <v>250000</v>
          </cell>
        </row>
        <row r="212">
          <cell r="B212" t="str">
            <v>경기도 용인 스티커</v>
          </cell>
          <cell r="C212" t="str">
            <v>경기도 용인 스티커</v>
          </cell>
          <cell r="E212">
            <v>2</v>
          </cell>
          <cell r="F212" t="str">
            <v>EA</v>
          </cell>
          <cell r="G212">
            <v>10000</v>
          </cell>
          <cell r="H212">
            <v>20000</v>
          </cell>
          <cell r="J212">
            <v>0</v>
          </cell>
          <cell r="L212">
            <v>0</v>
          </cell>
          <cell r="M212">
            <v>10000</v>
          </cell>
          <cell r="N212">
            <v>20000</v>
          </cell>
        </row>
        <row r="219">
          <cell r="B219">
            <v>3005</v>
          </cell>
          <cell r="D219" t="str">
            <v>계</v>
          </cell>
          <cell r="H219">
            <v>4868312</v>
          </cell>
          <cell r="J219">
            <v>1657332</v>
          </cell>
          <cell r="L219">
            <v>14011</v>
          </cell>
          <cell r="N219">
            <v>6539655</v>
          </cell>
        </row>
        <row r="220">
          <cell r="B220">
            <v>2006</v>
          </cell>
          <cell r="C220" t="str">
            <v>2.6 기흥구 보라동 288-28(전)</v>
          </cell>
        </row>
        <row r="221">
          <cell r="B221">
            <v>203</v>
          </cell>
          <cell r="C221" t="str">
            <v>고정형 카메라
고정용 브래킷 설치</v>
          </cell>
          <cell r="D221" t="str">
            <v>제작사양</v>
          </cell>
          <cell r="E221">
            <v>1</v>
          </cell>
          <cell r="F221" t="str">
            <v>EA</v>
          </cell>
          <cell r="G221">
            <v>82644</v>
          </cell>
          <cell r="H221">
            <v>82644</v>
          </cell>
          <cell r="I221">
            <v>88162</v>
          </cell>
          <cell r="J221">
            <v>88162</v>
          </cell>
          <cell r="K221">
            <v>0</v>
          </cell>
          <cell r="L221">
            <v>0</v>
          </cell>
          <cell r="M221">
            <v>170806</v>
          </cell>
          <cell r="N221">
            <v>170806</v>
          </cell>
          <cell r="O221" t="str">
            <v>제203호표</v>
          </cell>
        </row>
        <row r="222">
          <cell r="B222">
            <v>206</v>
          </cell>
          <cell r="C222" t="str">
            <v>LED안내판(부착대) 설치</v>
          </cell>
          <cell r="D222" t="str">
            <v>부착대(ARM)부착형</v>
          </cell>
          <cell r="E222">
            <v>1</v>
          </cell>
          <cell r="F222" t="str">
            <v>개</v>
          </cell>
          <cell r="G222">
            <v>811034</v>
          </cell>
          <cell r="H222">
            <v>811034</v>
          </cell>
          <cell r="I222">
            <v>34498</v>
          </cell>
          <cell r="J222">
            <v>34498</v>
          </cell>
          <cell r="K222">
            <v>0</v>
          </cell>
          <cell r="L222">
            <v>0</v>
          </cell>
          <cell r="M222">
            <v>845532</v>
          </cell>
          <cell r="N222">
            <v>845532</v>
          </cell>
          <cell r="O222" t="str">
            <v>제206호표</v>
          </cell>
        </row>
        <row r="223">
          <cell r="B223">
            <v>210</v>
          </cell>
          <cell r="C223" t="str">
            <v>함체(분체도장)</v>
          </cell>
          <cell r="D223" t="str">
            <v>SUS 300x400x360, 1.2t</v>
          </cell>
          <cell r="E223">
            <v>1</v>
          </cell>
          <cell r="F223" t="str">
            <v>EA</v>
          </cell>
          <cell r="G223">
            <v>320804</v>
          </cell>
          <cell r="H223">
            <v>320804</v>
          </cell>
          <cell r="I223">
            <v>26832</v>
          </cell>
          <cell r="J223">
            <v>26832</v>
          </cell>
          <cell r="K223">
            <v>0</v>
          </cell>
          <cell r="L223">
            <v>0</v>
          </cell>
          <cell r="M223">
            <v>347636</v>
          </cell>
          <cell r="N223">
            <v>347636</v>
          </cell>
          <cell r="O223" t="str">
            <v>제210호표</v>
          </cell>
        </row>
        <row r="224">
          <cell r="B224">
            <v>217</v>
          </cell>
          <cell r="C224" t="str">
            <v>HUB</v>
          </cell>
          <cell r="D224" t="str">
            <v>8Port</v>
          </cell>
          <cell r="E224">
            <v>1</v>
          </cell>
          <cell r="F224" t="str">
            <v>EA</v>
          </cell>
          <cell r="G224">
            <v>82700</v>
          </cell>
          <cell r="H224">
            <v>82700</v>
          </cell>
          <cell r="I224">
            <v>60033</v>
          </cell>
          <cell r="J224">
            <v>60033</v>
          </cell>
          <cell r="K224">
            <v>0</v>
          </cell>
          <cell r="L224">
            <v>0</v>
          </cell>
          <cell r="M224">
            <v>142733</v>
          </cell>
          <cell r="N224">
            <v>142733</v>
          </cell>
          <cell r="O224" t="str">
            <v>제217호표</v>
          </cell>
        </row>
        <row r="225">
          <cell r="B225" t="str">
            <v>멀티콘센트접지6구</v>
          </cell>
          <cell r="C225" t="str">
            <v>멀티콘센트</v>
          </cell>
          <cell r="D225" t="str">
            <v>접지6구</v>
          </cell>
          <cell r="E225">
            <v>1</v>
          </cell>
          <cell r="F225" t="str">
            <v>EA</v>
          </cell>
          <cell r="G225">
            <v>10400</v>
          </cell>
          <cell r="H225">
            <v>10400</v>
          </cell>
          <cell r="J225">
            <v>0</v>
          </cell>
          <cell r="L225">
            <v>0</v>
          </cell>
          <cell r="M225">
            <v>10400</v>
          </cell>
          <cell r="N225">
            <v>10400</v>
          </cell>
        </row>
        <row r="226">
          <cell r="B226">
            <v>409</v>
          </cell>
          <cell r="C226" t="str">
            <v>전원케이블 포설</v>
          </cell>
          <cell r="D226" t="str">
            <v>F-CV 2.5sq x 3C x 1열</v>
          </cell>
          <cell r="E226">
            <v>2</v>
          </cell>
          <cell r="F226" t="str">
            <v>m</v>
          </cell>
          <cell r="G226">
            <v>1510</v>
          </cell>
          <cell r="H226">
            <v>3020</v>
          </cell>
          <cell r="I226">
            <v>4510</v>
          </cell>
          <cell r="J226">
            <v>9020</v>
          </cell>
          <cell r="K226">
            <v>0</v>
          </cell>
          <cell r="L226">
            <v>0</v>
          </cell>
          <cell r="M226">
            <v>6020</v>
          </cell>
          <cell r="N226">
            <v>12040</v>
          </cell>
          <cell r="O226" t="str">
            <v>제409호표</v>
          </cell>
        </row>
        <row r="227">
          <cell r="B227">
            <v>410</v>
          </cell>
          <cell r="C227" t="str">
            <v>전원케이블 포설</v>
          </cell>
          <cell r="D227" t="str">
            <v>F-CV 4sq x 2C x 1열</v>
          </cell>
          <cell r="E227">
            <v>2</v>
          </cell>
          <cell r="F227" t="str">
            <v>m</v>
          </cell>
          <cell r="G227">
            <v>1290</v>
          </cell>
          <cell r="H227">
            <v>2580</v>
          </cell>
          <cell r="I227">
            <v>3798</v>
          </cell>
          <cell r="J227">
            <v>7596</v>
          </cell>
          <cell r="K227">
            <v>0</v>
          </cell>
          <cell r="L227">
            <v>0</v>
          </cell>
          <cell r="M227">
            <v>5088</v>
          </cell>
          <cell r="N227">
            <v>10176</v>
          </cell>
          <cell r="O227" t="str">
            <v>제410호표</v>
          </cell>
        </row>
        <row r="228">
          <cell r="B228">
            <v>411</v>
          </cell>
          <cell r="C228" t="str">
            <v>전원케이블 포설</v>
          </cell>
          <cell r="D228" t="str">
            <v>VCT 1.5sq x 2C x 1열</v>
          </cell>
          <cell r="E228">
            <v>10</v>
          </cell>
          <cell r="F228" t="str">
            <v>m</v>
          </cell>
          <cell r="G228">
            <v>804</v>
          </cell>
          <cell r="H228">
            <v>8040</v>
          </cell>
          <cell r="I228">
            <v>3323</v>
          </cell>
          <cell r="J228">
            <v>33230</v>
          </cell>
          <cell r="K228">
            <v>0</v>
          </cell>
          <cell r="L228">
            <v>0</v>
          </cell>
          <cell r="M228">
            <v>4127</v>
          </cell>
          <cell r="N228">
            <v>41270</v>
          </cell>
          <cell r="O228" t="str">
            <v>제411호표</v>
          </cell>
        </row>
        <row r="229">
          <cell r="B229">
            <v>413</v>
          </cell>
          <cell r="C229" t="str">
            <v>전원케이블 포설</v>
          </cell>
          <cell r="D229" t="str">
            <v>VCT 1.5sq x 2C x 3열</v>
          </cell>
          <cell r="E229">
            <v>10</v>
          </cell>
          <cell r="F229" t="str">
            <v>m</v>
          </cell>
          <cell r="G229">
            <v>2299</v>
          </cell>
          <cell r="H229">
            <v>22990</v>
          </cell>
          <cell r="I229">
            <v>8640</v>
          </cell>
          <cell r="J229">
            <v>86400</v>
          </cell>
          <cell r="K229">
            <v>0</v>
          </cell>
          <cell r="L229">
            <v>0</v>
          </cell>
          <cell r="M229">
            <v>10939</v>
          </cell>
          <cell r="N229">
            <v>109390</v>
          </cell>
          <cell r="O229" t="str">
            <v>제413호표</v>
          </cell>
        </row>
        <row r="230">
          <cell r="B230">
            <v>418</v>
          </cell>
          <cell r="C230" t="str">
            <v>LAN 케이블(옥외) 포설</v>
          </cell>
          <cell r="D230" t="str">
            <v>UTP Cat 5e 4P x 1열</v>
          </cell>
          <cell r="E230">
            <v>2</v>
          </cell>
          <cell r="F230" t="str">
            <v>m</v>
          </cell>
          <cell r="G230">
            <v>642</v>
          </cell>
          <cell r="H230">
            <v>1284</v>
          </cell>
          <cell r="I230">
            <v>4987</v>
          </cell>
          <cell r="J230">
            <v>9974</v>
          </cell>
          <cell r="K230">
            <v>0</v>
          </cell>
          <cell r="L230">
            <v>0</v>
          </cell>
          <cell r="M230">
            <v>5629</v>
          </cell>
          <cell r="N230">
            <v>11258</v>
          </cell>
          <cell r="O230" t="str">
            <v>제418호표</v>
          </cell>
        </row>
        <row r="231">
          <cell r="B231">
            <v>420</v>
          </cell>
          <cell r="C231" t="str">
            <v>LAN 케이블(옥외) 포설</v>
          </cell>
          <cell r="D231" t="str">
            <v>UTP Cat 5e 4P x 3열</v>
          </cell>
          <cell r="E231">
            <v>10</v>
          </cell>
          <cell r="F231" t="str">
            <v>m</v>
          </cell>
          <cell r="G231">
            <v>1635</v>
          </cell>
          <cell r="H231">
            <v>16350</v>
          </cell>
          <cell r="I231">
            <v>5186</v>
          </cell>
          <cell r="J231">
            <v>51860</v>
          </cell>
          <cell r="K231">
            <v>0</v>
          </cell>
          <cell r="L231">
            <v>0</v>
          </cell>
          <cell r="M231">
            <v>6821</v>
          </cell>
          <cell r="N231">
            <v>68210</v>
          </cell>
          <cell r="O231" t="str">
            <v>제420호표</v>
          </cell>
        </row>
        <row r="232">
          <cell r="B232" t="str">
            <v>CCTV 운영 스티커알루미늄베이스 5중구성</v>
          </cell>
          <cell r="C232" t="str">
            <v>CCTV 운영 스티커</v>
          </cell>
          <cell r="D232" t="str">
            <v>알루미늄베이스 5중구성</v>
          </cell>
          <cell r="E232">
            <v>25</v>
          </cell>
          <cell r="F232" t="str">
            <v>EA</v>
          </cell>
          <cell r="G232">
            <v>10000</v>
          </cell>
          <cell r="H232">
            <v>250000</v>
          </cell>
          <cell r="J232">
            <v>0</v>
          </cell>
          <cell r="L232">
            <v>0</v>
          </cell>
          <cell r="M232">
            <v>10000</v>
          </cell>
          <cell r="N232">
            <v>250000</v>
          </cell>
        </row>
        <row r="233">
          <cell r="B233" t="str">
            <v>경기도 용인 스티커</v>
          </cell>
          <cell r="C233" t="str">
            <v>경기도 용인 스티커</v>
          </cell>
          <cell r="E233">
            <v>2</v>
          </cell>
          <cell r="F233" t="str">
            <v>EA</v>
          </cell>
          <cell r="G233">
            <v>10000</v>
          </cell>
          <cell r="H233">
            <v>20000</v>
          </cell>
          <cell r="J233">
            <v>0</v>
          </cell>
          <cell r="L233">
            <v>0</v>
          </cell>
          <cell r="M233">
            <v>10000</v>
          </cell>
          <cell r="N233">
            <v>20000</v>
          </cell>
        </row>
        <row r="241">
          <cell r="B241">
            <v>3006</v>
          </cell>
          <cell r="D241" t="str">
            <v>계</v>
          </cell>
          <cell r="H241">
            <v>1631846</v>
          </cell>
          <cell r="J241">
            <v>407605</v>
          </cell>
          <cell r="L241">
            <v>0</v>
          </cell>
          <cell r="N241">
            <v>2039451</v>
          </cell>
        </row>
        <row r="242">
          <cell r="B242">
            <v>2007</v>
          </cell>
          <cell r="C242" t="str">
            <v>2.7 기흥구 상하동 592(구)(상하동 121)</v>
          </cell>
        </row>
        <row r="243">
          <cell r="B243">
            <v>202</v>
          </cell>
          <cell r="C243" t="str">
            <v>스피드 돔 카메라
고정용 브래킷 설치</v>
          </cell>
          <cell r="D243" t="str">
            <v>제작사양</v>
          </cell>
          <cell r="E243">
            <v>1</v>
          </cell>
          <cell r="F243" t="str">
            <v>EA</v>
          </cell>
          <cell r="G243">
            <v>52644</v>
          </cell>
          <cell r="H243">
            <v>52644</v>
          </cell>
          <cell r="I243">
            <v>88162</v>
          </cell>
          <cell r="J243">
            <v>88162</v>
          </cell>
          <cell r="K243">
            <v>0</v>
          </cell>
          <cell r="L243">
            <v>0</v>
          </cell>
          <cell r="M243">
            <v>140806</v>
          </cell>
          <cell r="N243">
            <v>140806</v>
          </cell>
          <cell r="O243" t="str">
            <v>제202호표</v>
          </cell>
        </row>
        <row r="244">
          <cell r="B244">
            <v>203</v>
          </cell>
          <cell r="C244" t="str">
            <v>고정형 카메라
고정용 브래킷 설치</v>
          </cell>
          <cell r="D244" t="str">
            <v>제작사양</v>
          </cell>
          <cell r="E244">
            <v>2</v>
          </cell>
          <cell r="F244" t="str">
            <v>EA</v>
          </cell>
          <cell r="G244">
            <v>82644</v>
          </cell>
          <cell r="H244">
            <v>165288</v>
          </cell>
          <cell r="I244">
            <v>88162</v>
          </cell>
          <cell r="J244">
            <v>176324</v>
          </cell>
          <cell r="K244">
            <v>0</v>
          </cell>
          <cell r="L244">
            <v>0</v>
          </cell>
          <cell r="M244">
            <v>170806</v>
          </cell>
          <cell r="N244">
            <v>341612</v>
          </cell>
          <cell r="O244" t="str">
            <v>제203호표</v>
          </cell>
        </row>
        <row r="245">
          <cell r="B245">
            <v>204</v>
          </cell>
          <cell r="C245" t="str">
            <v>스피커 설치</v>
          </cell>
          <cell r="D245" t="str">
            <v>20W, 8Ω</v>
          </cell>
          <cell r="E245">
            <v>1</v>
          </cell>
          <cell r="F245" t="str">
            <v>개</v>
          </cell>
          <cell r="G245">
            <v>45879</v>
          </cell>
          <cell r="H245">
            <v>45879</v>
          </cell>
          <cell r="I245">
            <v>45997</v>
          </cell>
          <cell r="J245">
            <v>45997</v>
          </cell>
          <cell r="K245">
            <v>0</v>
          </cell>
          <cell r="L245">
            <v>0</v>
          </cell>
          <cell r="M245">
            <v>91876</v>
          </cell>
          <cell r="N245">
            <v>91876</v>
          </cell>
          <cell r="O245" t="str">
            <v>제204호표</v>
          </cell>
        </row>
        <row r="246">
          <cell r="B246">
            <v>205</v>
          </cell>
          <cell r="C246" t="str">
            <v>경광등 설치</v>
          </cell>
          <cell r="D246" t="str">
            <v>크세논램프 5W, ABS</v>
          </cell>
          <cell r="E246">
            <v>1</v>
          </cell>
          <cell r="F246" t="str">
            <v>개</v>
          </cell>
          <cell r="G246">
            <v>50294</v>
          </cell>
          <cell r="H246">
            <v>50294</v>
          </cell>
          <cell r="I246">
            <v>9801</v>
          </cell>
          <cell r="J246">
            <v>9801</v>
          </cell>
          <cell r="K246">
            <v>0</v>
          </cell>
          <cell r="L246">
            <v>0</v>
          </cell>
          <cell r="M246">
            <v>60095</v>
          </cell>
          <cell r="N246">
            <v>60095</v>
          </cell>
          <cell r="O246" t="str">
            <v>제205호표</v>
          </cell>
        </row>
        <row r="247">
          <cell r="B247">
            <v>206</v>
          </cell>
          <cell r="C247" t="str">
            <v>LED안내판(부착대) 설치</v>
          </cell>
          <cell r="D247" t="str">
            <v>부착대(ARM)부착형</v>
          </cell>
          <cell r="E247">
            <v>2</v>
          </cell>
          <cell r="F247" t="str">
            <v>개</v>
          </cell>
          <cell r="G247">
            <v>811034</v>
          </cell>
          <cell r="H247">
            <v>1622068</v>
          </cell>
          <cell r="I247">
            <v>34498</v>
          </cell>
          <cell r="J247">
            <v>68996</v>
          </cell>
          <cell r="K247">
            <v>0</v>
          </cell>
          <cell r="L247">
            <v>0</v>
          </cell>
          <cell r="M247">
            <v>845532</v>
          </cell>
          <cell r="N247">
            <v>1691064</v>
          </cell>
          <cell r="O247" t="str">
            <v>제206호표</v>
          </cell>
        </row>
        <row r="248">
          <cell r="B248">
            <v>207</v>
          </cell>
          <cell r="C248" t="str">
            <v>계량기함 설치</v>
          </cell>
          <cell r="D248" t="str">
            <v>PVC</v>
          </cell>
          <cell r="E248">
            <v>1</v>
          </cell>
          <cell r="F248" t="str">
            <v>개</v>
          </cell>
          <cell r="G248">
            <v>13197</v>
          </cell>
          <cell r="H248">
            <v>13197</v>
          </cell>
          <cell r="I248">
            <v>24930</v>
          </cell>
          <cell r="J248">
            <v>24930</v>
          </cell>
          <cell r="K248">
            <v>0</v>
          </cell>
          <cell r="L248">
            <v>0</v>
          </cell>
          <cell r="M248">
            <v>38127</v>
          </cell>
          <cell r="N248">
            <v>38127</v>
          </cell>
          <cell r="O248" t="str">
            <v>제207호표</v>
          </cell>
        </row>
        <row r="249">
          <cell r="B249">
            <v>209</v>
          </cell>
          <cell r="C249" t="str">
            <v>함체(분체도장)</v>
          </cell>
          <cell r="D249" t="str">
            <v>SUS 400x700x370, 이중구조 1.2t</v>
          </cell>
          <cell r="E249">
            <v>1</v>
          </cell>
          <cell r="F249" t="str">
            <v>EA</v>
          </cell>
          <cell r="G249">
            <v>850804</v>
          </cell>
          <cell r="H249">
            <v>850804</v>
          </cell>
          <cell r="I249">
            <v>26832</v>
          </cell>
          <cell r="J249">
            <v>26832</v>
          </cell>
          <cell r="K249">
            <v>0</v>
          </cell>
          <cell r="L249">
            <v>0</v>
          </cell>
          <cell r="M249">
            <v>877636</v>
          </cell>
          <cell r="N249">
            <v>877636</v>
          </cell>
          <cell r="O249" t="str">
            <v>제209호표</v>
          </cell>
        </row>
        <row r="250">
          <cell r="B250">
            <v>210</v>
          </cell>
          <cell r="C250" t="str">
            <v>함체(분체도장)</v>
          </cell>
          <cell r="D250" t="str">
            <v>SUS 300x400x360, 1.2t</v>
          </cell>
          <cell r="E250">
            <v>1</v>
          </cell>
          <cell r="F250" t="str">
            <v>EA</v>
          </cell>
          <cell r="G250">
            <v>320804</v>
          </cell>
          <cell r="H250">
            <v>320804</v>
          </cell>
          <cell r="I250">
            <v>26832</v>
          </cell>
          <cell r="J250">
            <v>26832</v>
          </cell>
          <cell r="K250">
            <v>0</v>
          </cell>
          <cell r="L250">
            <v>0</v>
          </cell>
          <cell r="M250">
            <v>347636</v>
          </cell>
          <cell r="N250">
            <v>347636</v>
          </cell>
          <cell r="O250" t="str">
            <v>제210호표</v>
          </cell>
        </row>
        <row r="251">
          <cell r="B251">
            <v>212</v>
          </cell>
          <cell r="C251" t="str">
            <v>광 스위치 설치</v>
          </cell>
          <cell r="D251" t="str">
            <v xml:space="preserve">TP Port : 7포트 </v>
          </cell>
          <cell r="E251">
            <v>2</v>
          </cell>
          <cell r="F251" t="str">
            <v>EA</v>
          </cell>
          <cell r="G251">
            <v>301800</v>
          </cell>
          <cell r="H251">
            <v>603600</v>
          </cell>
          <cell r="I251">
            <v>60033</v>
          </cell>
          <cell r="J251">
            <v>120066</v>
          </cell>
          <cell r="K251">
            <v>0</v>
          </cell>
          <cell r="L251">
            <v>0</v>
          </cell>
          <cell r="M251">
            <v>361833</v>
          </cell>
          <cell r="N251">
            <v>723666</v>
          </cell>
          <cell r="O251" t="str">
            <v>제212호표</v>
          </cell>
        </row>
        <row r="252">
          <cell r="B252">
            <v>213</v>
          </cell>
          <cell r="C252" t="str">
            <v>UTP PATCH CORD</v>
          </cell>
          <cell r="D252" t="str">
            <v>UTP Cat 5e. 4P</v>
          </cell>
          <cell r="E252">
            <v>1</v>
          </cell>
          <cell r="F252" t="str">
            <v>EA</v>
          </cell>
          <cell r="G252">
            <v>1148</v>
          </cell>
          <cell r="H252">
            <v>1148</v>
          </cell>
          <cell r="I252">
            <v>13299</v>
          </cell>
          <cell r="J252">
            <v>13299</v>
          </cell>
          <cell r="K252">
            <v>0</v>
          </cell>
          <cell r="L252">
            <v>0</v>
          </cell>
          <cell r="M252">
            <v>14447</v>
          </cell>
          <cell r="N252">
            <v>14447</v>
          </cell>
          <cell r="O252" t="str">
            <v>제213호표</v>
          </cell>
        </row>
        <row r="253">
          <cell r="B253">
            <v>214</v>
          </cell>
          <cell r="C253" t="str">
            <v>F/O PATCH CORD</v>
          </cell>
          <cell r="D253" t="str">
            <v>SC to SC</v>
          </cell>
          <cell r="E253">
            <v>1</v>
          </cell>
          <cell r="F253" t="str">
            <v>EA</v>
          </cell>
          <cell r="G253">
            <v>48398</v>
          </cell>
          <cell r="H253">
            <v>48398</v>
          </cell>
          <cell r="I253">
            <v>13299</v>
          </cell>
          <cell r="J253">
            <v>13299</v>
          </cell>
          <cell r="K253">
            <v>0</v>
          </cell>
          <cell r="L253">
            <v>0</v>
          </cell>
          <cell r="M253">
            <v>61697</v>
          </cell>
          <cell r="N253">
            <v>61697</v>
          </cell>
          <cell r="O253" t="str">
            <v>제214호표</v>
          </cell>
        </row>
        <row r="254">
          <cell r="B254">
            <v>215</v>
          </cell>
          <cell r="C254" t="str">
            <v>FDF 설치</v>
          </cell>
          <cell r="D254" t="str">
            <v>4C Mini - FDF</v>
          </cell>
          <cell r="E254">
            <v>2</v>
          </cell>
          <cell r="F254" t="str">
            <v>EA</v>
          </cell>
          <cell r="G254">
            <v>32644</v>
          </cell>
          <cell r="H254">
            <v>65288</v>
          </cell>
          <cell r="I254">
            <v>88162</v>
          </cell>
          <cell r="J254">
            <v>176324</v>
          </cell>
          <cell r="K254">
            <v>0</v>
          </cell>
          <cell r="L254">
            <v>0</v>
          </cell>
          <cell r="M254">
            <v>120806</v>
          </cell>
          <cell r="N254">
            <v>241612</v>
          </cell>
          <cell r="O254" t="str">
            <v>제215호표</v>
          </cell>
        </row>
        <row r="255">
          <cell r="B255">
            <v>218</v>
          </cell>
          <cell r="C255" t="str">
            <v>누전차단기 설치</v>
          </cell>
          <cell r="D255" t="str">
            <v>ELB 2P 30/20AT</v>
          </cell>
          <cell r="E255">
            <v>1</v>
          </cell>
          <cell r="F255" t="str">
            <v>EA</v>
          </cell>
          <cell r="G255">
            <v>15475</v>
          </cell>
          <cell r="H255">
            <v>15475</v>
          </cell>
          <cell r="I255">
            <v>29183</v>
          </cell>
          <cell r="J255">
            <v>29183</v>
          </cell>
          <cell r="K255">
            <v>0</v>
          </cell>
          <cell r="L255">
            <v>0</v>
          </cell>
          <cell r="M255">
            <v>44658</v>
          </cell>
          <cell r="N255">
            <v>44658</v>
          </cell>
          <cell r="O255" t="str">
            <v>제218호표</v>
          </cell>
        </row>
        <row r="256">
          <cell r="B256">
            <v>219</v>
          </cell>
          <cell r="C256" t="str">
            <v>배선용차단기 설치</v>
          </cell>
          <cell r="D256" t="str">
            <v>MCCB 2P 30/20AT</v>
          </cell>
          <cell r="E256">
            <v>1</v>
          </cell>
          <cell r="F256" t="str">
            <v>EA</v>
          </cell>
          <cell r="G256">
            <v>27956</v>
          </cell>
          <cell r="H256">
            <v>27956</v>
          </cell>
          <cell r="I256">
            <v>31882</v>
          </cell>
          <cell r="J256">
            <v>31882</v>
          </cell>
          <cell r="K256">
            <v>0</v>
          </cell>
          <cell r="L256">
            <v>0</v>
          </cell>
          <cell r="M256">
            <v>59838</v>
          </cell>
          <cell r="N256">
            <v>59838</v>
          </cell>
          <cell r="O256" t="str">
            <v>제219호표</v>
          </cell>
        </row>
        <row r="257">
          <cell r="B257">
            <v>220</v>
          </cell>
          <cell r="C257" t="str">
            <v>써지보호기(전원) 설치</v>
          </cell>
          <cell r="D257" t="str">
            <v>40KA</v>
          </cell>
          <cell r="E257">
            <v>1</v>
          </cell>
          <cell r="F257" t="str">
            <v>EA</v>
          </cell>
          <cell r="G257">
            <v>91263</v>
          </cell>
          <cell r="H257">
            <v>91263</v>
          </cell>
          <cell r="I257">
            <v>42129</v>
          </cell>
          <cell r="J257">
            <v>42129</v>
          </cell>
          <cell r="K257">
            <v>0</v>
          </cell>
          <cell r="L257">
            <v>0</v>
          </cell>
          <cell r="M257">
            <v>133392</v>
          </cell>
          <cell r="N257">
            <v>133392</v>
          </cell>
          <cell r="O257" t="str">
            <v>제220호표</v>
          </cell>
        </row>
        <row r="258">
          <cell r="B258">
            <v>221</v>
          </cell>
          <cell r="C258" t="str">
            <v>불법광고물 
부착방지시트</v>
          </cell>
          <cell r="D258" t="str">
            <v>현장설치도</v>
          </cell>
          <cell r="E258">
            <v>1</v>
          </cell>
          <cell r="F258" t="str">
            <v>개소</v>
          </cell>
          <cell r="G258">
            <v>187775</v>
          </cell>
          <cell r="H258">
            <v>187775</v>
          </cell>
          <cell r="I258">
            <v>0</v>
          </cell>
          <cell r="J258">
            <v>0</v>
          </cell>
          <cell r="K258">
            <v>0</v>
          </cell>
          <cell r="L258">
            <v>0</v>
          </cell>
          <cell r="M258">
            <v>187775</v>
          </cell>
          <cell r="N258">
            <v>187775</v>
          </cell>
          <cell r="O258" t="str">
            <v>제221호표</v>
          </cell>
        </row>
        <row r="259">
          <cell r="B259" t="str">
            <v>멀티콘센트접지2구</v>
          </cell>
          <cell r="C259" t="str">
            <v>멀티콘센트</v>
          </cell>
          <cell r="D259" t="str">
            <v>접지2구</v>
          </cell>
          <cell r="E259">
            <v>1</v>
          </cell>
          <cell r="F259" t="str">
            <v>EA</v>
          </cell>
          <cell r="G259">
            <v>5500</v>
          </cell>
          <cell r="H259">
            <v>5500</v>
          </cell>
          <cell r="J259">
            <v>0</v>
          </cell>
          <cell r="L259">
            <v>0</v>
          </cell>
          <cell r="M259">
            <v>5500</v>
          </cell>
          <cell r="N259">
            <v>5500</v>
          </cell>
        </row>
        <row r="260">
          <cell r="B260" t="str">
            <v>멀티콘센트접지4구</v>
          </cell>
          <cell r="C260" t="str">
            <v>멀티콘센트</v>
          </cell>
          <cell r="D260" t="str">
            <v>접지4구</v>
          </cell>
          <cell r="E260">
            <v>1</v>
          </cell>
          <cell r="F260" t="str">
            <v>EA</v>
          </cell>
          <cell r="G260">
            <v>8700</v>
          </cell>
          <cell r="H260">
            <v>8700</v>
          </cell>
          <cell r="J260">
            <v>0</v>
          </cell>
          <cell r="L260">
            <v>0</v>
          </cell>
          <cell r="M260">
            <v>8700</v>
          </cell>
          <cell r="N260">
            <v>8700</v>
          </cell>
        </row>
        <row r="261">
          <cell r="B261" t="str">
            <v>멀티콘센트접지6구</v>
          </cell>
          <cell r="C261" t="str">
            <v>멀티콘센트</v>
          </cell>
          <cell r="D261" t="str">
            <v>접지6구</v>
          </cell>
          <cell r="E261">
            <v>2</v>
          </cell>
          <cell r="F261" t="str">
            <v>EA</v>
          </cell>
          <cell r="G261">
            <v>10400</v>
          </cell>
          <cell r="H261">
            <v>20800</v>
          </cell>
          <cell r="J261">
            <v>0</v>
          </cell>
          <cell r="L261">
            <v>0</v>
          </cell>
          <cell r="M261">
            <v>10400</v>
          </cell>
          <cell r="N261">
            <v>20800</v>
          </cell>
        </row>
        <row r="262">
          <cell r="B262">
            <v>301</v>
          </cell>
          <cell r="C262" t="str">
            <v>CCTV POLE 설치
(토사)</v>
          </cell>
          <cell r="D262" t="str">
            <v>6M, Ø165, 분체도장</v>
          </cell>
          <cell r="E262">
            <v>1</v>
          </cell>
          <cell r="F262" t="str">
            <v>EA</v>
          </cell>
          <cell r="G262">
            <v>1217776</v>
          </cell>
          <cell r="H262">
            <v>1217776</v>
          </cell>
          <cell r="I262">
            <v>259211</v>
          </cell>
          <cell r="J262">
            <v>259211</v>
          </cell>
          <cell r="K262">
            <v>0</v>
          </cell>
          <cell r="L262">
            <v>0</v>
          </cell>
          <cell r="M262">
            <v>1476987</v>
          </cell>
          <cell r="N262">
            <v>1476987</v>
          </cell>
          <cell r="O262" t="str">
            <v>제301호표</v>
          </cell>
        </row>
        <row r="263">
          <cell r="B263">
            <v>307</v>
          </cell>
          <cell r="C263" t="str">
            <v>부착대(ARM)설치(도로)</v>
          </cell>
          <cell r="D263" t="str">
            <v>2M, Ø76, 분체도장</v>
          </cell>
          <cell r="E263">
            <v>1</v>
          </cell>
          <cell r="F263" t="str">
            <v>EA</v>
          </cell>
          <cell r="G263">
            <v>240622</v>
          </cell>
          <cell r="H263">
            <v>240622</v>
          </cell>
          <cell r="I263">
            <v>223214</v>
          </cell>
          <cell r="J263">
            <v>223214</v>
          </cell>
          <cell r="K263">
            <v>0</v>
          </cell>
          <cell r="L263">
            <v>0</v>
          </cell>
          <cell r="M263">
            <v>463836</v>
          </cell>
          <cell r="N263">
            <v>463836</v>
          </cell>
          <cell r="O263" t="str">
            <v>제307호표</v>
          </cell>
        </row>
        <row r="264">
          <cell r="B264">
            <v>311</v>
          </cell>
          <cell r="C264" t="str">
            <v>전주부착형
부착대(ARM)설치(도로)</v>
          </cell>
          <cell r="D264" t="str">
            <v>1.5M, Ø76, 분체도장</v>
          </cell>
          <cell r="E264">
            <v>1</v>
          </cell>
          <cell r="F264" t="str">
            <v>EA</v>
          </cell>
          <cell r="G264">
            <v>229622</v>
          </cell>
          <cell r="H264">
            <v>229622</v>
          </cell>
          <cell r="I264">
            <v>223214</v>
          </cell>
          <cell r="J264">
            <v>223214</v>
          </cell>
          <cell r="K264">
            <v>0</v>
          </cell>
          <cell r="L264">
            <v>0</v>
          </cell>
          <cell r="M264">
            <v>452836</v>
          </cell>
          <cell r="N264">
            <v>452836</v>
          </cell>
          <cell r="O264" t="str">
            <v>제311호표</v>
          </cell>
        </row>
        <row r="265">
          <cell r="B265">
            <v>321</v>
          </cell>
          <cell r="C265" t="str">
            <v>와이어로프 설치</v>
          </cell>
          <cell r="D265" t="str">
            <v>ARM 2M</v>
          </cell>
          <cell r="E265">
            <v>1</v>
          </cell>
          <cell r="F265" t="str">
            <v>식</v>
          </cell>
          <cell r="G265">
            <v>12408</v>
          </cell>
          <cell r="H265">
            <v>12408</v>
          </cell>
          <cell r="I265">
            <v>106666</v>
          </cell>
          <cell r="J265">
            <v>106666</v>
          </cell>
          <cell r="K265">
            <v>0</v>
          </cell>
          <cell r="L265">
            <v>0</v>
          </cell>
          <cell r="M265">
            <v>119074</v>
          </cell>
          <cell r="N265">
            <v>119074</v>
          </cell>
          <cell r="O265" t="str">
            <v>제321호표</v>
          </cell>
        </row>
        <row r="266">
          <cell r="B266">
            <v>325</v>
          </cell>
          <cell r="C266" t="str">
            <v>CCTV POLE 
기성기초 설치</v>
          </cell>
          <cell r="D266" t="str">
            <v>700 x 700 x 800(토사)</v>
          </cell>
          <cell r="E266">
            <v>1</v>
          </cell>
          <cell r="F266" t="str">
            <v>개소</v>
          </cell>
          <cell r="G266">
            <v>180420</v>
          </cell>
          <cell r="H266">
            <v>180420</v>
          </cell>
          <cell r="I266">
            <v>65613</v>
          </cell>
          <cell r="J266">
            <v>65613</v>
          </cell>
          <cell r="K266">
            <v>6719</v>
          </cell>
          <cell r="L266">
            <v>6719</v>
          </cell>
          <cell r="M266">
            <v>252752</v>
          </cell>
          <cell r="N266">
            <v>252752</v>
          </cell>
          <cell r="O266" t="str">
            <v>제325호표</v>
          </cell>
        </row>
        <row r="267">
          <cell r="B267">
            <v>405</v>
          </cell>
          <cell r="C267" t="str">
            <v>전선관(노출)</v>
          </cell>
          <cell r="D267" t="str">
            <v>FLEX 28C(방수형)</v>
          </cell>
          <cell r="E267">
            <v>21</v>
          </cell>
          <cell r="F267" t="str">
            <v>m</v>
          </cell>
          <cell r="G267">
            <v>1574</v>
          </cell>
          <cell r="H267">
            <v>33054</v>
          </cell>
          <cell r="I267">
            <v>18958</v>
          </cell>
          <cell r="J267">
            <v>398118</v>
          </cell>
          <cell r="K267">
            <v>0</v>
          </cell>
          <cell r="L267">
            <v>0</v>
          </cell>
          <cell r="M267">
            <v>20532</v>
          </cell>
          <cell r="N267">
            <v>431172</v>
          </cell>
          <cell r="O267" t="str">
            <v>제405호표</v>
          </cell>
        </row>
        <row r="268">
          <cell r="B268">
            <v>406</v>
          </cell>
          <cell r="C268" t="str">
            <v>전선관(노출)</v>
          </cell>
          <cell r="D268" t="str">
            <v>FLEX 36C(방수형)</v>
          </cell>
          <cell r="E268">
            <v>3</v>
          </cell>
          <cell r="F268" t="str">
            <v>m</v>
          </cell>
          <cell r="G268">
            <v>2135</v>
          </cell>
          <cell r="H268">
            <v>6405</v>
          </cell>
          <cell r="I268">
            <v>22907</v>
          </cell>
          <cell r="J268">
            <v>68721</v>
          </cell>
          <cell r="K268">
            <v>0</v>
          </cell>
          <cell r="L268">
            <v>0</v>
          </cell>
          <cell r="M268">
            <v>25042</v>
          </cell>
          <cell r="N268">
            <v>75126</v>
          </cell>
          <cell r="O268" t="str">
            <v>제406호표</v>
          </cell>
        </row>
        <row r="269">
          <cell r="B269" t="str">
            <v>전선관 커넥터FLEX 28C(방수형)</v>
          </cell>
          <cell r="C269" t="str">
            <v>전선관 커넥터</v>
          </cell>
          <cell r="D269" t="str">
            <v>FLEX 28C(방수형)</v>
          </cell>
          <cell r="E269">
            <v>4</v>
          </cell>
          <cell r="F269" t="str">
            <v>EA</v>
          </cell>
          <cell r="G269">
            <v>1000</v>
          </cell>
          <cell r="H269">
            <v>4000</v>
          </cell>
          <cell r="J269">
            <v>0</v>
          </cell>
          <cell r="L269">
            <v>0</v>
          </cell>
          <cell r="M269">
            <v>1000</v>
          </cell>
          <cell r="N269">
            <v>4000</v>
          </cell>
        </row>
        <row r="270">
          <cell r="B270" t="str">
            <v>전선관 커넥터FLEX 36C(방수형)</v>
          </cell>
          <cell r="C270" t="str">
            <v>전선관 커넥터</v>
          </cell>
          <cell r="D270" t="str">
            <v>FLEX 36C(방수형)</v>
          </cell>
          <cell r="E270">
            <v>2</v>
          </cell>
          <cell r="F270" t="str">
            <v>EA</v>
          </cell>
          <cell r="G270">
            <v>1400</v>
          </cell>
          <cell r="H270">
            <v>2800</v>
          </cell>
          <cell r="J270">
            <v>0</v>
          </cell>
          <cell r="L270">
            <v>0</v>
          </cell>
          <cell r="M270">
            <v>1400</v>
          </cell>
          <cell r="N270">
            <v>2800</v>
          </cell>
        </row>
        <row r="271">
          <cell r="B271">
            <v>410</v>
          </cell>
          <cell r="C271" t="str">
            <v>전원케이블 포설</v>
          </cell>
          <cell r="D271" t="str">
            <v>F-CV 4sq x 2C x 1열</v>
          </cell>
          <cell r="E271">
            <v>6</v>
          </cell>
          <cell r="F271" t="str">
            <v>m</v>
          </cell>
          <cell r="G271">
            <v>1290</v>
          </cell>
          <cell r="H271">
            <v>7740</v>
          </cell>
          <cell r="I271">
            <v>3798</v>
          </cell>
          <cell r="J271">
            <v>22788</v>
          </cell>
          <cell r="K271">
            <v>0</v>
          </cell>
          <cell r="L271">
            <v>0</v>
          </cell>
          <cell r="M271">
            <v>5088</v>
          </cell>
          <cell r="N271">
            <v>30528</v>
          </cell>
          <cell r="O271" t="str">
            <v>제410호표</v>
          </cell>
        </row>
        <row r="272">
          <cell r="B272">
            <v>408</v>
          </cell>
          <cell r="C272" t="str">
            <v>전원케이블 포설</v>
          </cell>
          <cell r="D272" t="str">
            <v>F-CV 2.5sq x 2C x 1열</v>
          </cell>
          <cell r="E272">
            <v>2</v>
          </cell>
          <cell r="F272" t="str">
            <v>m</v>
          </cell>
          <cell r="G272">
            <v>1020</v>
          </cell>
          <cell r="H272">
            <v>2040</v>
          </cell>
          <cell r="I272">
            <v>3323</v>
          </cell>
          <cell r="J272">
            <v>6646</v>
          </cell>
          <cell r="K272">
            <v>0</v>
          </cell>
          <cell r="L272">
            <v>0</v>
          </cell>
          <cell r="M272">
            <v>4343</v>
          </cell>
          <cell r="N272">
            <v>8686</v>
          </cell>
          <cell r="O272" t="str">
            <v>제408호표</v>
          </cell>
        </row>
        <row r="273">
          <cell r="B273">
            <v>409</v>
          </cell>
          <cell r="C273" t="str">
            <v>전원케이블 포설</v>
          </cell>
          <cell r="D273" t="str">
            <v>F-CV 2.5sq x 3C x 1열</v>
          </cell>
          <cell r="E273">
            <v>151.5</v>
          </cell>
          <cell r="F273" t="str">
            <v>m</v>
          </cell>
          <cell r="G273">
            <v>1510</v>
          </cell>
          <cell r="H273">
            <v>228765</v>
          </cell>
          <cell r="I273">
            <v>4510</v>
          </cell>
          <cell r="J273">
            <v>683265</v>
          </cell>
          <cell r="K273">
            <v>0</v>
          </cell>
          <cell r="L273">
            <v>0</v>
          </cell>
          <cell r="M273">
            <v>6020</v>
          </cell>
          <cell r="N273">
            <v>912030</v>
          </cell>
          <cell r="O273" t="str">
            <v>제409호표</v>
          </cell>
        </row>
        <row r="274">
          <cell r="B274">
            <v>411</v>
          </cell>
          <cell r="C274" t="str">
            <v>전원케이블 포설</v>
          </cell>
          <cell r="D274" t="str">
            <v>VCT 1.5sq x 2C x 1열</v>
          </cell>
          <cell r="E274">
            <v>8</v>
          </cell>
          <cell r="F274" t="str">
            <v>m</v>
          </cell>
          <cell r="G274">
            <v>804</v>
          </cell>
          <cell r="H274">
            <v>6432</v>
          </cell>
          <cell r="I274">
            <v>3323</v>
          </cell>
          <cell r="J274">
            <v>26584</v>
          </cell>
          <cell r="K274">
            <v>0</v>
          </cell>
          <cell r="L274">
            <v>0</v>
          </cell>
          <cell r="M274">
            <v>4127</v>
          </cell>
          <cell r="N274">
            <v>33016</v>
          </cell>
          <cell r="O274" t="str">
            <v>제411호표</v>
          </cell>
        </row>
        <row r="275">
          <cell r="B275">
            <v>412</v>
          </cell>
          <cell r="C275" t="str">
            <v>전원케이블 포설</v>
          </cell>
          <cell r="D275" t="str">
            <v>VCT 1.5sq x 2C x 2열</v>
          </cell>
          <cell r="E275">
            <v>5</v>
          </cell>
          <cell r="F275" t="str">
            <v>m</v>
          </cell>
          <cell r="G275">
            <v>884</v>
          </cell>
          <cell r="H275">
            <v>4420</v>
          </cell>
          <cell r="I275">
            <v>5982</v>
          </cell>
          <cell r="J275">
            <v>29910</v>
          </cell>
          <cell r="K275">
            <v>0</v>
          </cell>
          <cell r="L275">
            <v>0</v>
          </cell>
          <cell r="M275">
            <v>6866</v>
          </cell>
          <cell r="N275">
            <v>34330</v>
          </cell>
          <cell r="O275" t="str">
            <v>제412호표</v>
          </cell>
        </row>
        <row r="276">
          <cell r="B276">
            <v>413</v>
          </cell>
          <cell r="C276" t="str">
            <v>전원케이블 포설</v>
          </cell>
          <cell r="D276" t="str">
            <v>VCT 1.5sq x 2C x 3열</v>
          </cell>
          <cell r="E276">
            <v>5</v>
          </cell>
          <cell r="F276" t="str">
            <v>m</v>
          </cell>
          <cell r="G276">
            <v>2299</v>
          </cell>
          <cell r="H276">
            <v>11495</v>
          </cell>
          <cell r="I276">
            <v>8640</v>
          </cell>
          <cell r="J276">
            <v>43200</v>
          </cell>
          <cell r="K276">
            <v>0</v>
          </cell>
          <cell r="L276">
            <v>0</v>
          </cell>
          <cell r="M276">
            <v>10939</v>
          </cell>
          <cell r="N276">
            <v>54695</v>
          </cell>
          <cell r="O276" t="str">
            <v>제413호표</v>
          </cell>
        </row>
        <row r="277">
          <cell r="B277">
            <v>416</v>
          </cell>
          <cell r="C277" t="str">
            <v>스피커케이블</v>
          </cell>
          <cell r="D277" t="str">
            <v>SW 2300</v>
          </cell>
          <cell r="E277">
            <v>2</v>
          </cell>
          <cell r="F277" t="str">
            <v>m</v>
          </cell>
          <cell r="G277">
            <v>1635</v>
          </cell>
          <cell r="H277">
            <v>3270</v>
          </cell>
          <cell r="I277">
            <v>3071</v>
          </cell>
          <cell r="J277">
            <v>6142</v>
          </cell>
          <cell r="K277">
            <v>0</v>
          </cell>
          <cell r="L277">
            <v>0</v>
          </cell>
          <cell r="M277">
            <v>4706</v>
          </cell>
          <cell r="N277">
            <v>9412</v>
          </cell>
          <cell r="O277" t="str">
            <v>제416호표</v>
          </cell>
        </row>
        <row r="278">
          <cell r="B278">
            <v>418</v>
          </cell>
          <cell r="C278" t="str">
            <v>LAN 케이블(옥외) 포설</v>
          </cell>
          <cell r="D278" t="str">
            <v>UTP Cat 5e 4P x 1열</v>
          </cell>
          <cell r="E278">
            <v>7.5</v>
          </cell>
          <cell r="F278" t="str">
            <v>m</v>
          </cell>
          <cell r="G278">
            <v>642</v>
          </cell>
          <cell r="H278">
            <v>4815</v>
          </cell>
          <cell r="I278">
            <v>4987</v>
          </cell>
          <cell r="J278">
            <v>37402</v>
          </cell>
          <cell r="K278">
            <v>0</v>
          </cell>
          <cell r="L278">
            <v>0</v>
          </cell>
          <cell r="M278">
            <v>5628.9333333333334</v>
          </cell>
          <cell r="N278">
            <v>42217</v>
          </cell>
          <cell r="O278" t="str">
            <v>제418호표</v>
          </cell>
        </row>
        <row r="279">
          <cell r="B279">
            <v>420</v>
          </cell>
          <cell r="C279" t="str">
            <v>LAN 케이블(옥외) 포설</v>
          </cell>
          <cell r="D279" t="str">
            <v>UTP Cat 5e 4P x 3열</v>
          </cell>
          <cell r="E279">
            <v>5</v>
          </cell>
          <cell r="F279" t="str">
            <v>m</v>
          </cell>
          <cell r="G279">
            <v>1635</v>
          </cell>
          <cell r="H279">
            <v>8175</v>
          </cell>
          <cell r="I279">
            <v>5186</v>
          </cell>
          <cell r="J279">
            <v>25930</v>
          </cell>
          <cell r="K279">
            <v>0</v>
          </cell>
          <cell r="L279">
            <v>0</v>
          </cell>
          <cell r="M279">
            <v>6821</v>
          </cell>
          <cell r="N279">
            <v>34105</v>
          </cell>
          <cell r="O279" t="str">
            <v>제420호표</v>
          </cell>
        </row>
        <row r="280">
          <cell r="B280">
            <v>423</v>
          </cell>
          <cell r="C280" t="str">
            <v>광케이블(옥외) 포설</v>
          </cell>
          <cell r="D280" t="str">
            <v>SM 4C</v>
          </cell>
          <cell r="E280">
            <v>151.5</v>
          </cell>
          <cell r="F280" t="str">
            <v>m</v>
          </cell>
          <cell r="G280">
            <v>912</v>
          </cell>
          <cell r="H280">
            <v>138168</v>
          </cell>
          <cell r="I280">
            <v>5140</v>
          </cell>
          <cell r="J280">
            <v>778710</v>
          </cell>
          <cell r="K280">
            <v>0</v>
          </cell>
          <cell r="L280">
            <v>0</v>
          </cell>
          <cell r="M280">
            <v>6052</v>
          </cell>
          <cell r="N280">
            <v>916878</v>
          </cell>
          <cell r="O280" t="str">
            <v>제423호표</v>
          </cell>
        </row>
        <row r="281">
          <cell r="B281">
            <v>424</v>
          </cell>
          <cell r="C281" t="str">
            <v>광케이블 성단</v>
          </cell>
          <cell r="D281" t="str">
            <v>4 Core</v>
          </cell>
          <cell r="E281">
            <v>2</v>
          </cell>
          <cell r="F281" t="str">
            <v>개소</v>
          </cell>
          <cell r="G281">
            <v>3640</v>
          </cell>
          <cell r="H281">
            <v>7280</v>
          </cell>
          <cell r="I281">
            <v>121342</v>
          </cell>
          <cell r="J281">
            <v>242684</v>
          </cell>
          <cell r="K281">
            <v>0</v>
          </cell>
          <cell r="L281">
            <v>0</v>
          </cell>
          <cell r="M281">
            <v>124982</v>
          </cell>
          <cell r="N281">
            <v>249964</v>
          </cell>
          <cell r="O281" t="str">
            <v>제424호표</v>
          </cell>
        </row>
        <row r="282">
          <cell r="B282">
            <v>425</v>
          </cell>
          <cell r="C282" t="str">
            <v>접지용 비닐 절연전선</v>
          </cell>
          <cell r="D282" t="str">
            <v>F-GV 4㎟</v>
          </cell>
          <cell r="E282">
            <v>6</v>
          </cell>
          <cell r="F282" t="str">
            <v>m</v>
          </cell>
          <cell r="G282">
            <v>575</v>
          </cell>
          <cell r="H282">
            <v>3450</v>
          </cell>
          <cell r="I282">
            <v>1438</v>
          </cell>
          <cell r="J282">
            <v>8628</v>
          </cell>
          <cell r="K282">
            <v>0</v>
          </cell>
          <cell r="L282">
            <v>0</v>
          </cell>
          <cell r="M282">
            <v>2013</v>
          </cell>
          <cell r="N282">
            <v>12078</v>
          </cell>
          <cell r="O282" t="str">
            <v>제425호표</v>
          </cell>
        </row>
        <row r="283">
          <cell r="B283">
            <v>426</v>
          </cell>
          <cell r="C283" t="str">
            <v>접지동봉(2본)</v>
          </cell>
          <cell r="D283" t="str">
            <v>Ø14 x 1000mm x 2EA</v>
          </cell>
          <cell r="E283">
            <v>1</v>
          </cell>
          <cell r="F283" t="str">
            <v>개소</v>
          </cell>
          <cell r="G283">
            <v>13478</v>
          </cell>
          <cell r="H283">
            <v>13478</v>
          </cell>
          <cell r="I283">
            <v>69276</v>
          </cell>
          <cell r="J283">
            <v>69276</v>
          </cell>
          <cell r="K283">
            <v>0</v>
          </cell>
          <cell r="L283">
            <v>0</v>
          </cell>
          <cell r="M283">
            <v>82754</v>
          </cell>
          <cell r="N283">
            <v>82754</v>
          </cell>
          <cell r="O283" t="str">
            <v>제426호표</v>
          </cell>
        </row>
        <row r="284">
          <cell r="B284">
            <v>437</v>
          </cell>
          <cell r="C284" t="str">
            <v>전선퓨즈(1Ø2W)설치</v>
          </cell>
          <cell r="D284" t="str">
            <v>2.6mm</v>
          </cell>
          <cell r="E284">
            <v>1</v>
          </cell>
          <cell r="F284" t="str">
            <v>EA</v>
          </cell>
          <cell r="G284">
            <v>4550</v>
          </cell>
          <cell r="H284">
            <v>4550</v>
          </cell>
          <cell r="I284">
            <v>33407</v>
          </cell>
          <cell r="J284">
            <v>33407</v>
          </cell>
          <cell r="K284">
            <v>0</v>
          </cell>
          <cell r="L284">
            <v>0</v>
          </cell>
          <cell r="M284">
            <v>37957</v>
          </cell>
          <cell r="N284">
            <v>37957</v>
          </cell>
          <cell r="O284" t="str">
            <v>제437호표</v>
          </cell>
        </row>
        <row r="285">
          <cell r="B285">
            <v>438</v>
          </cell>
          <cell r="C285" t="str">
            <v>인류애자 설치</v>
          </cell>
          <cell r="D285" t="str">
            <v>대110x95</v>
          </cell>
          <cell r="E285">
            <v>12</v>
          </cell>
          <cell r="F285" t="str">
            <v>개</v>
          </cell>
          <cell r="G285">
            <v>1520</v>
          </cell>
          <cell r="H285">
            <v>18240</v>
          </cell>
          <cell r="I285">
            <v>6681</v>
          </cell>
          <cell r="J285">
            <v>80172</v>
          </cell>
          <cell r="K285">
            <v>0</v>
          </cell>
          <cell r="L285">
            <v>0</v>
          </cell>
          <cell r="M285">
            <v>8201</v>
          </cell>
          <cell r="N285">
            <v>98412</v>
          </cell>
          <cell r="O285" t="str">
            <v>제438호표</v>
          </cell>
        </row>
        <row r="286">
          <cell r="B286">
            <v>439</v>
          </cell>
          <cell r="C286" t="str">
            <v>옥외용 비닐 절연전선 설치</v>
          </cell>
          <cell r="D286" t="str">
            <v>DV 2.6mm x 2C</v>
          </cell>
          <cell r="E286">
            <v>2</v>
          </cell>
          <cell r="F286" t="str">
            <v>m</v>
          </cell>
          <cell r="G286">
            <v>937</v>
          </cell>
          <cell r="H286">
            <v>1874</v>
          </cell>
          <cell r="I286">
            <v>1898</v>
          </cell>
          <cell r="J286">
            <v>3796</v>
          </cell>
          <cell r="K286">
            <v>56</v>
          </cell>
          <cell r="L286">
            <v>112</v>
          </cell>
          <cell r="M286">
            <v>2891</v>
          </cell>
          <cell r="N286">
            <v>5782</v>
          </cell>
          <cell r="O286" t="str">
            <v>제439호표</v>
          </cell>
        </row>
        <row r="287">
          <cell r="B287">
            <v>441</v>
          </cell>
          <cell r="C287" t="str">
            <v>조가선 설치</v>
          </cell>
          <cell r="D287">
            <v>0</v>
          </cell>
          <cell r="E287">
            <v>135</v>
          </cell>
          <cell r="F287" t="str">
            <v>m</v>
          </cell>
          <cell r="G287">
            <v>1429</v>
          </cell>
          <cell r="H287">
            <v>192915</v>
          </cell>
          <cell r="I287">
            <v>2306</v>
          </cell>
          <cell r="J287">
            <v>311310</v>
          </cell>
          <cell r="K287">
            <v>0</v>
          </cell>
          <cell r="L287">
            <v>0</v>
          </cell>
          <cell r="M287">
            <v>3735</v>
          </cell>
          <cell r="N287">
            <v>504225</v>
          </cell>
          <cell r="O287" t="str">
            <v>제441호표</v>
          </cell>
        </row>
        <row r="288">
          <cell r="B288" t="str">
            <v>지선밴드2방3호</v>
          </cell>
          <cell r="C288" t="str">
            <v>지선밴드</v>
          </cell>
          <cell r="D288" t="str">
            <v>2방3호</v>
          </cell>
          <cell r="E288">
            <v>4</v>
          </cell>
          <cell r="F288" t="str">
            <v>EA</v>
          </cell>
          <cell r="G288">
            <v>6500</v>
          </cell>
          <cell r="H288">
            <v>26000</v>
          </cell>
          <cell r="J288">
            <v>0</v>
          </cell>
          <cell r="L288">
            <v>0</v>
          </cell>
          <cell r="M288">
            <v>6500</v>
          </cell>
          <cell r="N288">
            <v>26000</v>
          </cell>
        </row>
        <row r="289">
          <cell r="B289" t="str">
            <v>필름밴드1,500mm</v>
          </cell>
          <cell r="C289" t="str">
            <v>필름밴드</v>
          </cell>
          <cell r="D289" t="str">
            <v>1,500mm</v>
          </cell>
          <cell r="E289">
            <v>10</v>
          </cell>
          <cell r="F289" t="str">
            <v>EA</v>
          </cell>
          <cell r="G289">
            <v>2400</v>
          </cell>
          <cell r="H289">
            <v>24000</v>
          </cell>
          <cell r="J289">
            <v>0</v>
          </cell>
          <cell r="L289">
            <v>0</v>
          </cell>
          <cell r="M289">
            <v>2400</v>
          </cell>
          <cell r="N289">
            <v>24000</v>
          </cell>
        </row>
        <row r="290">
          <cell r="B290" t="str">
            <v>CCTV 운영 스티커알루미늄베이스 5중구성</v>
          </cell>
          <cell r="C290" t="str">
            <v>CCTV 운영 스티커</v>
          </cell>
          <cell r="D290" t="str">
            <v>알루미늄베이스 5중구성</v>
          </cell>
          <cell r="E290">
            <v>25</v>
          </cell>
          <cell r="F290" t="str">
            <v>EA</v>
          </cell>
          <cell r="G290">
            <v>10000</v>
          </cell>
          <cell r="H290">
            <v>250000</v>
          </cell>
          <cell r="J290">
            <v>0</v>
          </cell>
          <cell r="L290">
            <v>0</v>
          </cell>
          <cell r="M290">
            <v>10000</v>
          </cell>
          <cell r="N290">
            <v>250000</v>
          </cell>
        </row>
        <row r="291">
          <cell r="B291" t="str">
            <v>경기도 용인 스티커</v>
          </cell>
          <cell r="C291" t="str">
            <v>경기도 용인 스티커</v>
          </cell>
          <cell r="E291">
            <v>2</v>
          </cell>
          <cell r="F291" t="str">
            <v>EA</v>
          </cell>
          <cell r="G291">
            <v>10000</v>
          </cell>
          <cell r="H291">
            <v>20000</v>
          </cell>
          <cell r="J291">
            <v>0</v>
          </cell>
          <cell r="L291">
            <v>0</v>
          </cell>
          <cell r="M291">
            <v>10000</v>
          </cell>
          <cell r="N291">
            <v>20000</v>
          </cell>
        </row>
        <row r="306">
          <cell r="B306">
            <v>3007</v>
          </cell>
          <cell r="D306" t="str">
            <v>계</v>
          </cell>
          <cell r="H306">
            <v>7101095</v>
          </cell>
          <cell r="J306">
            <v>4648663</v>
          </cell>
          <cell r="L306">
            <v>6831</v>
          </cell>
          <cell r="N306">
            <v>11756589</v>
          </cell>
        </row>
        <row r="307">
          <cell r="B307">
            <v>2008</v>
          </cell>
          <cell r="C307" t="str">
            <v>2.8 기흥구 상하동 614(구)(상하동 353)</v>
          </cell>
        </row>
        <row r="308">
          <cell r="B308">
            <v>202</v>
          </cell>
          <cell r="C308" t="str">
            <v>스피드 돔 카메라
고정용 브래킷 설치</v>
          </cell>
          <cell r="D308" t="str">
            <v>제작사양</v>
          </cell>
          <cell r="E308">
            <v>1</v>
          </cell>
          <cell r="F308" t="str">
            <v>EA</v>
          </cell>
          <cell r="G308">
            <v>52644</v>
          </cell>
          <cell r="H308">
            <v>52644</v>
          </cell>
          <cell r="I308">
            <v>88162</v>
          </cell>
          <cell r="J308">
            <v>88162</v>
          </cell>
          <cell r="K308">
            <v>0</v>
          </cell>
          <cell r="L308">
            <v>0</v>
          </cell>
          <cell r="M308">
            <v>140806</v>
          </cell>
          <cell r="N308">
            <v>140806</v>
          </cell>
          <cell r="O308" t="str">
            <v>제202호표</v>
          </cell>
        </row>
        <row r="309">
          <cell r="B309">
            <v>203</v>
          </cell>
          <cell r="C309" t="str">
            <v>고정형 카메라
고정용 브래킷 설치</v>
          </cell>
          <cell r="D309" t="str">
            <v>제작사양</v>
          </cell>
          <cell r="E309">
            <v>1</v>
          </cell>
          <cell r="F309" t="str">
            <v>EA</v>
          </cell>
          <cell r="G309">
            <v>82644</v>
          </cell>
          <cell r="H309">
            <v>82644</v>
          </cell>
          <cell r="I309">
            <v>88162</v>
          </cell>
          <cell r="J309">
            <v>88162</v>
          </cell>
          <cell r="K309">
            <v>0</v>
          </cell>
          <cell r="L309">
            <v>0</v>
          </cell>
          <cell r="M309">
            <v>170806</v>
          </cell>
          <cell r="N309">
            <v>170806</v>
          </cell>
          <cell r="O309" t="str">
            <v>제203호표</v>
          </cell>
        </row>
        <row r="310">
          <cell r="B310">
            <v>204</v>
          </cell>
          <cell r="C310" t="str">
            <v>스피커 설치</v>
          </cell>
          <cell r="D310" t="str">
            <v>20W, 8Ω</v>
          </cell>
          <cell r="E310">
            <v>1</v>
          </cell>
          <cell r="F310" t="str">
            <v>개</v>
          </cell>
          <cell r="G310">
            <v>45879</v>
          </cell>
          <cell r="H310">
            <v>45879</v>
          </cell>
          <cell r="I310">
            <v>45997</v>
          </cell>
          <cell r="J310">
            <v>45997</v>
          </cell>
          <cell r="K310">
            <v>0</v>
          </cell>
          <cell r="L310">
            <v>0</v>
          </cell>
          <cell r="M310">
            <v>91876</v>
          </cell>
          <cell r="N310">
            <v>91876</v>
          </cell>
          <cell r="O310" t="str">
            <v>제204호표</v>
          </cell>
        </row>
        <row r="311">
          <cell r="B311">
            <v>205</v>
          </cell>
          <cell r="C311" t="str">
            <v>경광등 설치</v>
          </cell>
          <cell r="D311" t="str">
            <v>크세논램프 5W, ABS</v>
          </cell>
          <cell r="E311">
            <v>1</v>
          </cell>
          <cell r="F311" t="str">
            <v>개</v>
          </cell>
          <cell r="G311">
            <v>50294</v>
          </cell>
          <cell r="H311">
            <v>50294</v>
          </cell>
          <cell r="I311">
            <v>9801</v>
          </cell>
          <cell r="J311">
            <v>9801</v>
          </cell>
          <cell r="K311">
            <v>0</v>
          </cell>
          <cell r="L311">
            <v>0</v>
          </cell>
          <cell r="M311">
            <v>60095</v>
          </cell>
          <cell r="N311">
            <v>60095</v>
          </cell>
          <cell r="O311" t="str">
            <v>제205호표</v>
          </cell>
        </row>
        <row r="312">
          <cell r="B312">
            <v>206</v>
          </cell>
          <cell r="C312" t="str">
            <v>LED안내판(부착대) 설치</v>
          </cell>
          <cell r="D312" t="str">
            <v>부착대(ARM)부착형</v>
          </cell>
          <cell r="E312">
            <v>1</v>
          </cell>
          <cell r="F312" t="str">
            <v>개</v>
          </cell>
          <cell r="G312">
            <v>811034</v>
          </cell>
          <cell r="H312">
            <v>811034</v>
          </cell>
          <cell r="I312">
            <v>34498</v>
          </cell>
          <cell r="J312">
            <v>34498</v>
          </cell>
          <cell r="K312">
            <v>0</v>
          </cell>
          <cell r="L312">
            <v>0</v>
          </cell>
          <cell r="M312">
            <v>845532</v>
          </cell>
          <cell r="N312">
            <v>845532</v>
          </cell>
          <cell r="O312" t="str">
            <v>제206호표</v>
          </cell>
        </row>
        <row r="313">
          <cell r="B313">
            <v>207</v>
          </cell>
          <cell r="C313" t="str">
            <v>계량기함 설치</v>
          </cell>
          <cell r="D313" t="str">
            <v>PVC</v>
          </cell>
          <cell r="E313">
            <v>1</v>
          </cell>
          <cell r="F313" t="str">
            <v>개</v>
          </cell>
          <cell r="G313">
            <v>13197</v>
          </cell>
          <cell r="H313">
            <v>13197</v>
          </cell>
          <cell r="I313">
            <v>24930</v>
          </cell>
          <cell r="J313">
            <v>24930</v>
          </cell>
          <cell r="K313">
            <v>0</v>
          </cell>
          <cell r="L313">
            <v>0</v>
          </cell>
          <cell r="M313">
            <v>38127</v>
          </cell>
          <cell r="N313">
            <v>38127</v>
          </cell>
          <cell r="O313" t="str">
            <v>제207호표</v>
          </cell>
        </row>
        <row r="314">
          <cell r="B314">
            <v>208</v>
          </cell>
          <cell r="C314" t="str">
            <v>안내판(함체) 설치</v>
          </cell>
          <cell r="D314" t="str">
            <v>탈착식(400x300x3t)</v>
          </cell>
          <cell r="E314">
            <v>1</v>
          </cell>
          <cell r="F314" t="str">
            <v>EA</v>
          </cell>
          <cell r="G314">
            <v>50258</v>
          </cell>
          <cell r="H314">
            <v>50258</v>
          </cell>
          <cell r="I314">
            <v>8624</v>
          </cell>
          <cell r="J314">
            <v>8624</v>
          </cell>
          <cell r="K314">
            <v>0</v>
          </cell>
          <cell r="L314">
            <v>0</v>
          </cell>
          <cell r="M314">
            <v>58882</v>
          </cell>
          <cell r="N314">
            <v>58882</v>
          </cell>
          <cell r="O314" t="str">
            <v>제208호표</v>
          </cell>
        </row>
        <row r="315">
          <cell r="B315">
            <v>209</v>
          </cell>
          <cell r="C315" t="str">
            <v>함체(분체도장)</v>
          </cell>
          <cell r="D315" t="str">
            <v>SUS 400x700x370, 이중구조 1.2t</v>
          </cell>
          <cell r="E315">
            <v>1</v>
          </cell>
          <cell r="F315" t="str">
            <v>EA</v>
          </cell>
          <cell r="G315">
            <v>850804</v>
          </cell>
          <cell r="H315">
            <v>850804</v>
          </cell>
          <cell r="I315">
            <v>26832</v>
          </cell>
          <cell r="J315">
            <v>26832</v>
          </cell>
          <cell r="K315">
            <v>0</v>
          </cell>
          <cell r="L315">
            <v>0</v>
          </cell>
          <cell r="M315">
            <v>877636</v>
          </cell>
          <cell r="N315">
            <v>877636</v>
          </cell>
          <cell r="O315" t="str">
            <v>제209호표</v>
          </cell>
        </row>
        <row r="316">
          <cell r="B316">
            <v>212</v>
          </cell>
          <cell r="C316" t="str">
            <v>광 스위치 설치</v>
          </cell>
          <cell r="D316" t="str">
            <v xml:space="preserve">TP Port : 7포트 </v>
          </cell>
          <cell r="E316">
            <v>1</v>
          </cell>
          <cell r="F316" t="str">
            <v>EA</v>
          </cell>
          <cell r="G316">
            <v>301800</v>
          </cell>
          <cell r="H316">
            <v>301800</v>
          </cell>
          <cell r="I316">
            <v>60033</v>
          </cell>
          <cell r="J316">
            <v>60033</v>
          </cell>
          <cell r="K316">
            <v>0</v>
          </cell>
          <cell r="L316">
            <v>0</v>
          </cell>
          <cell r="M316">
            <v>361833</v>
          </cell>
          <cell r="N316">
            <v>361833</v>
          </cell>
          <cell r="O316" t="str">
            <v>제212호표</v>
          </cell>
        </row>
        <row r="317">
          <cell r="B317">
            <v>213</v>
          </cell>
          <cell r="C317" t="str">
            <v>UTP PATCH CORD</v>
          </cell>
          <cell r="D317" t="str">
            <v>UTP Cat 5e. 4P</v>
          </cell>
          <cell r="E317">
            <v>1</v>
          </cell>
          <cell r="F317" t="str">
            <v>EA</v>
          </cell>
          <cell r="G317">
            <v>1148</v>
          </cell>
          <cell r="H317">
            <v>1148</v>
          </cell>
          <cell r="I317">
            <v>13299</v>
          </cell>
          <cell r="J317">
            <v>13299</v>
          </cell>
          <cell r="K317">
            <v>0</v>
          </cell>
          <cell r="L317">
            <v>0</v>
          </cell>
          <cell r="M317">
            <v>14447</v>
          </cell>
          <cell r="N317">
            <v>14447</v>
          </cell>
          <cell r="O317" t="str">
            <v>제213호표</v>
          </cell>
        </row>
        <row r="318">
          <cell r="B318">
            <v>218</v>
          </cell>
          <cell r="C318" t="str">
            <v>누전차단기 설치</v>
          </cell>
          <cell r="D318" t="str">
            <v>ELB 2P 30/20AT</v>
          </cell>
          <cell r="E318">
            <v>1</v>
          </cell>
          <cell r="F318" t="str">
            <v>EA</v>
          </cell>
          <cell r="G318">
            <v>15475</v>
          </cell>
          <cell r="H318">
            <v>15475</v>
          </cell>
          <cell r="I318">
            <v>29183</v>
          </cell>
          <cell r="J318">
            <v>29183</v>
          </cell>
          <cell r="K318">
            <v>0</v>
          </cell>
          <cell r="L318">
            <v>0</v>
          </cell>
          <cell r="M318">
            <v>44658</v>
          </cell>
          <cell r="N318">
            <v>44658</v>
          </cell>
          <cell r="O318" t="str">
            <v>제218호표</v>
          </cell>
        </row>
        <row r="319">
          <cell r="B319">
            <v>219</v>
          </cell>
          <cell r="C319" t="str">
            <v>배선용차단기 설치</v>
          </cell>
          <cell r="D319" t="str">
            <v>MCCB 2P 30/20AT</v>
          </cell>
          <cell r="E319">
            <v>1</v>
          </cell>
          <cell r="F319" t="str">
            <v>EA</v>
          </cell>
          <cell r="G319">
            <v>27956</v>
          </cell>
          <cell r="H319">
            <v>27956</v>
          </cell>
          <cell r="I319">
            <v>31882</v>
          </cell>
          <cell r="J319">
            <v>31882</v>
          </cell>
          <cell r="K319">
            <v>0</v>
          </cell>
          <cell r="L319">
            <v>0</v>
          </cell>
          <cell r="M319">
            <v>59838</v>
          </cell>
          <cell r="N319">
            <v>59838</v>
          </cell>
          <cell r="O319" t="str">
            <v>제219호표</v>
          </cell>
        </row>
        <row r="320">
          <cell r="B320">
            <v>220</v>
          </cell>
          <cell r="C320" t="str">
            <v>써지보호기(전원) 설치</v>
          </cell>
          <cell r="D320" t="str">
            <v>40KA</v>
          </cell>
          <cell r="E320">
            <v>1</v>
          </cell>
          <cell r="F320" t="str">
            <v>EA</v>
          </cell>
          <cell r="G320">
            <v>91263</v>
          </cell>
          <cell r="H320">
            <v>91263</v>
          </cell>
          <cell r="I320">
            <v>42129</v>
          </cell>
          <cell r="J320">
            <v>42129</v>
          </cell>
          <cell r="K320">
            <v>0</v>
          </cell>
          <cell r="L320">
            <v>0</v>
          </cell>
          <cell r="M320">
            <v>133392</v>
          </cell>
          <cell r="N320">
            <v>133392</v>
          </cell>
          <cell r="O320" t="str">
            <v>제220호표</v>
          </cell>
        </row>
        <row r="321">
          <cell r="B321" t="str">
            <v>멀티콘센트접지2구</v>
          </cell>
          <cell r="C321" t="str">
            <v>멀티콘센트</v>
          </cell>
          <cell r="D321" t="str">
            <v>접지2구</v>
          </cell>
          <cell r="E321">
            <v>1</v>
          </cell>
          <cell r="F321" t="str">
            <v>EA</v>
          </cell>
          <cell r="G321">
            <v>5500</v>
          </cell>
          <cell r="H321">
            <v>5500</v>
          </cell>
          <cell r="J321">
            <v>0</v>
          </cell>
          <cell r="L321">
            <v>0</v>
          </cell>
          <cell r="M321">
            <v>5500</v>
          </cell>
          <cell r="N321">
            <v>5500</v>
          </cell>
        </row>
        <row r="322">
          <cell r="B322" t="str">
            <v>멀티콘센트접지6구</v>
          </cell>
          <cell r="C322" t="str">
            <v>멀티콘센트</v>
          </cell>
          <cell r="D322" t="str">
            <v>접지6구</v>
          </cell>
          <cell r="E322">
            <v>2</v>
          </cell>
          <cell r="F322" t="str">
            <v>EA</v>
          </cell>
          <cell r="G322">
            <v>10400</v>
          </cell>
          <cell r="H322">
            <v>20800</v>
          </cell>
          <cell r="J322">
            <v>0</v>
          </cell>
          <cell r="L322">
            <v>0</v>
          </cell>
          <cell r="M322">
            <v>10400</v>
          </cell>
          <cell r="N322">
            <v>20800</v>
          </cell>
        </row>
        <row r="323">
          <cell r="B323">
            <v>311</v>
          </cell>
          <cell r="C323" t="str">
            <v>전주부착형
부착대(ARM)설치(도로)</v>
          </cell>
          <cell r="D323" t="str">
            <v>1.5M, Ø76, 분체도장</v>
          </cell>
          <cell r="E323">
            <v>1</v>
          </cell>
          <cell r="F323" t="str">
            <v>EA</v>
          </cell>
          <cell r="G323">
            <v>229622</v>
          </cell>
          <cell r="H323">
            <v>229622</v>
          </cell>
          <cell r="I323">
            <v>223214</v>
          </cell>
          <cell r="J323">
            <v>223214</v>
          </cell>
          <cell r="K323">
            <v>0</v>
          </cell>
          <cell r="L323">
            <v>0</v>
          </cell>
          <cell r="M323">
            <v>452836</v>
          </cell>
          <cell r="N323">
            <v>452836</v>
          </cell>
          <cell r="O323" t="str">
            <v>제311호표</v>
          </cell>
        </row>
        <row r="324">
          <cell r="B324">
            <v>402</v>
          </cell>
          <cell r="C324" t="str">
            <v>전선관(지중)</v>
          </cell>
          <cell r="D324" t="str">
            <v>HI 16C</v>
          </cell>
          <cell r="E324">
            <v>2.5</v>
          </cell>
          <cell r="F324" t="str">
            <v>m</v>
          </cell>
          <cell r="G324">
            <v>481</v>
          </cell>
          <cell r="H324">
            <v>1202</v>
          </cell>
          <cell r="I324">
            <v>7067</v>
          </cell>
          <cell r="J324">
            <v>17667</v>
          </cell>
          <cell r="K324">
            <v>0</v>
          </cell>
          <cell r="L324">
            <v>0</v>
          </cell>
          <cell r="M324">
            <v>7547.6</v>
          </cell>
          <cell r="N324">
            <v>18869</v>
          </cell>
          <cell r="O324" t="str">
            <v>제402호표</v>
          </cell>
        </row>
        <row r="325">
          <cell r="B325">
            <v>403</v>
          </cell>
          <cell r="C325" t="str">
            <v>전선관(노출)</v>
          </cell>
          <cell r="D325" t="str">
            <v>FLEX 16C(방수형)</v>
          </cell>
          <cell r="E325">
            <v>3</v>
          </cell>
          <cell r="F325" t="str">
            <v>m</v>
          </cell>
          <cell r="G325">
            <v>1091</v>
          </cell>
          <cell r="H325">
            <v>3273</v>
          </cell>
          <cell r="I325">
            <v>11585</v>
          </cell>
          <cell r="J325">
            <v>34755</v>
          </cell>
          <cell r="K325">
            <v>0</v>
          </cell>
          <cell r="L325">
            <v>0</v>
          </cell>
          <cell r="M325">
            <v>12676</v>
          </cell>
          <cell r="N325">
            <v>38028</v>
          </cell>
          <cell r="O325" t="str">
            <v>제403호표</v>
          </cell>
        </row>
        <row r="326">
          <cell r="B326">
            <v>405</v>
          </cell>
          <cell r="C326" t="str">
            <v>전선관(노출)</v>
          </cell>
          <cell r="D326" t="str">
            <v>FLEX 28C(방수형)</v>
          </cell>
          <cell r="E326">
            <v>9.5</v>
          </cell>
          <cell r="F326" t="str">
            <v>m</v>
          </cell>
          <cell r="G326">
            <v>1574</v>
          </cell>
          <cell r="H326">
            <v>14953</v>
          </cell>
          <cell r="I326">
            <v>18958</v>
          </cell>
          <cell r="J326">
            <v>180101</v>
          </cell>
          <cell r="K326">
            <v>0</v>
          </cell>
          <cell r="L326">
            <v>0</v>
          </cell>
          <cell r="M326">
            <v>20532</v>
          </cell>
          <cell r="N326">
            <v>195054</v>
          </cell>
          <cell r="O326" t="str">
            <v>제405호표</v>
          </cell>
        </row>
        <row r="327">
          <cell r="B327">
            <v>406</v>
          </cell>
          <cell r="C327" t="str">
            <v>전선관(노출)</v>
          </cell>
          <cell r="D327" t="str">
            <v>FLEX 36C(방수형)</v>
          </cell>
          <cell r="E327">
            <v>3</v>
          </cell>
          <cell r="F327" t="str">
            <v>m</v>
          </cell>
          <cell r="G327">
            <v>2135</v>
          </cell>
          <cell r="H327">
            <v>6405</v>
          </cell>
          <cell r="I327">
            <v>22907</v>
          </cell>
          <cell r="J327">
            <v>68721</v>
          </cell>
          <cell r="K327">
            <v>0</v>
          </cell>
          <cell r="L327">
            <v>0</v>
          </cell>
          <cell r="M327">
            <v>25042</v>
          </cell>
          <cell r="N327">
            <v>75126</v>
          </cell>
          <cell r="O327" t="str">
            <v>제406호표</v>
          </cell>
        </row>
        <row r="328">
          <cell r="B328" t="str">
            <v>전선관 커넥터FLEX 16C(방수형)</v>
          </cell>
          <cell r="C328" t="str">
            <v>전선관 커넥터</v>
          </cell>
          <cell r="D328" t="str">
            <v>FLEX 16C(방수형)</v>
          </cell>
          <cell r="E328">
            <v>4</v>
          </cell>
          <cell r="F328" t="str">
            <v>EA</v>
          </cell>
          <cell r="G328">
            <v>567</v>
          </cell>
          <cell r="H328">
            <v>2268</v>
          </cell>
          <cell r="J328">
            <v>0</v>
          </cell>
          <cell r="L328">
            <v>0</v>
          </cell>
          <cell r="M328">
            <v>567</v>
          </cell>
          <cell r="N328">
            <v>2268</v>
          </cell>
        </row>
        <row r="329">
          <cell r="B329" t="str">
            <v>전선관 커넥터FLEX 28C(방수형)</v>
          </cell>
          <cell r="C329" t="str">
            <v>전선관 커넥터</v>
          </cell>
          <cell r="D329" t="str">
            <v>FLEX 28C(방수형)</v>
          </cell>
          <cell r="E329">
            <v>4</v>
          </cell>
          <cell r="F329" t="str">
            <v>EA</v>
          </cell>
          <cell r="G329">
            <v>1000</v>
          </cell>
          <cell r="H329">
            <v>4000</v>
          </cell>
          <cell r="J329">
            <v>0</v>
          </cell>
          <cell r="L329">
            <v>0</v>
          </cell>
          <cell r="M329">
            <v>1000</v>
          </cell>
          <cell r="N329">
            <v>4000</v>
          </cell>
        </row>
        <row r="330">
          <cell r="B330" t="str">
            <v>전선관 커넥터FLEX 36C(방수형)</v>
          </cell>
          <cell r="C330" t="str">
            <v>전선관 커넥터</v>
          </cell>
          <cell r="D330" t="str">
            <v>FLEX 36C(방수형)</v>
          </cell>
          <cell r="E330">
            <v>2</v>
          </cell>
          <cell r="F330" t="str">
            <v>EA</v>
          </cell>
          <cell r="G330">
            <v>1400</v>
          </cell>
          <cell r="H330">
            <v>2800</v>
          </cell>
          <cell r="J330">
            <v>0</v>
          </cell>
          <cell r="L330">
            <v>0</v>
          </cell>
          <cell r="M330">
            <v>1400</v>
          </cell>
          <cell r="N330">
            <v>2800</v>
          </cell>
        </row>
        <row r="331">
          <cell r="B331">
            <v>410</v>
          </cell>
          <cell r="C331" t="str">
            <v>전원케이블 포설</v>
          </cell>
          <cell r="D331" t="str">
            <v>F-CV 4sq x 2C x 1열</v>
          </cell>
          <cell r="E331">
            <v>10</v>
          </cell>
          <cell r="F331" t="str">
            <v>m</v>
          </cell>
          <cell r="G331">
            <v>1290</v>
          </cell>
          <cell r="H331">
            <v>12900</v>
          </cell>
          <cell r="I331">
            <v>3798</v>
          </cell>
          <cell r="J331">
            <v>37980</v>
          </cell>
          <cell r="K331">
            <v>0</v>
          </cell>
          <cell r="L331">
            <v>0</v>
          </cell>
          <cell r="M331">
            <v>5088</v>
          </cell>
          <cell r="N331">
            <v>50880</v>
          </cell>
          <cell r="O331" t="str">
            <v>제410호표</v>
          </cell>
        </row>
        <row r="332">
          <cell r="B332">
            <v>408</v>
          </cell>
          <cell r="C332" t="str">
            <v>전원케이블 포설</v>
          </cell>
          <cell r="D332" t="str">
            <v>F-CV 2.5sq x 2C x 1열</v>
          </cell>
          <cell r="E332">
            <v>2</v>
          </cell>
          <cell r="F332" t="str">
            <v>m</v>
          </cell>
          <cell r="G332">
            <v>1020</v>
          </cell>
          <cell r="H332">
            <v>2040</v>
          </cell>
          <cell r="I332">
            <v>3323</v>
          </cell>
          <cell r="J332">
            <v>6646</v>
          </cell>
          <cell r="K332">
            <v>0</v>
          </cell>
          <cell r="L332">
            <v>0</v>
          </cell>
          <cell r="M332">
            <v>4343</v>
          </cell>
          <cell r="N332">
            <v>8686</v>
          </cell>
          <cell r="O332" t="str">
            <v>제408호표</v>
          </cell>
        </row>
        <row r="333">
          <cell r="B333">
            <v>411</v>
          </cell>
          <cell r="C333" t="str">
            <v>전원케이블 포설</v>
          </cell>
          <cell r="D333" t="str">
            <v>VCT 1.5sq x 2C x 1열</v>
          </cell>
          <cell r="E333">
            <v>4</v>
          </cell>
          <cell r="F333" t="str">
            <v>m</v>
          </cell>
          <cell r="G333">
            <v>804</v>
          </cell>
          <cell r="H333">
            <v>3216</v>
          </cell>
          <cell r="I333">
            <v>3323</v>
          </cell>
          <cell r="J333">
            <v>13292</v>
          </cell>
          <cell r="K333">
            <v>0</v>
          </cell>
          <cell r="L333">
            <v>0</v>
          </cell>
          <cell r="M333">
            <v>4127</v>
          </cell>
          <cell r="N333">
            <v>16508</v>
          </cell>
          <cell r="O333" t="str">
            <v>제411호표</v>
          </cell>
        </row>
        <row r="334">
          <cell r="B334">
            <v>414</v>
          </cell>
          <cell r="C334" t="str">
            <v>전원케이블 포설</v>
          </cell>
          <cell r="D334" t="str">
            <v>VCT 1.5sq x 2C x 4열</v>
          </cell>
          <cell r="E334">
            <v>5</v>
          </cell>
          <cell r="F334" t="str">
            <v>m</v>
          </cell>
          <cell r="G334">
            <v>3058</v>
          </cell>
          <cell r="H334">
            <v>15290</v>
          </cell>
          <cell r="I334">
            <v>11299</v>
          </cell>
          <cell r="J334">
            <v>56495</v>
          </cell>
          <cell r="K334">
            <v>0</v>
          </cell>
          <cell r="L334">
            <v>0</v>
          </cell>
          <cell r="M334">
            <v>14357</v>
          </cell>
          <cell r="N334">
            <v>71785</v>
          </cell>
          <cell r="O334" t="str">
            <v>제414호표</v>
          </cell>
        </row>
        <row r="335">
          <cell r="B335">
            <v>416</v>
          </cell>
          <cell r="C335" t="str">
            <v>스피커케이블</v>
          </cell>
          <cell r="D335" t="str">
            <v>SW 2300</v>
          </cell>
          <cell r="E335">
            <v>2</v>
          </cell>
          <cell r="F335" t="str">
            <v>m</v>
          </cell>
          <cell r="G335">
            <v>1635</v>
          </cell>
          <cell r="H335">
            <v>3270</v>
          </cell>
          <cell r="I335">
            <v>3071</v>
          </cell>
          <cell r="J335">
            <v>6142</v>
          </cell>
          <cell r="K335">
            <v>0</v>
          </cell>
          <cell r="L335">
            <v>0</v>
          </cell>
          <cell r="M335">
            <v>4706</v>
          </cell>
          <cell r="N335">
            <v>9412</v>
          </cell>
          <cell r="O335" t="str">
            <v>제416호표</v>
          </cell>
        </row>
        <row r="336">
          <cell r="B336">
            <v>418</v>
          </cell>
          <cell r="C336" t="str">
            <v>LAN 케이블(옥외) 포설</v>
          </cell>
          <cell r="D336" t="str">
            <v>UTP Cat 5e 4P x 1열</v>
          </cell>
          <cell r="E336">
            <v>4</v>
          </cell>
          <cell r="F336" t="str">
            <v>m</v>
          </cell>
          <cell r="G336">
            <v>642</v>
          </cell>
          <cell r="H336">
            <v>2568</v>
          </cell>
          <cell r="I336">
            <v>4987</v>
          </cell>
          <cell r="J336">
            <v>19948</v>
          </cell>
          <cell r="K336">
            <v>0</v>
          </cell>
          <cell r="L336">
            <v>0</v>
          </cell>
          <cell r="M336">
            <v>5629</v>
          </cell>
          <cell r="N336">
            <v>22516</v>
          </cell>
          <cell r="O336" t="str">
            <v>제418호표</v>
          </cell>
        </row>
        <row r="337">
          <cell r="B337">
            <v>421</v>
          </cell>
          <cell r="C337" t="str">
            <v>LAN 케이블(옥외) 포설</v>
          </cell>
          <cell r="D337" t="str">
            <v>UTP Cat 5e 4P x 4열</v>
          </cell>
          <cell r="E337">
            <v>5</v>
          </cell>
          <cell r="F337" t="str">
            <v>m</v>
          </cell>
          <cell r="G337">
            <v>2481</v>
          </cell>
          <cell r="H337">
            <v>12405</v>
          </cell>
          <cell r="I337">
            <v>16956</v>
          </cell>
          <cell r="J337">
            <v>84780</v>
          </cell>
          <cell r="K337">
            <v>0</v>
          </cell>
          <cell r="L337">
            <v>0</v>
          </cell>
          <cell r="M337">
            <v>19437</v>
          </cell>
          <cell r="N337">
            <v>97185</v>
          </cell>
          <cell r="O337" t="str">
            <v>제421호표</v>
          </cell>
        </row>
        <row r="338">
          <cell r="B338">
            <v>437</v>
          </cell>
          <cell r="C338" t="str">
            <v>전선퓨즈(1Ø2W)설치</v>
          </cell>
          <cell r="D338" t="str">
            <v>2.6mm</v>
          </cell>
          <cell r="E338">
            <v>1</v>
          </cell>
          <cell r="F338" t="str">
            <v>EA</v>
          </cell>
          <cell r="G338">
            <v>4550</v>
          </cell>
          <cell r="H338">
            <v>4550</v>
          </cell>
          <cell r="I338">
            <v>33407</v>
          </cell>
          <cell r="J338">
            <v>33407</v>
          </cell>
          <cell r="K338">
            <v>0</v>
          </cell>
          <cell r="L338">
            <v>0</v>
          </cell>
          <cell r="M338">
            <v>37957</v>
          </cell>
          <cell r="N338">
            <v>37957</v>
          </cell>
          <cell r="O338" t="str">
            <v>제437호표</v>
          </cell>
        </row>
        <row r="339">
          <cell r="B339">
            <v>425</v>
          </cell>
          <cell r="C339" t="str">
            <v>접지용 비닐 절연전선</v>
          </cell>
          <cell r="D339" t="str">
            <v>F-GV 4㎟</v>
          </cell>
          <cell r="E339">
            <v>4.5</v>
          </cell>
          <cell r="F339" t="str">
            <v>m</v>
          </cell>
          <cell r="G339">
            <v>575</v>
          </cell>
          <cell r="H339">
            <v>2587</v>
          </cell>
          <cell r="I339">
            <v>1438</v>
          </cell>
          <cell r="J339">
            <v>6471</v>
          </cell>
          <cell r="K339">
            <v>0</v>
          </cell>
          <cell r="L339">
            <v>0</v>
          </cell>
          <cell r="M339">
            <v>2012.8888888888889</v>
          </cell>
          <cell r="N339">
            <v>9058</v>
          </cell>
          <cell r="O339" t="str">
            <v>제425호표</v>
          </cell>
        </row>
        <row r="340">
          <cell r="B340">
            <v>426</v>
          </cell>
          <cell r="C340" t="str">
            <v>접지동봉(2본)</v>
          </cell>
          <cell r="D340" t="str">
            <v>Ø14 x 1000mm x 2EA</v>
          </cell>
          <cell r="E340">
            <v>1</v>
          </cell>
          <cell r="F340" t="str">
            <v>개소</v>
          </cell>
          <cell r="G340">
            <v>13478</v>
          </cell>
          <cell r="H340">
            <v>13478</v>
          </cell>
          <cell r="I340">
            <v>69276</v>
          </cell>
          <cell r="J340">
            <v>69276</v>
          </cell>
          <cell r="K340">
            <v>0</v>
          </cell>
          <cell r="L340">
            <v>0</v>
          </cell>
          <cell r="M340">
            <v>82754</v>
          </cell>
          <cell r="N340">
            <v>82754</v>
          </cell>
          <cell r="O340" t="str">
            <v>제426호표</v>
          </cell>
        </row>
        <row r="341">
          <cell r="B341">
            <v>435</v>
          </cell>
          <cell r="C341" t="str">
            <v>반경철관</v>
          </cell>
          <cell r="D341" t="str">
            <v>접지용</v>
          </cell>
          <cell r="E341">
            <v>1</v>
          </cell>
          <cell r="F341" t="str">
            <v>식</v>
          </cell>
          <cell r="G341">
            <v>27604</v>
          </cell>
          <cell r="H341">
            <v>27604</v>
          </cell>
          <cell r="I341">
            <v>88706</v>
          </cell>
          <cell r="J341">
            <v>88706</v>
          </cell>
          <cell r="K341">
            <v>0</v>
          </cell>
          <cell r="L341">
            <v>0</v>
          </cell>
          <cell r="M341">
            <v>116310</v>
          </cell>
          <cell r="N341">
            <v>116310</v>
          </cell>
          <cell r="O341" t="str">
            <v>제435호표</v>
          </cell>
        </row>
        <row r="342">
          <cell r="B342" t="str">
            <v>필름밴드1,500mm</v>
          </cell>
          <cell r="C342" t="str">
            <v>필름밴드</v>
          </cell>
          <cell r="D342" t="str">
            <v>1,500mm</v>
          </cell>
          <cell r="E342">
            <v>10</v>
          </cell>
          <cell r="F342" t="str">
            <v>EA</v>
          </cell>
          <cell r="G342">
            <v>2400</v>
          </cell>
          <cell r="H342">
            <v>24000</v>
          </cell>
          <cell r="J342">
            <v>0</v>
          </cell>
          <cell r="L342">
            <v>0</v>
          </cell>
          <cell r="M342">
            <v>2400</v>
          </cell>
          <cell r="N342">
            <v>24000</v>
          </cell>
        </row>
        <row r="343">
          <cell r="B343" t="str">
            <v>CCTV 운영 스티커알루미늄베이스 5중구성</v>
          </cell>
          <cell r="C343" t="str">
            <v>CCTV 운영 스티커</v>
          </cell>
          <cell r="D343" t="str">
            <v>알루미늄베이스 5중구성</v>
          </cell>
          <cell r="E343">
            <v>25</v>
          </cell>
          <cell r="F343" t="str">
            <v>EA</v>
          </cell>
          <cell r="G343">
            <v>10000</v>
          </cell>
          <cell r="H343">
            <v>250000</v>
          </cell>
          <cell r="J343">
            <v>0</v>
          </cell>
          <cell r="L343">
            <v>0</v>
          </cell>
          <cell r="M343">
            <v>10000</v>
          </cell>
          <cell r="N343">
            <v>250000</v>
          </cell>
        </row>
        <row r="344">
          <cell r="B344" t="str">
            <v>경기도 용인 스티커</v>
          </cell>
          <cell r="C344" t="str">
            <v>경기도 용인 스티커</v>
          </cell>
          <cell r="E344">
            <v>2</v>
          </cell>
          <cell r="F344" t="str">
            <v>EA</v>
          </cell>
          <cell r="G344">
            <v>10000</v>
          </cell>
          <cell r="H344">
            <v>20000</v>
          </cell>
          <cell r="J344">
            <v>0</v>
          </cell>
          <cell r="L344">
            <v>0</v>
          </cell>
          <cell r="M344">
            <v>10000</v>
          </cell>
          <cell r="N344">
            <v>20000</v>
          </cell>
        </row>
        <row r="349">
          <cell r="B349">
            <v>3008</v>
          </cell>
          <cell r="D349" t="str">
            <v>계</v>
          </cell>
          <cell r="H349">
            <v>3079127</v>
          </cell>
          <cell r="J349">
            <v>1451133</v>
          </cell>
          <cell r="L349">
            <v>0</v>
          </cell>
          <cell r="N349">
            <v>4530260</v>
          </cell>
        </row>
        <row r="350">
          <cell r="B350">
            <v>2009</v>
          </cell>
          <cell r="C350" t="str">
            <v>2.9 기흥구 신갈동 74(도)(신갈동 58)</v>
          </cell>
        </row>
        <row r="351">
          <cell r="B351">
            <v>202</v>
          </cell>
          <cell r="C351" t="str">
            <v>스피드 돔 카메라
고정용 브래킷 설치</v>
          </cell>
          <cell r="D351" t="str">
            <v>제작사양</v>
          </cell>
          <cell r="E351">
            <v>1</v>
          </cell>
          <cell r="F351" t="str">
            <v>EA</v>
          </cell>
          <cell r="G351">
            <v>52644</v>
          </cell>
          <cell r="H351">
            <v>52644</v>
          </cell>
          <cell r="I351">
            <v>88162</v>
          </cell>
          <cell r="J351">
            <v>88162</v>
          </cell>
          <cell r="K351">
            <v>0</v>
          </cell>
          <cell r="L351">
            <v>0</v>
          </cell>
          <cell r="M351">
            <v>140806</v>
          </cell>
          <cell r="N351">
            <v>140806</v>
          </cell>
          <cell r="O351" t="str">
            <v>제202호표</v>
          </cell>
        </row>
        <row r="352">
          <cell r="B352">
            <v>203</v>
          </cell>
          <cell r="C352" t="str">
            <v>고정형 카메라
고정용 브래킷 설치</v>
          </cell>
          <cell r="D352" t="str">
            <v>제작사양</v>
          </cell>
          <cell r="E352">
            <v>1</v>
          </cell>
          <cell r="F352" t="str">
            <v>EA</v>
          </cell>
          <cell r="G352">
            <v>82644</v>
          </cell>
          <cell r="H352">
            <v>82644</v>
          </cell>
          <cell r="I352">
            <v>88162</v>
          </cell>
          <cell r="J352">
            <v>88162</v>
          </cell>
          <cell r="K352">
            <v>0</v>
          </cell>
          <cell r="L352">
            <v>0</v>
          </cell>
          <cell r="M352">
            <v>170806</v>
          </cell>
          <cell r="N352">
            <v>170806</v>
          </cell>
          <cell r="O352" t="str">
            <v>제203호표</v>
          </cell>
        </row>
        <row r="353">
          <cell r="B353">
            <v>204</v>
          </cell>
          <cell r="C353" t="str">
            <v>스피커 설치</v>
          </cell>
          <cell r="D353" t="str">
            <v>20W, 8Ω</v>
          </cell>
          <cell r="E353">
            <v>1</v>
          </cell>
          <cell r="F353" t="str">
            <v>개</v>
          </cell>
          <cell r="G353">
            <v>45879</v>
          </cell>
          <cell r="H353">
            <v>45879</v>
          </cell>
          <cell r="I353">
            <v>45997</v>
          </cell>
          <cell r="J353">
            <v>45997</v>
          </cell>
          <cell r="K353">
            <v>0</v>
          </cell>
          <cell r="L353">
            <v>0</v>
          </cell>
          <cell r="M353">
            <v>91876</v>
          </cell>
          <cell r="N353">
            <v>91876</v>
          </cell>
          <cell r="O353" t="str">
            <v>제204호표</v>
          </cell>
        </row>
        <row r="354">
          <cell r="B354">
            <v>205</v>
          </cell>
          <cell r="C354" t="str">
            <v>경광등 설치</v>
          </cell>
          <cell r="D354" t="str">
            <v>크세논램프 5W, ABS</v>
          </cell>
          <cell r="E354">
            <v>1</v>
          </cell>
          <cell r="F354" t="str">
            <v>개</v>
          </cell>
          <cell r="G354">
            <v>50294</v>
          </cell>
          <cell r="H354">
            <v>50294</v>
          </cell>
          <cell r="I354">
            <v>9801</v>
          </cell>
          <cell r="J354">
            <v>9801</v>
          </cell>
          <cell r="K354">
            <v>0</v>
          </cell>
          <cell r="L354">
            <v>0</v>
          </cell>
          <cell r="M354">
            <v>60095</v>
          </cell>
          <cell r="N354">
            <v>60095</v>
          </cell>
          <cell r="O354" t="str">
            <v>제205호표</v>
          </cell>
        </row>
        <row r="355">
          <cell r="B355">
            <v>206</v>
          </cell>
          <cell r="C355" t="str">
            <v>LED안내판(부착대) 설치</v>
          </cell>
          <cell r="D355" t="str">
            <v>부착대(ARM)부착형</v>
          </cell>
          <cell r="E355">
            <v>1</v>
          </cell>
          <cell r="F355" t="str">
            <v>개</v>
          </cell>
          <cell r="G355">
            <v>811034</v>
          </cell>
          <cell r="H355">
            <v>811034</v>
          </cell>
          <cell r="I355">
            <v>34498</v>
          </cell>
          <cell r="J355">
            <v>34498</v>
          </cell>
          <cell r="K355">
            <v>0</v>
          </cell>
          <cell r="L355">
            <v>0</v>
          </cell>
          <cell r="M355">
            <v>845532</v>
          </cell>
          <cell r="N355">
            <v>845532</v>
          </cell>
          <cell r="O355" t="str">
            <v>제206호표</v>
          </cell>
        </row>
        <row r="356">
          <cell r="B356">
            <v>207</v>
          </cell>
          <cell r="C356" t="str">
            <v>계량기함 설치</v>
          </cell>
          <cell r="D356" t="str">
            <v>PVC</v>
          </cell>
          <cell r="E356">
            <v>1</v>
          </cell>
          <cell r="F356" t="str">
            <v>개</v>
          </cell>
          <cell r="G356">
            <v>13197</v>
          </cell>
          <cell r="H356">
            <v>13197</v>
          </cell>
          <cell r="I356">
            <v>24930</v>
          </cell>
          <cell r="J356">
            <v>24930</v>
          </cell>
          <cell r="K356">
            <v>0</v>
          </cell>
          <cell r="L356">
            <v>0</v>
          </cell>
          <cell r="M356">
            <v>38127</v>
          </cell>
          <cell r="N356">
            <v>38127</v>
          </cell>
          <cell r="O356" t="str">
            <v>제207호표</v>
          </cell>
        </row>
        <row r="357">
          <cell r="B357">
            <v>209</v>
          </cell>
          <cell r="C357" t="str">
            <v>함체(분체도장)</v>
          </cell>
          <cell r="D357" t="str">
            <v>SUS 400x700x370, 이중구조 1.2t</v>
          </cell>
          <cell r="E357">
            <v>1</v>
          </cell>
          <cell r="F357" t="str">
            <v>EA</v>
          </cell>
          <cell r="G357">
            <v>850804</v>
          </cell>
          <cell r="H357">
            <v>850804</v>
          </cell>
          <cell r="I357">
            <v>26832</v>
          </cell>
          <cell r="J357">
            <v>26832</v>
          </cell>
          <cell r="K357">
            <v>0</v>
          </cell>
          <cell r="L357">
            <v>0</v>
          </cell>
          <cell r="M357">
            <v>877636</v>
          </cell>
          <cell r="N357">
            <v>877636</v>
          </cell>
          <cell r="O357" t="str">
            <v>제209호표</v>
          </cell>
        </row>
        <row r="358">
          <cell r="B358">
            <v>212</v>
          </cell>
          <cell r="C358" t="str">
            <v>광 스위치 설치</v>
          </cell>
          <cell r="D358" t="str">
            <v xml:space="preserve">TP Port : 7포트 </v>
          </cell>
          <cell r="E358">
            <v>1</v>
          </cell>
          <cell r="F358" t="str">
            <v>EA</v>
          </cell>
          <cell r="G358">
            <v>301800</v>
          </cell>
          <cell r="H358">
            <v>301800</v>
          </cell>
          <cell r="I358">
            <v>60033</v>
          </cell>
          <cell r="J358">
            <v>60033</v>
          </cell>
          <cell r="K358">
            <v>0</v>
          </cell>
          <cell r="L358">
            <v>0</v>
          </cell>
          <cell r="M358">
            <v>361833</v>
          </cell>
          <cell r="N358">
            <v>361833</v>
          </cell>
          <cell r="O358" t="str">
            <v>제212호표</v>
          </cell>
        </row>
        <row r="359">
          <cell r="B359">
            <v>213</v>
          </cell>
          <cell r="C359" t="str">
            <v>UTP PATCH CORD</v>
          </cell>
          <cell r="D359" t="str">
            <v>UTP Cat 5e. 4P</v>
          </cell>
          <cell r="E359">
            <v>1</v>
          </cell>
          <cell r="F359" t="str">
            <v>EA</v>
          </cell>
          <cell r="G359">
            <v>1148</v>
          </cell>
          <cell r="H359">
            <v>1148</v>
          </cell>
          <cell r="I359">
            <v>13299</v>
          </cell>
          <cell r="J359">
            <v>13299</v>
          </cell>
          <cell r="K359">
            <v>0</v>
          </cell>
          <cell r="L359">
            <v>0</v>
          </cell>
          <cell r="M359">
            <v>14447</v>
          </cell>
          <cell r="N359">
            <v>14447</v>
          </cell>
          <cell r="O359" t="str">
            <v>제213호표</v>
          </cell>
        </row>
        <row r="360">
          <cell r="B360">
            <v>218</v>
          </cell>
          <cell r="C360" t="str">
            <v>누전차단기 설치</v>
          </cell>
          <cell r="D360" t="str">
            <v>ELB 2P 30/20AT</v>
          </cell>
          <cell r="E360">
            <v>1</v>
          </cell>
          <cell r="F360" t="str">
            <v>EA</v>
          </cell>
          <cell r="G360">
            <v>15475</v>
          </cell>
          <cell r="H360">
            <v>15475</v>
          </cell>
          <cell r="I360">
            <v>29183</v>
          </cell>
          <cell r="J360">
            <v>29183</v>
          </cell>
          <cell r="K360">
            <v>0</v>
          </cell>
          <cell r="L360">
            <v>0</v>
          </cell>
          <cell r="M360">
            <v>44658</v>
          </cell>
          <cell r="N360">
            <v>44658</v>
          </cell>
          <cell r="O360" t="str">
            <v>제218호표</v>
          </cell>
        </row>
        <row r="361">
          <cell r="B361">
            <v>219</v>
          </cell>
          <cell r="C361" t="str">
            <v>배선용차단기 설치</v>
          </cell>
          <cell r="D361" t="str">
            <v>MCCB 2P 30/20AT</v>
          </cell>
          <cell r="E361">
            <v>1</v>
          </cell>
          <cell r="F361" t="str">
            <v>EA</v>
          </cell>
          <cell r="G361">
            <v>27956</v>
          </cell>
          <cell r="H361">
            <v>27956</v>
          </cell>
          <cell r="I361">
            <v>31882</v>
          </cell>
          <cell r="J361">
            <v>31882</v>
          </cell>
          <cell r="K361">
            <v>0</v>
          </cell>
          <cell r="L361">
            <v>0</v>
          </cell>
          <cell r="M361">
            <v>59838</v>
          </cell>
          <cell r="N361">
            <v>59838</v>
          </cell>
          <cell r="O361" t="str">
            <v>제219호표</v>
          </cell>
        </row>
        <row r="362">
          <cell r="B362">
            <v>220</v>
          </cell>
          <cell r="C362" t="str">
            <v>써지보호기(전원) 설치</v>
          </cell>
          <cell r="D362" t="str">
            <v>40KA</v>
          </cell>
          <cell r="E362">
            <v>1</v>
          </cell>
          <cell r="F362" t="str">
            <v>EA</v>
          </cell>
          <cell r="G362">
            <v>91263</v>
          </cell>
          <cell r="H362">
            <v>91263</v>
          </cell>
          <cell r="I362">
            <v>42129</v>
          </cell>
          <cell r="J362">
            <v>42129</v>
          </cell>
          <cell r="K362">
            <v>0</v>
          </cell>
          <cell r="L362">
            <v>0</v>
          </cell>
          <cell r="M362">
            <v>133392</v>
          </cell>
          <cell r="N362">
            <v>133392</v>
          </cell>
          <cell r="O362" t="str">
            <v>제220호표</v>
          </cell>
        </row>
        <row r="363">
          <cell r="B363">
            <v>221</v>
          </cell>
          <cell r="C363" t="str">
            <v>불법광고물 
부착방지시트</v>
          </cell>
          <cell r="D363" t="str">
            <v>현장설치도</v>
          </cell>
          <cell r="E363">
            <v>1</v>
          </cell>
          <cell r="F363" t="str">
            <v>개소</v>
          </cell>
          <cell r="G363">
            <v>187775</v>
          </cell>
          <cell r="H363">
            <v>187775</v>
          </cell>
          <cell r="I363">
            <v>0</v>
          </cell>
          <cell r="J363">
            <v>0</v>
          </cell>
          <cell r="K363">
            <v>0</v>
          </cell>
          <cell r="L363">
            <v>0</v>
          </cell>
          <cell r="M363">
            <v>187775</v>
          </cell>
          <cell r="N363">
            <v>187775</v>
          </cell>
          <cell r="O363" t="str">
            <v>제221호표</v>
          </cell>
        </row>
        <row r="364">
          <cell r="B364" t="str">
            <v>멀티콘센트접지2구</v>
          </cell>
          <cell r="C364" t="str">
            <v>멀티콘센트</v>
          </cell>
          <cell r="D364" t="str">
            <v>접지2구</v>
          </cell>
          <cell r="E364">
            <v>1</v>
          </cell>
          <cell r="F364" t="str">
            <v>EA</v>
          </cell>
          <cell r="G364">
            <v>5500</v>
          </cell>
          <cell r="H364">
            <v>5500</v>
          </cell>
          <cell r="J364">
            <v>0</v>
          </cell>
          <cell r="L364">
            <v>0</v>
          </cell>
          <cell r="M364">
            <v>5500</v>
          </cell>
          <cell r="N364">
            <v>5500</v>
          </cell>
        </row>
        <row r="365">
          <cell r="B365" t="str">
            <v>멀티콘센트접지6구</v>
          </cell>
          <cell r="C365" t="str">
            <v>멀티콘센트</v>
          </cell>
          <cell r="D365" t="str">
            <v>접지6구</v>
          </cell>
          <cell r="E365">
            <v>2</v>
          </cell>
          <cell r="F365" t="str">
            <v>EA</v>
          </cell>
          <cell r="G365">
            <v>10400</v>
          </cell>
          <cell r="H365">
            <v>20800</v>
          </cell>
          <cell r="J365">
            <v>0</v>
          </cell>
          <cell r="L365">
            <v>0</v>
          </cell>
          <cell r="M365">
            <v>10400</v>
          </cell>
          <cell r="N365">
            <v>20800</v>
          </cell>
        </row>
        <row r="366">
          <cell r="B366">
            <v>304</v>
          </cell>
          <cell r="C366" t="str">
            <v>CCTV POLE 설치
(아스콘)</v>
          </cell>
          <cell r="D366" t="str">
            <v>6M, Ø165, 분체도장</v>
          </cell>
          <cell r="E366">
            <v>1</v>
          </cell>
          <cell r="F366" t="str">
            <v>EA</v>
          </cell>
          <cell r="G366">
            <v>1218419</v>
          </cell>
          <cell r="H366">
            <v>1218419</v>
          </cell>
          <cell r="I366">
            <v>280646</v>
          </cell>
          <cell r="J366">
            <v>280646</v>
          </cell>
          <cell r="K366">
            <v>0</v>
          </cell>
          <cell r="L366">
            <v>0</v>
          </cell>
          <cell r="M366">
            <v>1499065</v>
          </cell>
          <cell r="N366">
            <v>1499065</v>
          </cell>
          <cell r="O366" t="str">
            <v>제304호표</v>
          </cell>
        </row>
        <row r="367">
          <cell r="B367">
            <v>309</v>
          </cell>
          <cell r="C367" t="str">
            <v>부착대(ARM)설치(도로)</v>
          </cell>
          <cell r="D367" t="str">
            <v>4M, Ø76, 분체도장</v>
          </cell>
          <cell r="E367">
            <v>1</v>
          </cell>
          <cell r="F367" t="str">
            <v>EA</v>
          </cell>
          <cell r="G367">
            <v>270622</v>
          </cell>
          <cell r="H367">
            <v>270622</v>
          </cell>
          <cell r="I367">
            <v>223214</v>
          </cell>
          <cell r="J367">
            <v>223214</v>
          </cell>
          <cell r="K367">
            <v>0</v>
          </cell>
          <cell r="L367">
            <v>0</v>
          </cell>
          <cell r="M367">
            <v>493836</v>
          </cell>
          <cell r="N367">
            <v>493836</v>
          </cell>
          <cell r="O367" t="str">
            <v>제309호표</v>
          </cell>
        </row>
        <row r="368">
          <cell r="B368">
            <v>323</v>
          </cell>
          <cell r="C368" t="str">
            <v>와이어로프 설치</v>
          </cell>
          <cell r="D368" t="str">
            <v>ARM 4M</v>
          </cell>
          <cell r="E368">
            <v>1</v>
          </cell>
          <cell r="F368" t="str">
            <v>식</v>
          </cell>
          <cell r="G368">
            <v>14927</v>
          </cell>
          <cell r="H368">
            <v>14927</v>
          </cell>
          <cell r="I368">
            <v>110819</v>
          </cell>
          <cell r="J368">
            <v>110819</v>
          </cell>
          <cell r="K368">
            <v>0</v>
          </cell>
          <cell r="L368">
            <v>0</v>
          </cell>
          <cell r="M368">
            <v>125746</v>
          </cell>
          <cell r="N368">
            <v>125746</v>
          </cell>
          <cell r="O368" t="str">
            <v>제323호표</v>
          </cell>
        </row>
        <row r="369">
          <cell r="B369">
            <v>329</v>
          </cell>
          <cell r="C369" t="str">
            <v>CCTV POLE 기성기초 설치</v>
          </cell>
          <cell r="D369" t="str">
            <v>700 x 700 x 800(아스팔트)</v>
          </cell>
          <cell r="E369">
            <v>1</v>
          </cell>
          <cell r="F369" t="str">
            <v>개소</v>
          </cell>
          <cell r="G369">
            <v>193067</v>
          </cell>
          <cell r="H369">
            <v>193067</v>
          </cell>
          <cell r="I369">
            <v>77783</v>
          </cell>
          <cell r="J369">
            <v>77783</v>
          </cell>
          <cell r="K369">
            <v>10127</v>
          </cell>
          <cell r="L369">
            <v>10127</v>
          </cell>
          <cell r="M369">
            <v>280977</v>
          </cell>
          <cell r="N369">
            <v>280977</v>
          </cell>
          <cell r="O369" t="str">
            <v>제329호표</v>
          </cell>
        </row>
        <row r="370">
          <cell r="B370">
            <v>410</v>
          </cell>
          <cell r="C370" t="str">
            <v>전원케이블 포설</v>
          </cell>
          <cell r="D370" t="str">
            <v>F-CV 4sq x 2C x 1열</v>
          </cell>
          <cell r="E370">
            <v>6</v>
          </cell>
          <cell r="F370" t="str">
            <v>m</v>
          </cell>
          <cell r="G370">
            <v>1290</v>
          </cell>
          <cell r="H370">
            <v>7740</v>
          </cell>
          <cell r="I370">
            <v>3798</v>
          </cell>
          <cell r="J370">
            <v>22788</v>
          </cell>
          <cell r="K370">
            <v>0</v>
          </cell>
          <cell r="L370">
            <v>0</v>
          </cell>
          <cell r="M370">
            <v>5088</v>
          </cell>
          <cell r="N370">
            <v>30528</v>
          </cell>
          <cell r="O370" t="str">
            <v>제410호표</v>
          </cell>
        </row>
        <row r="371">
          <cell r="B371">
            <v>408</v>
          </cell>
          <cell r="C371" t="str">
            <v>전원케이블 포설</v>
          </cell>
          <cell r="D371" t="str">
            <v>F-CV 2.5sq x 2C x 1열</v>
          </cell>
          <cell r="E371">
            <v>2</v>
          </cell>
          <cell r="F371" t="str">
            <v>m</v>
          </cell>
          <cell r="G371">
            <v>1020</v>
          </cell>
          <cell r="H371">
            <v>2040</v>
          </cell>
          <cell r="I371">
            <v>3323</v>
          </cell>
          <cell r="J371">
            <v>6646</v>
          </cell>
          <cell r="K371">
            <v>0</v>
          </cell>
          <cell r="L371">
            <v>0</v>
          </cell>
          <cell r="M371">
            <v>4343</v>
          </cell>
          <cell r="N371">
            <v>8686</v>
          </cell>
          <cell r="O371" t="str">
            <v>제408호표</v>
          </cell>
        </row>
        <row r="372">
          <cell r="B372">
            <v>411</v>
          </cell>
          <cell r="C372" t="str">
            <v>전원케이블 포설</v>
          </cell>
          <cell r="D372" t="str">
            <v>VCT 1.5sq x 2C x 1열</v>
          </cell>
          <cell r="E372">
            <v>6</v>
          </cell>
          <cell r="F372" t="str">
            <v>m</v>
          </cell>
          <cell r="G372">
            <v>804</v>
          </cell>
          <cell r="H372">
            <v>4824</v>
          </cell>
          <cell r="I372">
            <v>3323</v>
          </cell>
          <cell r="J372">
            <v>19938</v>
          </cell>
          <cell r="K372">
            <v>0</v>
          </cell>
          <cell r="L372">
            <v>0</v>
          </cell>
          <cell r="M372">
            <v>4127</v>
          </cell>
          <cell r="N372">
            <v>24762</v>
          </cell>
          <cell r="O372" t="str">
            <v>제411호표</v>
          </cell>
        </row>
        <row r="373">
          <cell r="B373">
            <v>415</v>
          </cell>
          <cell r="C373" t="str">
            <v>전원케이블 포설</v>
          </cell>
          <cell r="D373" t="str">
            <v>VCT 1.5sq x 2C x 5열</v>
          </cell>
          <cell r="E373">
            <v>7</v>
          </cell>
          <cell r="F373" t="str">
            <v>m</v>
          </cell>
          <cell r="G373">
            <v>3819</v>
          </cell>
          <cell r="H373">
            <v>26733</v>
          </cell>
          <cell r="I373">
            <v>13958</v>
          </cell>
          <cell r="J373">
            <v>97706</v>
          </cell>
          <cell r="K373">
            <v>0</v>
          </cell>
          <cell r="L373">
            <v>0</v>
          </cell>
          <cell r="M373">
            <v>17777</v>
          </cell>
          <cell r="N373">
            <v>124439</v>
          </cell>
          <cell r="O373" t="str">
            <v>제415호표</v>
          </cell>
        </row>
        <row r="374">
          <cell r="B374">
            <v>416</v>
          </cell>
          <cell r="C374" t="str">
            <v>스피커케이블</v>
          </cell>
          <cell r="D374" t="str">
            <v>SW 2300</v>
          </cell>
          <cell r="E374">
            <v>2</v>
          </cell>
          <cell r="F374" t="str">
            <v>m</v>
          </cell>
          <cell r="G374">
            <v>1635</v>
          </cell>
          <cell r="H374">
            <v>3270</v>
          </cell>
          <cell r="I374">
            <v>3071</v>
          </cell>
          <cell r="J374">
            <v>6142</v>
          </cell>
          <cell r="K374">
            <v>0</v>
          </cell>
          <cell r="L374">
            <v>0</v>
          </cell>
          <cell r="M374">
            <v>4706</v>
          </cell>
          <cell r="N374">
            <v>9412</v>
          </cell>
          <cell r="O374" t="str">
            <v>제416호표</v>
          </cell>
        </row>
        <row r="375">
          <cell r="B375">
            <v>418</v>
          </cell>
          <cell r="C375" t="str">
            <v>LAN 케이블(옥외) 포설</v>
          </cell>
          <cell r="D375" t="str">
            <v>UTP Cat 5e 4P x 1열</v>
          </cell>
          <cell r="E375">
            <v>6</v>
          </cell>
          <cell r="F375" t="str">
            <v>m</v>
          </cell>
          <cell r="G375">
            <v>642</v>
          </cell>
          <cell r="H375">
            <v>3852</v>
          </cell>
          <cell r="I375">
            <v>4987</v>
          </cell>
          <cell r="J375">
            <v>29922</v>
          </cell>
          <cell r="K375">
            <v>0</v>
          </cell>
          <cell r="L375">
            <v>0</v>
          </cell>
          <cell r="M375">
            <v>5629</v>
          </cell>
          <cell r="N375">
            <v>33774</v>
          </cell>
          <cell r="O375" t="str">
            <v>제418호표</v>
          </cell>
        </row>
        <row r="376">
          <cell r="B376">
            <v>422</v>
          </cell>
          <cell r="C376" t="str">
            <v>LAN 케이블(옥외) 포설</v>
          </cell>
          <cell r="D376" t="str">
            <v>UTP Cat 5e 4P x 5열</v>
          </cell>
          <cell r="E376">
            <v>7</v>
          </cell>
          <cell r="F376" t="str">
            <v>m</v>
          </cell>
          <cell r="G376">
            <v>3095</v>
          </cell>
          <cell r="H376">
            <v>21665</v>
          </cell>
          <cell r="I376">
            <v>20946</v>
          </cell>
          <cell r="J376">
            <v>146622</v>
          </cell>
          <cell r="K376">
            <v>0</v>
          </cell>
          <cell r="L376">
            <v>0</v>
          </cell>
          <cell r="M376">
            <v>24041</v>
          </cell>
          <cell r="N376">
            <v>168287</v>
          </cell>
          <cell r="O376" t="str">
            <v>제422호표</v>
          </cell>
        </row>
        <row r="377">
          <cell r="B377">
            <v>425</v>
          </cell>
          <cell r="C377" t="str">
            <v>접지용 비닐 절연전선</v>
          </cell>
          <cell r="D377" t="str">
            <v>F-GV 4㎟</v>
          </cell>
          <cell r="E377">
            <v>6</v>
          </cell>
          <cell r="F377" t="str">
            <v>m</v>
          </cell>
          <cell r="G377">
            <v>575</v>
          </cell>
          <cell r="H377">
            <v>3450</v>
          </cell>
          <cell r="I377">
            <v>1438</v>
          </cell>
          <cell r="J377">
            <v>8628</v>
          </cell>
          <cell r="K377">
            <v>0</v>
          </cell>
          <cell r="L377">
            <v>0</v>
          </cell>
          <cell r="M377">
            <v>2013</v>
          </cell>
          <cell r="N377">
            <v>12078</v>
          </cell>
          <cell r="O377" t="str">
            <v>제425호표</v>
          </cell>
        </row>
        <row r="378">
          <cell r="B378">
            <v>426</v>
          </cell>
          <cell r="C378" t="str">
            <v>접지동봉(2본)</v>
          </cell>
          <cell r="D378" t="str">
            <v>Ø14 x 1000mm x 2EA</v>
          </cell>
          <cell r="E378">
            <v>1</v>
          </cell>
          <cell r="F378" t="str">
            <v>개소</v>
          </cell>
          <cell r="G378">
            <v>13478</v>
          </cell>
          <cell r="H378">
            <v>13478</v>
          </cell>
          <cell r="I378">
            <v>69276</v>
          </cell>
          <cell r="J378">
            <v>69276</v>
          </cell>
          <cell r="K378">
            <v>0</v>
          </cell>
          <cell r="L378">
            <v>0</v>
          </cell>
          <cell r="M378">
            <v>82754</v>
          </cell>
          <cell r="N378">
            <v>82754</v>
          </cell>
          <cell r="O378" t="str">
            <v>제426호표</v>
          </cell>
        </row>
        <row r="379">
          <cell r="B379">
            <v>437</v>
          </cell>
          <cell r="C379" t="str">
            <v>전선퓨즈(1Ø2W)설치</v>
          </cell>
          <cell r="D379" t="str">
            <v>2.6mm</v>
          </cell>
          <cell r="E379">
            <v>1</v>
          </cell>
          <cell r="F379" t="str">
            <v>EA</v>
          </cell>
          <cell r="G379">
            <v>4550</v>
          </cell>
          <cell r="H379">
            <v>4550</v>
          </cell>
          <cell r="I379">
            <v>33407</v>
          </cell>
          <cell r="J379">
            <v>33407</v>
          </cell>
          <cell r="K379">
            <v>0</v>
          </cell>
          <cell r="L379">
            <v>0</v>
          </cell>
          <cell r="M379">
            <v>37957</v>
          </cell>
          <cell r="N379">
            <v>37957</v>
          </cell>
          <cell r="O379" t="str">
            <v>제437호표</v>
          </cell>
        </row>
        <row r="380">
          <cell r="B380">
            <v>438</v>
          </cell>
          <cell r="C380" t="str">
            <v>인류애자 설치</v>
          </cell>
          <cell r="D380" t="str">
            <v>대110x95</v>
          </cell>
          <cell r="E380">
            <v>2</v>
          </cell>
          <cell r="F380" t="str">
            <v>개</v>
          </cell>
          <cell r="G380">
            <v>1520</v>
          </cell>
          <cell r="H380">
            <v>3040</v>
          </cell>
          <cell r="I380">
            <v>6681</v>
          </cell>
          <cell r="J380">
            <v>13362</v>
          </cell>
          <cell r="K380">
            <v>0</v>
          </cell>
          <cell r="L380">
            <v>0</v>
          </cell>
          <cell r="M380">
            <v>8201</v>
          </cell>
          <cell r="N380">
            <v>16402</v>
          </cell>
          <cell r="O380" t="str">
            <v>제438호표</v>
          </cell>
        </row>
        <row r="381">
          <cell r="B381">
            <v>439</v>
          </cell>
          <cell r="C381" t="str">
            <v>옥외용 비닐 절연전선 설치</v>
          </cell>
          <cell r="D381" t="str">
            <v>DV 2.6mm x 2C</v>
          </cell>
          <cell r="E381">
            <v>2</v>
          </cell>
          <cell r="F381" t="str">
            <v>m</v>
          </cell>
          <cell r="G381">
            <v>937</v>
          </cell>
          <cell r="H381">
            <v>1874</v>
          </cell>
          <cell r="I381">
            <v>1898</v>
          </cell>
          <cell r="J381">
            <v>3796</v>
          </cell>
          <cell r="K381">
            <v>56</v>
          </cell>
          <cell r="L381">
            <v>112</v>
          </cell>
          <cell r="M381">
            <v>2891</v>
          </cell>
          <cell r="N381">
            <v>5782</v>
          </cell>
          <cell r="O381" t="str">
            <v>제439호표</v>
          </cell>
        </row>
        <row r="382">
          <cell r="B382" t="str">
            <v>CCTV 운영 스티커알루미늄베이스 5중구성</v>
          </cell>
          <cell r="C382" t="str">
            <v>CCTV 운영 스티커</v>
          </cell>
          <cell r="D382" t="str">
            <v>알루미늄베이스 5중구성</v>
          </cell>
          <cell r="E382">
            <v>25</v>
          </cell>
          <cell r="F382" t="str">
            <v>EA</v>
          </cell>
          <cell r="G382">
            <v>10000</v>
          </cell>
          <cell r="H382">
            <v>250000</v>
          </cell>
          <cell r="J382">
            <v>0</v>
          </cell>
          <cell r="L382">
            <v>0</v>
          </cell>
          <cell r="M382">
            <v>10000</v>
          </cell>
          <cell r="N382">
            <v>250000</v>
          </cell>
        </row>
        <row r="383">
          <cell r="B383" t="str">
            <v>경기도 용인 스티커</v>
          </cell>
          <cell r="C383" t="str">
            <v>경기도 용인 스티커</v>
          </cell>
          <cell r="E383">
            <v>2</v>
          </cell>
          <cell r="F383" t="str">
            <v>EA</v>
          </cell>
          <cell r="G383">
            <v>10000</v>
          </cell>
          <cell r="H383">
            <v>20000</v>
          </cell>
          <cell r="J383">
            <v>0</v>
          </cell>
          <cell r="L383">
            <v>0</v>
          </cell>
          <cell r="M383">
            <v>10000</v>
          </cell>
          <cell r="N383">
            <v>20000</v>
          </cell>
        </row>
        <row r="392">
          <cell r="B392">
            <v>3009</v>
          </cell>
          <cell r="D392" t="str">
            <v>계</v>
          </cell>
          <cell r="H392">
            <v>4621764</v>
          </cell>
          <cell r="J392">
            <v>1645603</v>
          </cell>
          <cell r="L392">
            <v>10239</v>
          </cell>
          <cell r="N392">
            <v>6277606</v>
          </cell>
        </row>
        <row r="393">
          <cell r="B393">
            <v>2010</v>
          </cell>
          <cell r="C393" t="str">
            <v>2.10 기흥구 언남동 465-9(도)</v>
          </cell>
        </row>
        <row r="394">
          <cell r="B394">
            <v>202</v>
          </cell>
          <cell r="C394" t="str">
            <v>스피드 돔 카메라
고정용 브래킷 설치</v>
          </cell>
          <cell r="D394" t="str">
            <v>제작사양</v>
          </cell>
          <cell r="E394">
            <v>1</v>
          </cell>
          <cell r="F394" t="str">
            <v>EA</v>
          </cell>
          <cell r="G394">
            <v>52644</v>
          </cell>
          <cell r="H394">
            <v>52644</v>
          </cell>
          <cell r="I394">
            <v>88162</v>
          </cell>
          <cell r="J394">
            <v>88162</v>
          </cell>
          <cell r="K394">
            <v>0</v>
          </cell>
          <cell r="L394">
            <v>0</v>
          </cell>
          <cell r="M394">
            <v>140806</v>
          </cell>
          <cell r="N394">
            <v>140806</v>
          </cell>
          <cell r="O394" t="str">
            <v>제202호표</v>
          </cell>
        </row>
        <row r="395">
          <cell r="B395">
            <v>203</v>
          </cell>
          <cell r="C395" t="str">
            <v>고정형 카메라
고정용 브래킷 설치</v>
          </cell>
          <cell r="D395" t="str">
            <v>제작사양</v>
          </cell>
          <cell r="E395">
            <v>1</v>
          </cell>
          <cell r="F395" t="str">
            <v>EA</v>
          </cell>
          <cell r="G395">
            <v>82644</v>
          </cell>
          <cell r="H395">
            <v>82644</v>
          </cell>
          <cell r="I395">
            <v>88162</v>
          </cell>
          <cell r="J395">
            <v>88162</v>
          </cell>
          <cell r="K395">
            <v>0</v>
          </cell>
          <cell r="L395">
            <v>0</v>
          </cell>
          <cell r="M395">
            <v>170806</v>
          </cell>
          <cell r="N395">
            <v>170806</v>
          </cell>
          <cell r="O395" t="str">
            <v>제203호표</v>
          </cell>
        </row>
        <row r="396">
          <cell r="B396">
            <v>204</v>
          </cell>
          <cell r="C396" t="str">
            <v>스피커 설치</v>
          </cell>
          <cell r="D396" t="str">
            <v>20W, 8Ω</v>
          </cell>
          <cell r="E396">
            <v>1</v>
          </cell>
          <cell r="F396" t="str">
            <v>개</v>
          </cell>
          <cell r="G396">
            <v>45879</v>
          </cell>
          <cell r="H396">
            <v>45879</v>
          </cell>
          <cell r="I396">
            <v>45997</v>
          </cell>
          <cell r="J396">
            <v>45997</v>
          </cell>
          <cell r="K396">
            <v>0</v>
          </cell>
          <cell r="L396">
            <v>0</v>
          </cell>
          <cell r="M396">
            <v>91876</v>
          </cell>
          <cell r="N396">
            <v>91876</v>
          </cell>
          <cell r="O396" t="str">
            <v>제204호표</v>
          </cell>
        </row>
        <row r="397">
          <cell r="B397">
            <v>205</v>
          </cell>
          <cell r="C397" t="str">
            <v>경광등 설치</v>
          </cell>
          <cell r="D397" t="str">
            <v>크세논램프 5W, ABS</v>
          </cell>
          <cell r="E397">
            <v>1</v>
          </cell>
          <cell r="F397" t="str">
            <v>개</v>
          </cell>
          <cell r="G397">
            <v>50294</v>
          </cell>
          <cell r="H397">
            <v>50294</v>
          </cell>
          <cell r="I397">
            <v>9801</v>
          </cell>
          <cell r="J397">
            <v>9801</v>
          </cell>
          <cell r="K397">
            <v>0</v>
          </cell>
          <cell r="L397">
            <v>0</v>
          </cell>
          <cell r="M397">
            <v>60095</v>
          </cell>
          <cell r="N397">
            <v>60095</v>
          </cell>
          <cell r="O397" t="str">
            <v>제205호표</v>
          </cell>
        </row>
        <row r="398">
          <cell r="B398">
            <v>206</v>
          </cell>
          <cell r="C398" t="str">
            <v>LED안내판(부착대) 설치</v>
          </cell>
          <cell r="D398" t="str">
            <v>부착대(ARM)부착형</v>
          </cell>
          <cell r="E398">
            <v>1</v>
          </cell>
          <cell r="F398" t="str">
            <v>개</v>
          </cell>
          <cell r="G398">
            <v>811034</v>
          </cell>
          <cell r="H398">
            <v>811034</v>
          </cell>
          <cell r="I398">
            <v>34498</v>
          </cell>
          <cell r="J398">
            <v>34498</v>
          </cell>
          <cell r="K398">
            <v>0</v>
          </cell>
          <cell r="L398">
            <v>0</v>
          </cell>
          <cell r="M398">
            <v>845532</v>
          </cell>
          <cell r="N398">
            <v>845532</v>
          </cell>
          <cell r="O398" t="str">
            <v>제206호표</v>
          </cell>
        </row>
        <row r="399">
          <cell r="B399">
            <v>207</v>
          </cell>
          <cell r="C399" t="str">
            <v>계량기함 설치</v>
          </cell>
          <cell r="D399" t="str">
            <v>PVC</v>
          </cell>
          <cell r="E399">
            <v>1</v>
          </cell>
          <cell r="F399" t="str">
            <v>개</v>
          </cell>
          <cell r="G399">
            <v>13197</v>
          </cell>
          <cell r="H399">
            <v>13197</v>
          </cell>
          <cell r="I399">
            <v>24930</v>
          </cell>
          <cell r="J399">
            <v>24930</v>
          </cell>
          <cell r="K399">
            <v>0</v>
          </cell>
          <cell r="L399">
            <v>0</v>
          </cell>
          <cell r="M399">
            <v>38127</v>
          </cell>
          <cell r="N399">
            <v>38127</v>
          </cell>
          <cell r="O399" t="str">
            <v>제207호표</v>
          </cell>
        </row>
        <row r="400">
          <cell r="B400">
            <v>208</v>
          </cell>
          <cell r="C400" t="str">
            <v>안내판(함체) 설치</v>
          </cell>
          <cell r="D400" t="str">
            <v>탈착식(400x300x3t)</v>
          </cell>
          <cell r="E400">
            <v>1</v>
          </cell>
          <cell r="F400" t="str">
            <v>EA</v>
          </cell>
          <cell r="G400">
            <v>50258</v>
          </cell>
          <cell r="H400">
            <v>50258</v>
          </cell>
          <cell r="I400">
            <v>8624</v>
          </cell>
          <cell r="J400">
            <v>8624</v>
          </cell>
          <cell r="K400">
            <v>0</v>
          </cell>
          <cell r="L400">
            <v>0</v>
          </cell>
          <cell r="M400">
            <v>58882</v>
          </cell>
          <cell r="N400">
            <v>58882</v>
          </cell>
          <cell r="O400" t="str">
            <v>제208호표</v>
          </cell>
        </row>
        <row r="401">
          <cell r="B401">
            <v>209</v>
          </cell>
          <cell r="C401" t="str">
            <v>함체(분체도장)</v>
          </cell>
          <cell r="D401" t="str">
            <v>SUS 400x700x370, 이중구조 1.2t</v>
          </cell>
          <cell r="E401">
            <v>1</v>
          </cell>
          <cell r="F401" t="str">
            <v>EA</v>
          </cell>
          <cell r="G401">
            <v>850804</v>
          </cell>
          <cell r="H401">
            <v>850804</v>
          </cell>
          <cell r="I401">
            <v>26832</v>
          </cell>
          <cell r="J401">
            <v>26832</v>
          </cell>
          <cell r="K401">
            <v>0</v>
          </cell>
          <cell r="L401">
            <v>0</v>
          </cell>
          <cell r="M401">
            <v>877636</v>
          </cell>
          <cell r="N401">
            <v>877636</v>
          </cell>
          <cell r="O401" t="str">
            <v>제209호표</v>
          </cell>
        </row>
        <row r="402">
          <cell r="B402">
            <v>212</v>
          </cell>
          <cell r="C402" t="str">
            <v>광 스위치 설치</v>
          </cell>
          <cell r="D402" t="str">
            <v xml:space="preserve">TP Port : 7포트 </v>
          </cell>
          <cell r="E402">
            <v>1</v>
          </cell>
          <cell r="F402" t="str">
            <v>EA</v>
          </cell>
          <cell r="G402">
            <v>301800</v>
          </cell>
          <cell r="H402">
            <v>301800</v>
          </cell>
          <cell r="I402">
            <v>60033</v>
          </cell>
          <cell r="J402">
            <v>60033</v>
          </cell>
          <cell r="K402">
            <v>0</v>
          </cell>
          <cell r="L402">
            <v>0</v>
          </cell>
          <cell r="M402">
            <v>361833</v>
          </cell>
          <cell r="N402">
            <v>361833</v>
          </cell>
          <cell r="O402" t="str">
            <v>제212호표</v>
          </cell>
        </row>
        <row r="403">
          <cell r="B403">
            <v>213</v>
          </cell>
          <cell r="C403" t="str">
            <v>UTP PATCH CORD</v>
          </cell>
          <cell r="D403" t="str">
            <v>UTP Cat 5e. 4P</v>
          </cell>
          <cell r="E403">
            <v>1</v>
          </cell>
          <cell r="F403" t="str">
            <v>EA</v>
          </cell>
          <cell r="G403">
            <v>1148</v>
          </cell>
          <cell r="H403">
            <v>1148</v>
          </cell>
          <cell r="I403">
            <v>13299</v>
          </cell>
          <cell r="J403">
            <v>13299</v>
          </cell>
          <cell r="K403">
            <v>0</v>
          </cell>
          <cell r="L403">
            <v>0</v>
          </cell>
          <cell r="M403">
            <v>14447</v>
          </cell>
          <cell r="N403">
            <v>14447</v>
          </cell>
          <cell r="O403" t="str">
            <v>제213호표</v>
          </cell>
        </row>
        <row r="404">
          <cell r="B404">
            <v>218</v>
          </cell>
          <cell r="C404" t="str">
            <v>누전차단기 설치</v>
          </cell>
          <cell r="D404" t="str">
            <v>ELB 2P 30/20AT</v>
          </cell>
          <cell r="E404">
            <v>1</v>
          </cell>
          <cell r="F404" t="str">
            <v>EA</v>
          </cell>
          <cell r="G404">
            <v>15475</v>
          </cell>
          <cell r="H404">
            <v>15475</v>
          </cell>
          <cell r="I404">
            <v>29183</v>
          </cell>
          <cell r="J404">
            <v>29183</v>
          </cell>
          <cell r="K404">
            <v>0</v>
          </cell>
          <cell r="L404">
            <v>0</v>
          </cell>
          <cell r="M404">
            <v>44658</v>
          </cell>
          <cell r="N404">
            <v>44658</v>
          </cell>
          <cell r="O404" t="str">
            <v>제218호표</v>
          </cell>
        </row>
        <row r="405">
          <cell r="B405">
            <v>219</v>
          </cell>
          <cell r="C405" t="str">
            <v>배선용차단기 설치</v>
          </cell>
          <cell r="D405" t="str">
            <v>MCCB 2P 30/20AT</v>
          </cell>
          <cell r="E405">
            <v>1</v>
          </cell>
          <cell r="F405" t="str">
            <v>EA</v>
          </cell>
          <cell r="G405">
            <v>27956</v>
          </cell>
          <cell r="H405">
            <v>27956</v>
          </cell>
          <cell r="I405">
            <v>31882</v>
          </cell>
          <cell r="J405">
            <v>31882</v>
          </cell>
          <cell r="K405">
            <v>0</v>
          </cell>
          <cell r="L405">
            <v>0</v>
          </cell>
          <cell r="M405">
            <v>59838</v>
          </cell>
          <cell r="N405">
            <v>59838</v>
          </cell>
          <cell r="O405" t="str">
            <v>제219호표</v>
          </cell>
        </row>
        <row r="406">
          <cell r="B406">
            <v>220</v>
          </cell>
          <cell r="C406" t="str">
            <v>써지보호기(전원) 설치</v>
          </cell>
          <cell r="D406" t="str">
            <v>40KA</v>
          </cell>
          <cell r="E406">
            <v>1</v>
          </cell>
          <cell r="F406" t="str">
            <v>EA</v>
          </cell>
          <cell r="G406">
            <v>91263</v>
          </cell>
          <cell r="H406">
            <v>91263</v>
          </cell>
          <cell r="I406">
            <v>42129</v>
          </cell>
          <cell r="J406">
            <v>42129</v>
          </cell>
          <cell r="K406">
            <v>0</v>
          </cell>
          <cell r="L406">
            <v>0</v>
          </cell>
          <cell r="M406">
            <v>133392</v>
          </cell>
          <cell r="N406">
            <v>133392</v>
          </cell>
          <cell r="O406" t="str">
            <v>제220호표</v>
          </cell>
        </row>
        <row r="407">
          <cell r="B407" t="str">
            <v>멀티콘센트접지2구</v>
          </cell>
          <cell r="C407" t="str">
            <v>멀티콘센트</v>
          </cell>
          <cell r="D407" t="str">
            <v>접지2구</v>
          </cell>
          <cell r="E407">
            <v>1</v>
          </cell>
          <cell r="F407" t="str">
            <v>EA</v>
          </cell>
          <cell r="G407">
            <v>5500</v>
          </cell>
          <cell r="H407">
            <v>5500</v>
          </cell>
          <cell r="J407">
            <v>0</v>
          </cell>
          <cell r="L407">
            <v>0</v>
          </cell>
          <cell r="M407">
            <v>5500</v>
          </cell>
          <cell r="N407">
            <v>5500</v>
          </cell>
        </row>
        <row r="408">
          <cell r="B408" t="str">
            <v>멀티콘센트접지6구</v>
          </cell>
          <cell r="C408" t="str">
            <v>멀티콘센트</v>
          </cell>
          <cell r="D408" t="str">
            <v>접지6구</v>
          </cell>
          <cell r="E408">
            <v>2</v>
          </cell>
          <cell r="F408" t="str">
            <v>EA</v>
          </cell>
          <cell r="G408">
            <v>10400</v>
          </cell>
          <cell r="H408">
            <v>20800</v>
          </cell>
          <cell r="J408">
            <v>0</v>
          </cell>
          <cell r="L408">
            <v>0</v>
          </cell>
          <cell r="M408">
            <v>10400</v>
          </cell>
          <cell r="N408">
            <v>20800</v>
          </cell>
        </row>
        <row r="409">
          <cell r="B409">
            <v>311</v>
          </cell>
          <cell r="C409" t="str">
            <v>전주부착형
부착대(ARM)설치(도로)</v>
          </cell>
          <cell r="D409" t="str">
            <v>1.5M, Ø76, 분체도장</v>
          </cell>
          <cell r="E409">
            <v>1</v>
          </cell>
          <cell r="F409" t="str">
            <v>EA</v>
          </cell>
          <cell r="G409">
            <v>229622</v>
          </cell>
          <cell r="H409">
            <v>229622</v>
          </cell>
          <cell r="I409">
            <v>223214</v>
          </cell>
          <cell r="J409">
            <v>223214</v>
          </cell>
          <cell r="K409">
            <v>0</v>
          </cell>
          <cell r="L409">
            <v>0</v>
          </cell>
          <cell r="M409">
            <v>452836</v>
          </cell>
          <cell r="N409">
            <v>452836</v>
          </cell>
          <cell r="O409" t="str">
            <v>제311호표</v>
          </cell>
        </row>
        <row r="410">
          <cell r="B410">
            <v>402</v>
          </cell>
          <cell r="C410" t="str">
            <v>전선관(지중)</v>
          </cell>
          <cell r="D410" t="str">
            <v>HI 16C</v>
          </cell>
          <cell r="E410">
            <v>2.5</v>
          </cell>
          <cell r="F410" t="str">
            <v>m</v>
          </cell>
          <cell r="G410">
            <v>481</v>
          </cell>
          <cell r="H410">
            <v>1202</v>
          </cell>
          <cell r="I410">
            <v>7067</v>
          </cell>
          <cell r="J410">
            <v>17667</v>
          </cell>
          <cell r="K410">
            <v>0</v>
          </cell>
          <cell r="L410">
            <v>0</v>
          </cell>
          <cell r="M410">
            <v>7547.6</v>
          </cell>
          <cell r="N410">
            <v>18869</v>
          </cell>
          <cell r="O410" t="str">
            <v>제402호표</v>
          </cell>
        </row>
        <row r="411">
          <cell r="B411">
            <v>403</v>
          </cell>
          <cell r="C411" t="str">
            <v>전선관(노출)</v>
          </cell>
          <cell r="D411" t="str">
            <v>FLEX 16C(방수형)</v>
          </cell>
          <cell r="E411">
            <v>3</v>
          </cell>
          <cell r="F411" t="str">
            <v>m</v>
          </cell>
          <cell r="G411">
            <v>1091</v>
          </cell>
          <cell r="H411">
            <v>3273</v>
          </cell>
          <cell r="I411">
            <v>11585</v>
          </cell>
          <cell r="J411">
            <v>34755</v>
          </cell>
          <cell r="K411">
            <v>0</v>
          </cell>
          <cell r="L411">
            <v>0</v>
          </cell>
          <cell r="M411">
            <v>12676</v>
          </cell>
          <cell r="N411">
            <v>38028</v>
          </cell>
          <cell r="O411" t="str">
            <v>제403호표</v>
          </cell>
        </row>
        <row r="412">
          <cell r="B412">
            <v>405</v>
          </cell>
          <cell r="C412" t="str">
            <v>전선관(노출)</v>
          </cell>
          <cell r="D412" t="str">
            <v>FLEX 28C(방수형)</v>
          </cell>
          <cell r="E412">
            <v>9.5</v>
          </cell>
          <cell r="F412" t="str">
            <v>m</v>
          </cell>
          <cell r="G412">
            <v>1574</v>
          </cell>
          <cell r="H412">
            <v>14953</v>
          </cell>
          <cell r="I412">
            <v>18958</v>
          </cell>
          <cell r="J412">
            <v>180101</v>
          </cell>
          <cell r="K412">
            <v>0</v>
          </cell>
          <cell r="L412">
            <v>0</v>
          </cell>
          <cell r="M412">
            <v>20532</v>
          </cell>
          <cell r="N412">
            <v>195054</v>
          </cell>
          <cell r="O412" t="str">
            <v>제405호표</v>
          </cell>
        </row>
        <row r="413">
          <cell r="B413">
            <v>406</v>
          </cell>
          <cell r="C413" t="str">
            <v>전선관(노출)</v>
          </cell>
          <cell r="D413" t="str">
            <v>FLEX 36C(방수형)</v>
          </cell>
          <cell r="E413">
            <v>3</v>
          </cell>
          <cell r="F413" t="str">
            <v>m</v>
          </cell>
          <cell r="G413">
            <v>2135</v>
          </cell>
          <cell r="H413">
            <v>6405</v>
          </cell>
          <cell r="I413">
            <v>22907</v>
          </cell>
          <cell r="J413">
            <v>68721</v>
          </cell>
          <cell r="K413">
            <v>0</v>
          </cell>
          <cell r="L413">
            <v>0</v>
          </cell>
          <cell r="M413">
            <v>25042</v>
          </cell>
          <cell r="N413">
            <v>75126</v>
          </cell>
          <cell r="O413" t="str">
            <v>제406호표</v>
          </cell>
        </row>
        <row r="414">
          <cell r="B414" t="str">
            <v>전선관 커넥터FLEX 16C(방수형)</v>
          </cell>
          <cell r="C414" t="str">
            <v>전선관 커넥터</v>
          </cell>
          <cell r="D414" t="str">
            <v>FLEX 16C(방수형)</v>
          </cell>
          <cell r="E414">
            <v>4</v>
          </cell>
          <cell r="F414" t="str">
            <v>EA</v>
          </cell>
          <cell r="G414">
            <v>567</v>
          </cell>
          <cell r="H414">
            <v>2268</v>
          </cell>
          <cell r="J414">
            <v>0</v>
          </cell>
          <cell r="L414">
            <v>0</v>
          </cell>
          <cell r="M414">
            <v>567</v>
          </cell>
          <cell r="N414">
            <v>2268</v>
          </cell>
        </row>
        <row r="415">
          <cell r="B415" t="str">
            <v>전선관 커넥터FLEX 28C(방수형)</v>
          </cell>
          <cell r="C415" t="str">
            <v>전선관 커넥터</v>
          </cell>
          <cell r="D415" t="str">
            <v>FLEX 28C(방수형)</v>
          </cell>
          <cell r="E415">
            <v>4</v>
          </cell>
          <cell r="F415" t="str">
            <v>EA</v>
          </cell>
          <cell r="G415">
            <v>1000</v>
          </cell>
          <cell r="H415">
            <v>4000</v>
          </cell>
          <cell r="J415">
            <v>0</v>
          </cell>
          <cell r="L415">
            <v>0</v>
          </cell>
          <cell r="M415">
            <v>1000</v>
          </cell>
          <cell r="N415">
            <v>4000</v>
          </cell>
        </row>
        <row r="416">
          <cell r="B416" t="str">
            <v>전선관 커넥터FLEX 36C(방수형)</v>
          </cell>
          <cell r="C416" t="str">
            <v>전선관 커넥터</v>
          </cell>
          <cell r="D416" t="str">
            <v>FLEX 36C(방수형)</v>
          </cell>
          <cell r="E416">
            <v>2</v>
          </cell>
          <cell r="F416" t="str">
            <v>EA</v>
          </cell>
          <cell r="G416">
            <v>1400</v>
          </cell>
          <cell r="H416">
            <v>2800</v>
          </cell>
          <cell r="J416">
            <v>0</v>
          </cell>
          <cell r="L416">
            <v>0</v>
          </cell>
          <cell r="M416">
            <v>1400</v>
          </cell>
          <cell r="N416">
            <v>2800</v>
          </cell>
        </row>
        <row r="417">
          <cell r="B417">
            <v>410</v>
          </cell>
          <cell r="C417" t="str">
            <v>전원케이블 포설</v>
          </cell>
          <cell r="D417" t="str">
            <v>F-CV 4sq x 2C x 1열</v>
          </cell>
          <cell r="E417">
            <v>10</v>
          </cell>
          <cell r="F417" t="str">
            <v>m</v>
          </cell>
          <cell r="G417">
            <v>1290</v>
          </cell>
          <cell r="H417">
            <v>12900</v>
          </cell>
          <cell r="I417">
            <v>3798</v>
          </cell>
          <cell r="J417">
            <v>37980</v>
          </cell>
          <cell r="K417">
            <v>0</v>
          </cell>
          <cell r="L417">
            <v>0</v>
          </cell>
          <cell r="M417">
            <v>5088</v>
          </cell>
          <cell r="N417">
            <v>50880</v>
          </cell>
          <cell r="O417" t="str">
            <v>제410호표</v>
          </cell>
        </row>
        <row r="418">
          <cell r="B418">
            <v>408</v>
          </cell>
          <cell r="C418" t="str">
            <v>전원케이블 포설</v>
          </cell>
          <cell r="D418" t="str">
            <v>F-CV 2.5sq x 2C x 1열</v>
          </cell>
          <cell r="E418">
            <v>2</v>
          </cell>
          <cell r="F418" t="str">
            <v>m</v>
          </cell>
          <cell r="G418">
            <v>1020</v>
          </cell>
          <cell r="H418">
            <v>2040</v>
          </cell>
          <cell r="I418">
            <v>3323</v>
          </cell>
          <cell r="J418">
            <v>6646</v>
          </cell>
          <cell r="K418">
            <v>0</v>
          </cell>
          <cell r="L418">
            <v>0</v>
          </cell>
          <cell r="M418">
            <v>4343</v>
          </cell>
          <cell r="N418">
            <v>8686</v>
          </cell>
          <cell r="O418" t="str">
            <v>제408호표</v>
          </cell>
        </row>
        <row r="419">
          <cell r="B419">
            <v>411</v>
          </cell>
          <cell r="C419" t="str">
            <v>전원케이블 포설</v>
          </cell>
          <cell r="D419" t="str">
            <v>VCT 1.5sq x 2C x 1열</v>
          </cell>
          <cell r="E419">
            <v>4</v>
          </cell>
          <cell r="F419" t="str">
            <v>m</v>
          </cell>
          <cell r="G419">
            <v>804</v>
          </cell>
          <cell r="H419">
            <v>3216</v>
          </cell>
          <cell r="I419">
            <v>3323</v>
          </cell>
          <cell r="J419">
            <v>13292</v>
          </cell>
          <cell r="K419">
            <v>0</v>
          </cell>
          <cell r="L419">
            <v>0</v>
          </cell>
          <cell r="M419">
            <v>4127</v>
          </cell>
          <cell r="N419">
            <v>16508</v>
          </cell>
          <cell r="O419" t="str">
            <v>제411호표</v>
          </cell>
        </row>
        <row r="420">
          <cell r="B420">
            <v>414</v>
          </cell>
          <cell r="C420" t="str">
            <v>전원케이블 포설</v>
          </cell>
          <cell r="D420" t="str">
            <v>VCT 1.5sq x 2C x 4열</v>
          </cell>
          <cell r="E420">
            <v>5</v>
          </cell>
          <cell r="F420" t="str">
            <v>m</v>
          </cell>
          <cell r="G420">
            <v>3058</v>
          </cell>
          <cell r="H420">
            <v>15290</v>
          </cell>
          <cell r="I420">
            <v>11299</v>
          </cell>
          <cell r="J420">
            <v>56495</v>
          </cell>
          <cell r="K420">
            <v>0</v>
          </cell>
          <cell r="L420">
            <v>0</v>
          </cell>
          <cell r="M420">
            <v>14357</v>
          </cell>
          <cell r="N420">
            <v>71785</v>
          </cell>
          <cell r="O420" t="str">
            <v>제414호표</v>
          </cell>
        </row>
        <row r="421">
          <cell r="B421">
            <v>416</v>
          </cell>
          <cell r="C421" t="str">
            <v>스피커케이블</v>
          </cell>
          <cell r="D421" t="str">
            <v>SW 2300</v>
          </cell>
          <cell r="E421">
            <v>2</v>
          </cell>
          <cell r="F421" t="str">
            <v>m</v>
          </cell>
          <cell r="G421">
            <v>1635</v>
          </cell>
          <cell r="H421">
            <v>3270</v>
          </cell>
          <cell r="I421">
            <v>3071</v>
          </cell>
          <cell r="J421">
            <v>6142</v>
          </cell>
          <cell r="K421">
            <v>0</v>
          </cell>
          <cell r="L421">
            <v>0</v>
          </cell>
          <cell r="M421">
            <v>4706</v>
          </cell>
          <cell r="N421">
            <v>9412</v>
          </cell>
          <cell r="O421" t="str">
            <v>제416호표</v>
          </cell>
        </row>
        <row r="422">
          <cell r="B422">
            <v>418</v>
          </cell>
          <cell r="C422" t="str">
            <v>LAN 케이블(옥외) 포설</v>
          </cell>
          <cell r="D422" t="str">
            <v>UTP Cat 5e 4P x 1열</v>
          </cell>
          <cell r="E422">
            <v>4</v>
          </cell>
          <cell r="F422" t="str">
            <v>m</v>
          </cell>
          <cell r="G422">
            <v>642</v>
          </cell>
          <cell r="H422">
            <v>2568</v>
          </cell>
          <cell r="I422">
            <v>4987</v>
          </cell>
          <cell r="J422">
            <v>19948</v>
          </cell>
          <cell r="K422">
            <v>0</v>
          </cell>
          <cell r="L422">
            <v>0</v>
          </cell>
          <cell r="M422">
            <v>5629</v>
          </cell>
          <cell r="N422">
            <v>22516</v>
          </cell>
          <cell r="O422" t="str">
            <v>제418호표</v>
          </cell>
        </row>
        <row r="423">
          <cell r="B423">
            <v>421</v>
          </cell>
          <cell r="C423" t="str">
            <v>LAN 케이블(옥외) 포설</v>
          </cell>
          <cell r="D423" t="str">
            <v>UTP Cat 5e 4P x 4열</v>
          </cell>
          <cell r="E423">
            <v>5</v>
          </cell>
          <cell r="F423" t="str">
            <v>m</v>
          </cell>
          <cell r="G423">
            <v>2481</v>
          </cell>
          <cell r="H423">
            <v>12405</v>
          </cell>
          <cell r="I423">
            <v>16956</v>
          </cell>
          <cell r="J423">
            <v>84780</v>
          </cell>
          <cell r="K423">
            <v>0</v>
          </cell>
          <cell r="L423">
            <v>0</v>
          </cell>
          <cell r="M423">
            <v>19437</v>
          </cell>
          <cell r="N423">
            <v>97185</v>
          </cell>
          <cell r="O423" t="str">
            <v>제421호표</v>
          </cell>
        </row>
        <row r="424">
          <cell r="B424">
            <v>437</v>
          </cell>
          <cell r="C424" t="str">
            <v>전선퓨즈(1Ø2W)설치</v>
          </cell>
          <cell r="D424" t="str">
            <v>2.6mm</v>
          </cell>
          <cell r="E424">
            <v>1</v>
          </cell>
          <cell r="F424" t="str">
            <v>EA</v>
          </cell>
          <cell r="G424">
            <v>4550</v>
          </cell>
          <cell r="H424">
            <v>4550</v>
          </cell>
          <cell r="I424">
            <v>33407</v>
          </cell>
          <cell r="J424">
            <v>33407</v>
          </cell>
          <cell r="K424">
            <v>0</v>
          </cell>
          <cell r="L424">
            <v>0</v>
          </cell>
          <cell r="M424">
            <v>37957</v>
          </cell>
          <cell r="N424">
            <v>37957</v>
          </cell>
          <cell r="O424" t="str">
            <v>제437호표</v>
          </cell>
        </row>
        <row r="425">
          <cell r="B425">
            <v>425</v>
          </cell>
          <cell r="C425" t="str">
            <v>접지용 비닐 절연전선</v>
          </cell>
          <cell r="D425" t="str">
            <v>F-GV 4㎟</v>
          </cell>
          <cell r="E425">
            <v>4.5</v>
          </cell>
          <cell r="F425" t="str">
            <v>m</v>
          </cell>
          <cell r="G425">
            <v>575</v>
          </cell>
          <cell r="H425">
            <v>2587</v>
          </cell>
          <cell r="I425">
            <v>1438</v>
          </cell>
          <cell r="J425">
            <v>6471</v>
          </cell>
          <cell r="K425">
            <v>0</v>
          </cell>
          <cell r="L425">
            <v>0</v>
          </cell>
          <cell r="M425">
            <v>2012.8888888888889</v>
          </cell>
          <cell r="N425">
            <v>9058</v>
          </cell>
          <cell r="O425" t="str">
            <v>제425호표</v>
          </cell>
        </row>
        <row r="426">
          <cell r="B426">
            <v>426</v>
          </cell>
          <cell r="C426" t="str">
            <v>접지동봉(2본)</v>
          </cell>
          <cell r="D426" t="str">
            <v>Ø14 x 1000mm x 2EA</v>
          </cell>
          <cell r="E426">
            <v>1</v>
          </cell>
          <cell r="F426" t="str">
            <v>개소</v>
          </cell>
          <cell r="G426">
            <v>13478</v>
          </cell>
          <cell r="H426">
            <v>13478</v>
          </cell>
          <cell r="I426">
            <v>69276</v>
          </cell>
          <cell r="J426">
            <v>69276</v>
          </cell>
          <cell r="K426">
            <v>0</v>
          </cell>
          <cell r="L426">
            <v>0</v>
          </cell>
          <cell r="M426">
            <v>82754</v>
          </cell>
          <cell r="N426">
            <v>82754</v>
          </cell>
          <cell r="O426" t="str">
            <v>제426호표</v>
          </cell>
        </row>
        <row r="427">
          <cell r="B427">
            <v>435</v>
          </cell>
          <cell r="C427" t="str">
            <v>반경철관</v>
          </cell>
          <cell r="D427" t="str">
            <v>접지용</v>
          </cell>
          <cell r="E427">
            <v>1</v>
          </cell>
          <cell r="F427" t="str">
            <v>식</v>
          </cell>
          <cell r="G427">
            <v>27604</v>
          </cell>
          <cell r="H427">
            <v>27604</v>
          </cell>
          <cell r="I427">
            <v>88706</v>
          </cell>
          <cell r="J427">
            <v>88706</v>
          </cell>
          <cell r="K427">
            <v>0</v>
          </cell>
          <cell r="L427">
            <v>0</v>
          </cell>
          <cell r="M427">
            <v>116310</v>
          </cell>
          <cell r="N427">
            <v>116310</v>
          </cell>
          <cell r="O427" t="str">
            <v>제435호표</v>
          </cell>
        </row>
        <row r="428">
          <cell r="B428" t="str">
            <v>필름밴드1,500mm</v>
          </cell>
          <cell r="C428" t="str">
            <v>필름밴드</v>
          </cell>
          <cell r="D428" t="str">
            <v>1,500mm</v>
          </cell>
          <cell r="E428">
            <v>10</v>
          </cell>
          <cell r="F428" t="str">
            <v>EA</v>
          </cell>
          <cell r="G428">
            <v>2400</v>
          </cell>
          <cell r="H428">
            <v>24000</v>
          </cell>
          <cell r="J428">
            <v>0</v>
          </cell>
          <cell r="L428">
            <v>0</v>
          </cell>
          <cell r="M428">
            <v>2400</v>
          </cell>
          <cell r="N428">
            <v>24000</v>
          </cell>
        </row>
        <row r="429">
          <cell r="B429" t="str">
            <v>CCTV 운영 스티커알루미늄베이스 5중구성</v>
          </cell>
          <cell r="C429" t="str">
            <v>CCTV 운영 스티커</v>
          </cell>
          <cell r="D429" t="str">
            <v>알루미늄베이스 5중구성</v>
          </cell>
          <cell r="E429">
            <v>25</v>
          </cell>
          <cell r="F429" t="str">
            <v>EA</v>
          </cell>
          <cell r="G429">
            <v>10000</v>
          </cell>
          <cell r="H429">
            <v>250000</v>
          </cell>
          <cell r="J429">
            <v>0</v>
          </cell>
          <cell r="L429">
            <v>0</v>
          </cell>
          <cell r="M429">
            <v>10000</v>
          </cell>
          <cell r="N429">
            <v>250000</v>
          </cell>
        </row>
        <row r="430">
          <cell r="B430" t="str">
            <v>경기도 용인 스티커</v>
          </cell>
          <cell r="C430" t="str">
            <v>경기도 용인 스티커</v>
          </cell>
          <cell r="E430">
            <v>2</v>
          </cell>
          <cell r="F430" t="str">
            <v>EA</v>
          </cell>
          <cell r="G430">
            <v>10000</v>
          </cell>
          <cell r="H430">
            <v>20000</v>
          </cell>
          <cell r="J430">
            <v>0</v>
          </cell>
          <cell r="L430">
            <v>0</v>
          </cell>
          <cell r="M430">
            <v>10000</v>
          </cell>
          <cell r="N430">
            <v>20000</v>
          </cell>
        </row>
        <row r="435">
          <cell r="B435">
            <v>3010</v>
          </cell>
          <cell r="D435" t="str">
            <v>계</v>
          </cell>
          <cell r="H435">
            <v>3079127</v>
          </cell>
          <cell r="J435">
            <v>1451133</v>
          </cell>
          <cell r="L435">
            <v>0</v>
          </cell>
          <cell r="N435">
            <v>4530260</v>
          </cell>
        </row>
        <row r="436">
          <cell r="B436">
            <v>2011</v>
          </cell>
          <cell r="C436" t="str">
            <v>2.11 기흥구 영덕동 1256(천)(공원 다리 부근)</v>
          </cell>
        </row>
        <row r="437">
          <cell r="B437">
            <v>202</v>
          </cell>
          <cell r="C437" t="str">
            <v>스피드 돔 카메라
고정용 브래킷 설치</v>
          </cell>
          <cell r="D437" t="str">
            <v>제작사양</v>
          </cell>
          <cell r="E437">
            <v>1</v>
          </cell>
          <cell r="F437" t="str">
            <v>EA</v>
          </cell>
          <cell r="G437">
            <v>52644</v>
          </cell>
          <cell r="H437">
            <v>52644</v>
          </cell>
          <cell r="I437">
            <v>88162</v>
          </cell>
          <cell r="J437">
            <v>88162</v>
          </cell>
          <cell r="K437">
            <v>0</v>
          </cell>
          <cell r="L437">
            <v>0</v>
          </cell>
          <cell r="M437">
            <v>140806</v>
          </cell>
          <cell r="N437">
            <v>140806</v>
          </cell>
          <cell r="O437" t="str">
            <v>제202호표</v>
          </cell>
        </row>
        <row r="438">
          <cell r="B438">
            <v>203</v>
          </cell>
          <cell r="C438" t="str">
            <v>고정형 카메라
고정용 브래킷 설치</v>
          </cell>
          <cell r="D438" t="str">
            <v>제작사양</v>
          </cell>
          <cell r="E438">
            <v>1</v>
          </cell>
          <cell r="F438" t="str">
            <v>EA</v>
          </cell>
          <cell r="G438">
            <v>82644</v>
          </cell>
          <cell r="H438">
            <v>82644</v>
          </cell>
          <cell r="I438">
            <v>88162</v>
          </cell>
          <cell r="J438">
            <v>88162</v>
          </cell>
          <cell r="K438">
            <v>0</v>
          </cell>
          <cell r="L438">
            <v>0</v>
          </cell>
          <cell r="M438">
            <v>170806</v>
          </cell>
          <cell r="N438">
            <v>170806</v>
          </cell>
          <cell r="O438" t="str">
            <v>제203호표</v>
          </cell>
        </row>
        <row r="439">
          <cell r="B439">
            <v>204</v>
          </cell>
          <cell r="C439" t="str">
            <v>스피커 설치</v>
          </cell>
          <cell r="D439" t="str">
            <v>20W, 8Ω</v>
          </cell>
          <cell r="E439">
            <v>1</v>
          </cell>
          <cell r="F439" t="str">
            <v>개</v>
          </cell>
          <cell r="G439">
            <v>45879</v>
          </cell>
          <cell r="H439">
            <v>45879</v>
          </cell>
          <cell r="I439">
            <v>45997</v>
          </cell>
          <cell r="J439">
            <v>45997</v>
          </cell>
          <cell r="K439">
            <v>0</v>
          </cell>
          <cell r="L439">
            <v>0</v>
          </cell>
          <cell r="M439">
            <v>91876</v>
          </cell>
          <cell r="N439">
            <v>91876</v>
          </cell>
          <cell r="O439" t="str">
            <v>제204호표</v>
          </cell>
        </row>
        <row r="440">
          <cell r="B440">
            <v>205</v>
          </cell>
          <cell r="C440" t="str">
            <v>경광등 설치</v>
          </cell>
          <cell r="D440" t="str">
            <v>크세논램프 5W, ABS</v>
          </cell>
          <cell r="E440">
            <v>1</v>
          </cell>
          <cell r="F440" t="str">
            <v>개</v>
          </cell>
          <cell r="G440">
            <v>50294</v>
          </cell>
          <cell r="H440">
            <v>50294</v>
          </cell>
          <cell r="I440">
            <v>9801</v>
          </cell>
          <cell r="J440">
            <v>9801</v>
          </cell>
          <cell r="K440">
            <v>0</v>
          </cell>
          <cell r="L440">
            <v>0</v>
          </cell>
          <cell r="M440">
            <v>60095</v>
          </cell>
          <cell r="N440">
            <v>60095</v>
          </cell>
          <cell r="O440" t="str">
            <v>제205호표</v>
          </cell>
        </row>
        <row r="441">
          <cell r="B441">
            <v>206</v>
          </cell>
          <cell r="C441" t="str">
            <v>LED안내판(부착대) 설치</v>
          </cell>
          <cell r="D441" t="str">
            <v>부착대(ARM)부착형</v>
          </cell>
          <cell r="E441">
            <v>1</v>
          </cell>
          <cell r="F441" t="str">
            <v>개</v>
          </cell>
          <cell r="G441">
            <v>811034</v>
          </cell>
          <cell r="H441">
            <v>811034</v>
          </cell>
          <cell r="I441">
            <v>34498</v>
          </cell>
          <cell r="J441">
            <v>34498</v>
          </cell>
          <cell r="K441">
            <v>0</v>
          </cell>
          <cell r="L441">
            <v>0</v>
          </cell>
          <cell r="M441">
            <v>845532</v>
          </cell>
          <cell r="N441">
            <v>845532</v>
          </cell>
          <cell r="O441" t="str">
            <v>제206호표</v>
          </cell>
        </row>
        <row r="442">
          <cell r="B442">
            <v>207</v>
          </cell>
          <cell r="C442" t="str">
            <v>계량기함 설치</v>
          </cell>
          <cell r="D442" t="str">
            <v>PVC</v>
          </cell>
          <cell r="E442">
            <v>1</v>
          </cell>
          <cell r="F442" t="str">
            <v>개</v>
          </cell>
          <cell r="G442">
            <v>13197</v>
          </cell>
          <cell r="H442">
            <v>13197</v>
          </cell>
          <cell r="I442">
            <v>24930</v>
          </cell>
          <cell r="J442">
            <v>24930</v>
          </cell>
          <cell r="K442">
            <v>0</v>
          </cell>
          <cell r="L442">
            <v>0</v>
          </cell>
          <cell r="M442">
            <v>38127</v>
          </cell>
          <cell r="N442">
            <v>38127</v>
          </cell>
          <cell r="O442" t="str">
            <v>제207호표</v>
          </cell>
        </row>
        <row r="443">
          <cell r="B443">
            <v>208</v>
          </cell>
          <cell r="C443" t="str">
            <v>안내판(함체) 설치</v>
          </cell>
          <cell r="D443" t="str">
            <v>탈착식(400x300x3t)</v>
          </cell>
          <cell r="E443">
            <v>1</v>
          </cell>
          <cell r="F443" t="str">
            <v>EA</v>
          </cell>
          <cell r="G443">
            <v>50258</v>
          </cell>
          <cell r="H443">
            <v>50258</v>
          </cell>
          <cell r="I443">
            <v>8624</v>
          </cell>
          <cell r="J443">
            <v>8624</v>
          </cell>
          <cell r="K443">
            <v>0</v>
          </cell>
          <cell r="L443">
            <v>0</v>
          </cell>
          <cell r="M443">
            <v>58882</v>
          </cell>
          <cell r="N443">
            <v>58882</v>
          </cell>
          <cell r="O443" t="str">
            <v>제208호표</v>
          </cell>
        </row>
        <row r="444">
          <cell r="B444">
            <v>209</v>
          </cell>
          <cell r="C444" t="str">
            <v>함체(분체도장)</v>
          </cell>
          <cell r="D444" t="str">
            <v>SUS 400x700x370, 이중구조 1.2t</v>
          </cell>
          <cell r="E444">
            <v>1</v>
          </cell>
          <cell r="F444" t="str">
            <v>EA</v>
          </cell>
          <cell r="G444">
            <v>850804</v>
          </cell>
          <cell r="H444">
            <v>850804</v>
          </cell>
          <cell r="I444">
            <v>26832</v>
          </cell>
          <cell r="J444">
            <v>26832</v>
          </cell>
          <cell r="K444">
            <v>0</v>
          </cell>
          <cell r="L444">
            <v>0</v>
          </cell>
          <cell r="M444">
            <v>877636</v>
          </cell>
          <cell r="N444">
            <v>877636</v>
          </cell>
          <cell r="O444" t="str">
            <v>제209호표</v>
          </cell>
        </row>
        <row r="445">
          <cell r="B445">
            <v>212</v>
          </cell>
          <cell r="C445" t="str">
            <v>광 스위치 설치</v>
          </cell>
          <cell r="D445" t="str">
            <v xml:space="preserve">TP Port : 7포트 </v>
          </cell>
          <cell r="E445">
            <v>1</v>
          </cell>
          <cell r="F445" t="str">
            <v>EA</v>
          </cell>
          <cell r="G445">
            <v>301800</v>
          </cell>
          <cell r="H445">
            <v>301800</v>
          </cell>
          <cell r="I445">
            <v>60033</v>
          </cell>
          <cell r="J445">
            <v>60033</v>
          </cell>
          <cell r="K445">
            <v>0</v>
          </cell>
          <cell r="L445">
            <v>0</v>
          </cell>
          <cell r="M445">
            <v>361833</v>
          </cell>
          <cell r="N445">
            <v>361833</v>
          </cell>
          <cell r="O445" t="str">
            <v>제212호표</v>
          </cell>
        </row>
        <row r="446">
          <cell r="B446">
            <v>213</v>
          </cell>
          <cell r="C446" t="str">
            <v>UTP PATCH CORD</v>
          </cell>
          <cell r="D446" t="str">
            <v>UTP Cat 5e. 4P</v>
          </cell>
          <cell r="E446">
            <v>1</v>
          </cell>
          <cell r="F446" t="str">
            <v>EA</v>
          </cell>
          <cell r="G446">
            <v>1148</v>
          </cell>
          <cell r="H446">
            <v>1148</v>
          </cell>
          <cell r="I446">
            <v>13299</v>
          </cell>
          <cell r="J446">
            <v>13299</v>
          </cell>
          <cell r="K446">
            <v>0</v>
          </cell>
          <cell r="L446">
            <v>0</v>
          </cell>
          <cell r="M446">
            <v>14447</v>
          </cell>
          <cell r="N446">
            <v>14447</v>
          </cell>
          <cell r="O446" t="str">
            <v>제213호표</v>
          </cell>
        </row>
        <row r="447">
          <cell r="B447">
            <v>218</v>
          </cell>
          <cell r="C447" t="str">
            <v>누전차단기 설치</v>
          </cell>
          <cell r="D447" t="str">
            <v>ELB 2P 30/20AT</v>
          </cell>
          <cell r="E447">
            <v>1</v>
          </cell>
          <cell r="F447" t="str">
            <v>EA</v>
          </cell>
          <cell r="G447">
            <v>15475</v>
          </cell>
          <cell r="H447">
            <v>15475</v>
          </cell>
          <cell r="I447">
            <v>29183</v>
          </cell>
          <cell r="J447">
            <v>29183</v>
          </cell>
          <cell r="K447">
            <v>0</v>
          </cell>
          <cell r="L447">
            <v>0</v>
          </cell>
          <cell r="M447">
            <v>44658</v>
          </cell>
          <cell r="N447">
            <v>44658</v>
          </cell>
          <cell r="O447" t="str">
            <v>제218호표</v>
          </cell>
        </row>
        <row r="448">
          <cell r="B448">
            <v>219</v>
          </cell>
          <cell r="C448" t="str">
            <v>배선용차단기 설치</v>
          </cell>
          <cell r="D448" t="str">
            <v>MCCB 2P 30/20AT</v>
          </cell>
          <cell r="E448">
            <v>1</v>
          </cell>
          <cell r="F448" t="str">
            <v>EA</v>
          </cell>
          <cell r="G448">
            <v>27956</v>
          </cell>
          <cell r="H448">
            <v>27956</v>
          </cell>
          <cell r="I448">
            <v>31882</v>
          </cell>
          <cell r="J448">
            <v>31882</v>
          </cell>
          <cell r="K448">
            <v>0</v>
          </cell>
          <cell r="L448">
            <v>0</v>
          </cell>
          <cell r="M448">
            <v>59838</v>
          </cell>
          <cell r="N448">
            <v>59838</v>
          </cell>
          <cell r="O448" t="str">
            <v>제219호표</v>
          </cell>
        </row>
        <row r="449">
          <cell r="B449">
            <v>220</v>
          </cell>
          <cell r="C449" t="str">
            <v>써지보호기(전원) 설치</v>
          </cell>
          <cell r="D449" t="str">
            <v>40KA</v>
          </cell>
          <cell r="E449">
            <v>1</v>
          </cell>
          <cell r="F449" t="str">
            <v>EA</v>
          </cell>
          <cell r="G449">
            <v>91263</v>
          </cell>
          <cell r="H449">
            <v>91263</v>
          </cell>
          <cell r="I449">
            <v>42129</v>
          </cell>
          <cell r="J449">
            <v>42129</v>
          </cell>
          <cell r="K449">
            <v>0</v>
          </cell>
          <cell r="L449">
            <v>0</v>
          </cell>
          <cell r="M449">
            <v>133392</v>
          </cell>
          <cell r="N449">
            <v>133392</v>
          </cell>
          <cell r="O449" t="str">
            <v>제220호표</v>
          </cell>
        </row>
        <row r="450">
          <cell r="B450">
            <v>221</v>
          </cell>
          <cell r="C450" t="str">
            <v>불법광고물 
부착방지시트</v>
          </cell>
          <cell r="D450" t="str">
            <v>현장설치도</v>
          </cell>
          <cell r="E450">
            <v>1</v>
          </cell>
          <cell r="F450" t="str">
            <v>개소</v>
          </cell>
          <cell r="G450">
            <v>187775</v>
          </cell>
          <cell r="H450">
            <v>187775</v>
          </cell>
          <cell r="I450">
            <v>0</v>
          </cell>
          <cell r="J450">
            <v>0</v>
          </cell>
          <cell r="K450">
            <v>0</v>
          </cell>
          <cell r="L450">
            <v>0</v>
          </cell>
          <cell r="M450">
            <v>187775</v>
          </cell>
          <cell r="N450">
            <v>187775</v>
          </cell>
          <cell r="O450" t="str">
            <v>제221호표</v>
          </cell>
        </row>
        <row r="451">
          <cell r="B451" t="str">
            <v>멀티콘센트접지2구</v>
          </cell>
          <cell r="C451" t="str">
            <v>멀티콘센트</v>
          </cell>
          <cell r="D451" t="str">
            <v>접지2구</v>
          </cell>
          <cell r="E451">
            <v>1</v>
          </cell>
          <cell r="F451" t="str">
            <v>EA</v>
          </cell>
          <cell r="G451">
            <v>5500</v>
          </cell>
          <cell r="H451">
            <v>5500</v>
          </cell>
          <cell r="J451">
            <v>0</v>
          </cell>
          <cell r="L451">
            <v>0</v>
          </cell>
          <cell r="M451">
            <v>5500</v>
          </cell>
          <cell r="N451">
            <v>5500</v>
          </cell>
        </row>
        <row r="452">
          <cell r="B452" t="str">
            <v>멀티콘센트접지6구</v>
          </cell>
          <cell r="C452" t="str">
            <v>멀티콘센트</v>
          </cell>
          <cell r="D452" t="str">
            <v>접지6구</v>
          </cell>
          <cell r="E452">
            <v>2</v>
          </cell>
          <cell r="F452" t="str">
            <v>EA</v>
          </cell>
          <cell r="G452">
            <v>10400</v>
          </cell>
          <cell r="H452">
            <v>20800</v>
          </cell>
          <cell r="J452">
            <v>0</v>
          </cell>
          <cell r="L452">
            <v>0</v>
          </cell>
          <cell r="M452">
            <v>10400</v>
          </cell>
          <cell r="N452">
            <v>20800</v>
          </cell>
        </row>
        <row r="453">
          <cell r="B453">
            <v>301</v>
          </cell>
          <cell r="C453" t="str">
            <v>CCTV POLE 설치
(토사)</v>
          </cell>
          <cell r="D453" t="str">
            <v>6M, Ø165, 분체도장</v>
          </cell>
          <cell r="E453">
            <v>1</v>
          </cell>
          <cell r="F453" t="str">
            <v>EA</v>
          </cell>
          <cell r="G453">
            <v>1217776</v>
          </cell>
          <cell r="H453">
            <v>1217776</v>
          </cell>
          <cell r="I453">
            <v>259211</v>
          </cell>
          <cell r="J453">
            <v>259211</v>
          </cell>
          <cell r="K453">
            <v>0</v>
          </cell>
          <cell r="L453">
            <v>0</v>
          </cell>
          <cell r="M453">
            <v>1476987</v>
          </cell>
          <cell r="N453">
            <v>1476987</v>
          </cell>
          <cell r="O453" t="str">
            <v>제301호표</v>
          </cell>
        </row>
        <row r="454">
          <cell r="B454">
            <v>314</v>
          </cell>
          <cell r="C454" t="str">
            <v>부착대(ARM)설치(기타)</v>
          </cell>
          <cell r="D454" t="str">
            <v>2M, Ø76, 분체도장</v>
          </cell>
          <cell r="E454">
            <v>1</v>
          </cell>
          <cell r="F454" t="str">
            <v>EA</v>
          </cell>
          <cell r="G454">
            <v>240622</v>
          </cell>
          <cell r="H454">
            <v>240622</v>
          </cell>
          <cell r="I454">
            <v>154069</v>
          </cell>
          <cell r="J454">
            <v>154069</v>
          </cell>
          <cell r="K454">
            <v>0</v>
          </cell>
          <cell r="L454">
            <v>0</v>
          </cell>
          <cell r="M454">
            <v>394691</v>
          </cell>
          <cell r="N454">
            <v>394691</v>
          </cell>
          <cell r="O454" t="str">
            <v>제314호표</v>
          </cell>
        </row>
        <row r="455">
          <cell r="B455">
            <v>321</v>
          </cell>
          <cell r="C455" t="str">
            <v>와이어로프 설치</v>
          </cell>
          <cell r="D455" t="str">
            <v>ARM 2M</v>
          </cell>
          <cell r="E455">
            <v>1</v>
          </cell>
          <cell r="F455" t="str">
            <v>식</v>
          </cell>
          <cell r="G455">
            <v>12408</v>
          </cell>
          <cell r="H455">
            <v>12408</v>
          </cell>
          <cell r="I455">
            <v>106666</v>
          </cell>
          <cell r="J455">
            <v>106666</v>
          </cell>
          <cell r="K455">
            <v>0</v>
          </cell>
          <cell r="L455">
            <v>0</v>
          </cell>
          <cell r="M455">
            <v>119074</v>
          </cell>
          <cell r="N455">
            <v>119074</v>
          </cell>
          <cell r="O455" t="str">
            <v>제321호표</v>
          </cell>
        </row>
        <row r="456">
          <cell r="B456">
            <v>325</v>
          </cell>
          <cell r="C456" t="str">
            <v>CCTV POLE 
기성기초 설치</v>
          </cell>
          <cell r="D456" t="str">
            <v>700 x 700 x 800(토사)</v>
          </cell>
          <cell r="E456">
            <v>1</v>
          </cell>
          <cell r="F456" t="str">
            <v>개소</v>
          </cell>
          <cell r="G456">
            <v>180420</v>
          </cell>
          <cell r="H456">
            <v>180420</v>
          </cell>
          <cell r="I456">
            <v>65613</v>
          </cell>
          <cell r="J456">
            <v>65613</v>
          </cell>
          <cell r="K456">
            <v>6719</v>
          </cell>
          <cell r="L456">
            <v>6719</v>
          </cell>
          <cell r="M456">
            <v>252752</v>
          </cell>
          <cell r="N456">
            <v>252752</v>
          </cell>
          <cell r="O456" t="str">
            <v>제325호표</v>
          </cell>
        </row>
        <row r="457">
          <cell r="B457">
            <v>400</v>
          </cell>
          <cell r="C457" t="str">
            <v>전선관(지중)</v>
          </cell>
          <cell r="D457" t="str">
            <v>PE 28C</v>
          </cell>
          <cell r="E457">
            <v>25</v>
          </cell>
          <cell r="F457" t="str">
            <v>m</v>
          </cell>
          <cell r="G457">
            <v>542</v>
          </cell>
          <cell r="H457">
            <v>13550</v>
          </cell>
          <cell r="I457">
            <v>3940</v>
          </cell>
          <cell r="J457">
            <v>98500</v>
          </cell>
          <cell r="K457">
            <v>0</v>
          </cell>
          <cell r="L457">
            <v>0</v>
          </cell>
          <cell r="M457">
            <v>4482</v>
          </cell>
          <cell r="N457">
            <v>112050</v>
          </cell>
          <cell r="O457" t="str">
            <v>제400호표</v>
          </cell>
        </row>
        <row r="458">
          <cell r="B458">
            <v>410</v>
          </cell>
          <cell r="C458" t="str">
            <v>전원케이블 포설</v>
          </cell>
          <cell r="D458" t="str">
            <v>F-CV 4sq x 2C x 1열</v>
          </cell>
          <cell r="E458">
            <v>35</v>
          </cell>
          <cell r="F458" t="str">
            <v>m</v>
          </cell>
          <cell r="G458">
            <v>1290</v>
          </cell>
          <cell r="H458">
            <v>45150</v>
          </cell>
          <cell r="I458">
            <v>3798</v>
          </cell>
          <cell r="J458">
            <v>132930</v>
          </cell>
          <cell r="K458">
            <v>0</v>
          </cell>
          <cell r="L458">
            <v>0</v>
          </cell>
          <cell r="M458">
            <v>5088</v>
          </cell>
          <cell r="N458">
            <v>178080</v>
          </cell>
          <cell r="O458" t="str">
            <v>제410호표</v>
          </cell>
        </row>
        <row r="459">
          <cell r="B459">
            <v>408</v>
          </cell>
          <cell r="C459" t="str">
            <v>전원케이블 포설</v>
          </cell>
          <cell r="D459" t="str">
            <v>F-CV 2.5sq x 2C x 1열</v>
          </cell>
          <cell r="E459">
            <v>2</v>
          </cell>
          <cell r="F459" t="str">
            <v>m</v>
          </cell>
          <cell r="G459">
            <v>1020</v>
          </cell>
          <cell r="H459">
            <v>2040</v>
          </cell>
          <cell r="I459">
            <v>3323</v>
          </cell>
          <cell r="J459">
            <v>6646</v>
          </cell>
          <cell r="K459">
            <v>0</v>
          </cell>
          <cell r="L459">
            <v>0</v>
          </cell>
          <cell r="M459">
            <v>4343</v>
          </cell>
          <cell r="N459">
            <v>8686</v>
          </cell>
          <cell r="O459" t="str">
            <v>제408호표</v>
          </cell>
        </row>
        <row r="460">
          <cell r="B460">
            <v>411</v>
          </cell>
          <cell r="C460" t="str">
            <v>전원케이블 포설</v>
          </cell>
          <cell r="D460" t="str">
            <v>VCT 1.5sq x 2C x 1열</v>
          </cell>
          <cell r="E460">
            <v>3</v>
          </cell>
          <cell r="F460" t="str">
            <v>m</v>
          </cell>
          <cell r="G460">
            <v>804</v>
          </cell>
          <cell r="H460">
            <v>2412</v>
          </cell>
          <cell r="I460">
            <v>3323</v>
          </cell>
          <cell r="J460">
            <v>9969</v>
          </cell>
          <cell r="K460">
            <v>0</v>
          </cell>
          <cell r="L460">
            <v>0</v>
          </cell>
          <cell r="M460">
            <v>4127</v>
          </cell>
          <cell r="N460">
            <v>12381</v>
          </cell>
          <cell r="O460" t="str">
            <v>제411호표</v>
          </cell>
        </row>
        <row r="461">
          <cell r="B461">
            <v>414</v>
          </cell>
          <cell r="C461" t="str">
            <v>전원케이블 포설</v>
          </cell>
          <cell r="D461" t="str">
            <v>VCT 1.5sq x 2C x 4열</v>
          </cell>
          <cell r="E461">
            <v>5</v>
          </cell>
          <cell r="F461" t="str">
            <v>m</v>
          </cell>
          <cell r="G461">
            <v>3058</v>
          </cell>
          <cell r="H461">
            <v>15290</v>
          </cell>
          <cell r="I461">
            <v>11299</v>
          </cell>
          <cell r="J461">
            <v>56495</v>
          </cell>
          <cell r="K461">
            <v>0</v>
          </cell>
          <cell r="L461">
            <v>0</v>
          </cell>
          <cell r="M461">
            <v>14357</v>
          </cell>
          <cell r="N461">
            <v>71785</v>
          </cell>
          <cell r="O461" t="str">
            <v>제414호표</v>
          </cell>
        </row>
        <row r="462">
          <cell r="B462">
            <v>416</v>
          </cell>
          <cell r="C462" t="str">
            <v>스피커케이블</v>
          </cell>
          <cell r="D462" t="str">
            <v>SW 2300</v>
          </cell>
          <cell r="E462">
            <v>2</v>
          </cell>
          <cell r="F462" t="str">
            <v>m</v>
          </cell>
          <cell r="G462">
            <v>1635</v>
          </cell>
          <cell r="H462">
            <v>3270</v>
          </cell>
          <cell r="I462">
            <v>3071</v>
          </cell>
          <cell r="J462">
            <v>6142</v>
          </cell>
          <cell r="K462">
            <v>0</v>
          </cell>
          <cell r="L462">
            <v>0</v>
          </cell>
          <cell r="M462">
            <v>4706</v>
          </cell>
          <cell r="N462">
            <v>9412</v>
          </cell>
          <cell r="O462" t="str">
            <v>제416호표</v>
          </cell>
        </row>
        <row r="463">
          <cell r="B463">
            <v>418</v>
          </cell>
          <cell r="C463" t="str">
            <v>LAN 케이블(옥외) 포설</v>
          </cell>
          <cell r="D463" t="str">
            <v>UTP Cat 5e 4P x 1열</v>
          </cell>
          <cell r="E463">
            <v>6</v>
          </cell>
          <cell r="F463" t="str">
            <v>m</v>
          </cell>
          <cell r="G463">
            <v>642</v>
          </cell>
          <cell r="H463">
            <v>3852</v>
          </cell>
          <cell r="I463">
            <v>4987</v>
          </cell>
          <cell r="J463">
            <v>29922</v>
          </cell>
          <cell r="K463">
            <v>0</v>
          </cell>
          <cell r="L463">
            <v>0</v>
          </cell>
          <cell r="M463">
            <v>5629</v>
          </cell>
          <cell r="N463">
            <v>33774</v>
          </cell>
          <cell r="O463" t="str">
            <v>제418호표</v>
          </cell>
        </row>
        <row r="464">
          <cell r="B464">
            <v>421</v>
          </cell>
          <cell r="C464" t="str">
            <v>LAN 케이블(옥외) 포설</v>
          </cell>
          <cell r="D464" t="str">
            <v>UTP Cat 5e 4P x 4열</v>
          </cell>
          <cell r="E464">
            <v>5</v>
          </cell>
          <cell r="F464" t="str">
            <v>m</v>
          </cell>
          <cell r="G464">
            <v>2481</v>
          </cell>
          <cell r="H464">
            <v>12405</v>
          </cell>
          <cell r="I464">
            <v>16956</v>
          </cell>
          <cell r="J464">
            <v>84780</v>
          </cell>
          <cell r="K464">
            <v>0</v>
          </cell>
          <cell r="L464">
            <v>0</v>
          </cell>
          <cell r="M464">
            <v>19437</v>
          </cell>
          <cell r="N464">
            <v>97185</v>
          </cell>
          <cell r="O464" t="str">
            <v>제421호표</v>
          </cell>
        </row>
        <row r="465">
          <cell r="B465">
            <v>425</v>
          </cell>
          <cell r="C465" t="str">
            <v>접지용 비닐 절연전선</v>
          </cell>
          <cell r="D465" t="str">
            <v>F-GV 4㎟</v>
          </cell>
          <cell r="E465">
            <v>6</v>
          </cell>
          <cell r="F465" t="str">
            <v>m</v>
          </cell>
          <cell r="G465">
            <v>575</v>
          </cell>
          <cell r="H465">
            <v>3450</v>
          </cell>
          <cell r="I465">
            <v>1438</v>
          </cell>
          <cell r="J465">
            <v>8628</v>
          </cell>
          <cell r="K465">
            <v>0</v>
          </cell>
          <cell r="L465">
            <v>0</v>
          </cell>
          <cell r="M465">
            <v>2013</v>
          </cell>
          <cell r="N465">
            <v>12078</v>
          </cell>
          <cell r="O465" t="str">
            <v>제425호표</v>
          </cell>
        </row>
        <row r="466">
          <cell r="B466">
            <v>426</v>
          </cell>
          <cell r="C466" t="str">
            <v>접지동봉(2본)</v>
          </cell>
          <cell r="D466" t="str">
            <v>Ø14 x 1000mm x 2EA</v>
          </cell>
          <cell r="E466">
            <v>1</v>
          </cell>
          <cell r="F466" t="str">
            <v>개소</v>
          </cell>
          <cell r="G466">
            <v>13478</v>
          </cell>
          <cell r="H466">
            <v>13478</v>
          </cell>
          <cell r="I466">
            <v>69276</v>
          </cell>
          <cell r="J466">
            <v>69276</v>
          </cell>
          <cell r="K466">
            <v>0</v>
          </cell>
          <cell r="L466">
            <v>0</v>
          </cell>
          <cell r="M466">
            <v>82754</v>
          </cell>
          <cell r="N466">
            <v>82754</v>
          </cell>
          <cell r="O466" t="str">
            <v>제426호표</v>
          </cell>
        </row>
        <row r="467">
          <cell r="B467">
            <v>429</v>
          </cell>
          <cell r="C467" t="str">
            <v>경고테이프</v>
          </cell>
          <cell r="D467" t="str">
            <v>200x250</v>
          </cell>
          <cell r="E467">
            <v>28</v>
          </cell>
          <cell r="F467" t="str">
            <v>m</v>
          </cell>
          <cell r="G467">
            <v>189</v>
          </cell>
          <cell r="H467">
            <v>5292</v>
          </cell>
          <cell r="I467">
            <v>179</v>
          </cell>
          <cell r="J467">
            <v>5012</v>
          </cell>
          <cell r="K467">
            <v>0</v>
          </cell>
          <cell r="L467">
            <v>0</v>
          </cell>
          <cell r="M467">
            <v>368</v>
          </cell>
          <cell r="N467">
            <v>10304</v>
          </cell>
          <cell r="O467" t="str">
            <v>제429호표</v>
          </cell>
        </row>
        <row r="468">
          <cell r="B468">
            <v>433</v>
          </cell>
          <cell r="C468" t="str">
            <v>관로터파기 및 
되메우기</v>
          </cell>
          <cell r="D468" t="str">
            <v>아스콘</v>
          </cell>
          <cell r="E468">
            <v>3</v>
          </cell>
          <cell r="F468" t="str">
            <v>m</v>
          </cell>
          <cell r="G468">
            <v>27676</v>
          </cell>
          <cell r="H468">
            <v>83028</v>
          </cell>
          <cell r="I468">
            <v>16983</v>
          </cell>
          <cell r="J468">
            <v>50949</v>
          </cell>
          <cell r="K468">
            <v>3505</v>
          </cell>
          <cell r="L468">
            <v>10515</v>
          </cell>
          <cell r="M468">
            <v>48164</v>
          </cell>
          <cell r="N468">
            <v>144492</v>
          </cell>
          <cell r="O468" t="str">
            <v>제433호표</v>
          </cell>
        </row>
        <row r="469">
          <cell r="B469">
            <v>430</v>
          </cell>
          <cell r="C469" t="str">
            <v>관로터파기 및 
되메우기</v>
          </cell>
          <cell r="D469" t="str">
            <v>토사</v>
          </cell>
          <cell r="E469">
            <v>25</v>
          </cell>
          <cell r="F469" t="str">
            <v>m</v>
          </cell>
          <cell r="G469">
            <v>180</v>
          </cell>
          <cell r="H469">
            <v>4500</v>
          </cell>
          <cell r="I469">
            <v>4743</v>
          </cell>
          <cell r="J469">
            <v>118575</v>
          </cell>
          <cell r="K469">
            <v>171</v>
          </cell>
          <cell r="L469">
            <v>4275</v>
          </cell>
          <cell r="M469">
            <v>5094</v>
          </cell>
          <cell r="N469">
            <v>127350</v>
          </cell>
          <cell r="O469" t="str">
            <v>제430호표</v>
          </cell>
        </row>
        <row r="470">
          <cell r="B470" t="str">
            <v>CCTV 운영 스티커알루미늄베이스 5중구성</v>
          </cell>
          <cell r="C470" t="str">
            <v>CCTV 운영 스티커</v>
          </cell>
          <cell r="D470" t="str">
            <v>알루미늄베이스 5중구성</v>
          </cell>
          <cell r="E470">
            <v>25</v>
          </cell>
          <cell r="F470" t="str">
            <v>EA</v>
          </cell>
          <cell r="G470">
            <v>10000</v>
          </cell>
          <cell r="H470">
            <v>250000</v>
          </cell>
          <cell r="J470">
            <v>0</v>
          </cell>
          <cell r="L470">
            <v>0</v>
          </cell>
          <cell r="M470">
            <v>10000</v>
          </cell>
          <cell r="N470">
            <v>250000</v>
          </cell>
        </row>
        <row r="471">
          <cell r="B471" t="str">
            <v>경기도 용인 스티커</v>
          </cell>
          <cell r="C471" t="str">
            <v>경기도 용인 스티커</v>
          </cell>
          <cell r="E471">
            <v>2</v>
          </cell>
          <cell r="F471" t="str">
            <v>EA</v>
          </cell>
          <cell r="G471">
            <v>10000</v>
          </cell>
          <cell r="H471">
            <v>20000</v>
          </cell>
          <cell r="J471">
            <v>0</v>
          </cell>
          <cell r="L471">
            <v>0</v>
          </cell>
          <cell r="M471">
            <v>10000</v>
          </cell>
          <cell r="N471">
            <v>20000</v>
          </cell>
        </row>
        <row r="478">
          <cell r="B478">
            <v>3011</v>
          </cell>
          <cell r="D478" t="str">
            <v>계</v>
          </cell>
          <cell r="H478">
            <v>4737414</v>
          </cell>
          <cell r="J478">
            <v>1766915</v>
          </cell>
          <cell r="L478">
            <v>21509</v>
          </cell>
          <cell r="N478">
            <v>6525838</v>
          </cell>
        </row>
        <row r="479">
          <cell r="B479">
            <v>2012</v>
          </cell>
          <cell r="C479" t="str">
            <v>2.12 기흥구 중동 665-43(도)(중동 665-23)</v>
          </cell>
        </row>
        <row r="480">
          <cell r="B480">
            <v>202</v>
          </cell>
          <cell r="C480" t="str">
            <v>스피드 돔 카메라
고정용 브래킷 설치</v>
          </cell>
          <cell r="D480" t="str">
            <v>제작사양</v>
          </cell>
          <cell r="E480">
            <v>1</v>
          </cell>
          <cell r="F480" t="str">
            <v>EA</v>
          </cell>
          <cell r="G480">
            <v>52644</v>
          </cell>
          <cell r="H480">
            <v>52644</v>
          </cell>
          <cell r="I480">
            <v>88162</v>
          </cell>
          <cell r="J480">
            <v>88162</v>
          </cell>
          <cell r="K480">
            <v>0</v>
          </cell>
          <cell r="L480">
            <v>0</v>
          </cell>
          <cell r="M480">
            <v>140806</v>
          </cell>
          <cell r="N480">
            <v>140806</v>
          </cell>
          <cell r="O480" t="str">
            <v>제202호표</v>
          </cell>
        </row>
        <row r="481">
          <cell r="B481">
            <v>203</v>
          </cell>
          <cell r="C481" t="str">
            <v>고정형 카메라
고정용 브래킷 설치</v>
          </cell>
          <cell r="D481" t="str">
            <v>제작사양</v>
          </cell>
          <cell r="E481">
            <v>2</v>
          </cell>
          <cell r="F481" t="str">
            <v>EA</v>
          </cell>
          <cell r="G481">
            <v>82644</v>
          </cell>
          <cell r="H481">
            <v>165288</v>
          </cell>
          <cell r="I481">
            <v>88162</v>
          </cell>
          <cell r="J481">
            <v>176324</v>
          </cell>
          <cell r="K481">
            <v>0</v>
          </cell>
          <cell r="L481">
            <v>0</v>
          </cell>
          <cell r="M481">
            <v>170806</v>
          </cell>
          <cell r="N481">
            <v>341612</v>
          </cell>
          <cell r="O481" t="str">
            <v>제203호표</v>
          </cell>
        </row>
        <row r="482">
          <cell r="B482">
            <v>204</v>
          </cell>
          <cell r="C482" t="str">
            <v>스피커 설치</v>
          </cell>
          <cell r="D482" t="str">
            <v>20W, 8Ω</v>
          </cell>
          <cell r="E482">
            <v>1</v>
          </cell>
          <cell r="F482" t="str">
            <v>개</v>
          </cell>
          <cell r="G482">
            <v>45879</v>
          </cell>
          <cell r="H482">
            <v>45879</v>
          </cell>
          <cell r="I482">
            <v>45997</v>
          </cell>
          <cell r="J482">
            <v>45997</v>
          </cell>
          <cell r="K482">
            <v>0</v>
          </cell>
          <cell r="L482">
            <v>0</v>
          </cell>
          <cell r="M482">
            <v>91876</v>
          </cell>
          <cell r="N482">
            <v>91876</v>
          </cell>
          <cell r="O482" t="str">
            <v>제204호표</v>
          </cell>
        </row>
        <row r="483">
          <cell r="B483">
            <v>205</v>
          </cell>
          <cell r="C483" t="str">
            <v>경광등 설치</v>
          </cell>
          <cell r="D483" t="str">
            <v>크세논램프 5W, ABS</v>
          </cell>
          <cell r="E483">
            <v>1</v>
          </cell>
          <cell r="F483" t="str">
            <v>개</v>
          </cell>
          <cell r="G483">
            <v>50294</v>
          </cell>
          <cell r="H483">
            <v>50294</v>
          </cell>
          <cell r="I483">
            <v>9801</v>
          </cell>
          <cell r="J483">
            <v>9801</v>
          </cell>
          <cell r="K483">
            <v>0</v>
          </cell>
          <cell r="L483">
            <v>0</v>
          </cell>
          <cell r="M483">
            <v>60095</v>
          </cell>
          <cell r="N483">
            <v>60095</v>
          </cell>
          <cell r="O483" t="str">
            <v>제205호표</v>
          </cell>
        </row>
        <row r="484">
          <cell r="B484">
            <v>206</v>
          </cell>
          <cell r="C484" t="str">
            <v>LED안내판(부착대) 설치</v>
          </cell>
          <cell r="D484" t="str">
            <v>부착대(ARM)부착형</v>
          </cell>
          <cell r="E484">
            <v>2</v>
          </cell>
          <cell r="F484" t="str">
            <v>개</v>
          </cell>
          <cell r="G484">
            <v>811034</v>
          </cell>
          <cell r="H484">
            <v>1622068</v>
          </cell>
          <cell r="I484">
            <v>34498</v>
          </cell>
          <cell r="J484">
            <v>68996</v>
          </cell>
          <cell r="K484">
            <v>0</v>
          </cell>
          <cell r="L484">
            <v>0</v>
          </cell>
          <cell r="M484">
            <v>845532</v>
          </cell>
          <cell r="N484">
            <v>1691064</v>
          </cell>
          <cell r="O484" t="str">
            <v>제206호표</v>
          </cell>
        </row>
        <row r="485">
          <cell r="B485">
            <v>207</v>
          </cell>
          <cell r="C485" t="str">
            <v>계량기함 설치</v>
          </cell>
          <cell r="D485" t="str">
            <v>PVC</v>
          </cell>
          <cell r="E485">
            <v>1</v>
          </cell>
          <cell r="F485" t="str">
            <v>개</v>
          </cell>
          <cell r="G485">
            <v>13197</v>
          </cell>
          <cell r="H485">
            <v>13197</v>
          </cell>
          <cell r="I485">
            <v>24930</v>
          </cell>
          <cell r="J485">
            <v>24930</v>
          </cell>
          <cell r="K485">
            <v>0</v>
          </cell>
          <cell r="L485">
            <v>0</v>
          </cell>
          <cell r="M485">
            <v>38127</v>
          </cell>
          <cell r="N485">
            <v>38127</v>
          </cell>
          <cell r="O485" t="str">
            <v>제207호표</v>
          </cell>
        </row>
        <row r="486">
          <cell r="B486">
            <v>208</v>
          </cell>
          <cell r="C486" t="str">
            <v>안내판(함체) 설치</v>
          </cell>
          <cell r="D486" t="str">
            <v>탈착식(400x300x3t)</v>
          </cell>
          <cell r="E486">
            <v>1</v>
          </cell>
          <cell r="F486" t="str">
            <v>EA</v>
          </cell>
          <cell r="G486">
            <v>50258</v>
          </cell>
          <cell r="H486">
            <v>50258</v>
          </cell>
          <cell r="I486">
            <v>8624</v>
          </cell>
          <cell r="J486">
            <v>8624</v>
          </cell>
          <cell r="K486">
            <v>0</v>
          </cell>
          <cell r="L486">
            <v>0</v>
          </cell>
          <cell r="M486">
            <v>58882</v>
          </cell>
          <cell r="N486">
            <v>58882</v>
          </cell>
          <cell r="O486" t="str">
            <v>제208호표</v>
          </cell>
        </row>
        <row r="487">
          <cell r="B487">
            <v>209</v>
          </cell>
          <cell r="C487" t="str">
            <v>함체(분체도장)</v>
          </cell>
          <cell r="D487" t="str">
            <v>SUS 400x700x370, 이중구조 1.2t</v>
          </cell>
          <cell r="E487">
            <v>1</v>
          </cell>
          <cell r="F487" t="str">
            <v>EA</v>
          </cell>
          <cell r="G487">
            <v>850804</v>
          </cell>
          <cell r="H487">
            <v>850804</v>
          </cell>
          <cell r="I487">
            <v>26832</v>
          </cell>
          <cell r="J487">
            <v>26832</v>
          </cell>
          <cell r="K487">
            <v>0</v>
          </cell>
          <cell r="L487">
            <v>0</v>
          </cell>
          <cell r="M487">
            <v>877636</v>
          </cell>
          <cell r="N487">
            <v>877636</v>
          </cell>
          <cell r="O487" t="str">
            <v>제209호표</v>
          </cell>
        </row>
        <row r="488">
          <cell r="B488">
            <v>210</v>
          </cell>
          <cell r="C488" t="str">
            <v>함체(분체도장)</v>
          </cell>
          <cell r="D488" t="str">
            <v>SUS 300x400x360, 1.2t</v>
          </cell>
          <cell r="E488">
            <v>1</v>
          </cell>
          <cell r="F488" t="str">
            <v>EA</v>
          </cell>
          <cell r="G488">
            <v>320804</v>
          </cell>
          <cell r="H488">
            <v>320804</v>
          </cell>
          <cell r="I488">
            <v>26832</v>
          </cell>
          <cell r="J488">
            <v>26832</v>
          </cell>
          <cell r="K488">
            <v>0</v>
          </cell>
          <cell r="L488">
            <v>0</v>
          </cell>
          <cell r="M488">
            <v>347636</v>
          </cell>
          <cell r="N488">
            <v>347636</v>
          </cell>
          <cell r="O488" t="str">
            <v>제210호표</v>
          </cell>
        </row>
        <row r="489">
          <cell r="B489">
            <v>213</v>
          </cell>
          <cell r="C489" t="str">
            <v>UTP PATCH CORD</v>
          </cell>
          <cell r="D489" t="str">
            <v>UTP Cat 5e. 4P</v>
          </cell>
          <cell r="E489">
            <v>1</v>
          </cell>
          <cell r="F489" t="str">
            <v>EA</v>
          </cell>
          <cell r="G489">
            <v>1148</v>
          </cell>
          <cell r="H489">
            <v>1148</v>
          </cell>
          <cell r="I489">
            <v>13299</v>
          </cell>
          <cell r="J489">
            <v>13299</v>
          </cell>
          <cell r="K489">
            <v>0</v>
          </cell>
          <cell r="L489">
            <v>0</v>
          </cell>
          <cell r="M489">
            <v>14447</v>
          </cell>
          <cell r="N489">
            <v>14447</v>
          </cell>
          <cell r="O489" t="str">
            <v>제213호표</v>
          </cell>
        </row>
        <row r="490">
          <cell r="B490">
            <v>216</v>
          </cell>
          <cell r="C490" t="str">
            <v>HUB</v>
          </cell>
          <cell r="D490" t="str">
            <v>4Port</v>
          </cell>
          <cell r="E490">
            <v>1</v>
          </cell>
          <cell r="F490" t="str">
            <v>EA</v>
          </cell>
          <cell r="G490">
            <v>82700</v>
          </cell>
          <cell r="H490">
            <v>82700</v>
          </cell>
          <cell r="I490">
            <v>60033</v>
          </cell>
          <cell r="J490">
            <v>60033</v>
          </cell>
          <cell r="K490">
            <v>0</v>
          </cell>
          <cell r="L490">
            <v>0</v>
          </cell>
          <cell r="M490">
            <v>142733</v>
          </cell>
          <cell r="N490">
            <v>142733</v>
          </cell>
          <cell r="O490" t="str">
            <v>제216호표</v>
          </cell>
        </row>
        <row r="491">
          <cell r="B491">
            <v>218</v>
          </cell>
          <cell r="C491" t="str">
            <v>누전차단기 설치</v>
          </cell>
          <cell r="D491" t="str">
            <v>ELB 2P 30/20AT</v>
          </cell>
          <cell r="E491">
            <v>1</v>
          </cell>
          <cell r="F491" t="str">
            <v>EA</v>
          </cell>
          <cell r="G491">
            <v>15475</v>
          </cell>
          <cell r="H491">
            <v>15475</v>
          </cell>
          <cell r="I491">
            <v>29183</v>
          </cell>
          <cell r="J491">
            <v>29183</v>
          </cell>
          <cell r="K491">
            <v>0</v>
          </cell>
          <cell r="L491">
            <v>0</v>
          </cell>
          <cell r="M491">
            <v>44658</v>
          </cell>
          <cell r="N491">
            <v>44658</v>
          </cell>
          <cell r="O491" t="str">
            <v>제218호표</v>
          </cell>
        </row>
        <row r="492">
          <cell r="B492">
            <v>219</v>
          </cell>
          <cell r="C492" t="str">
            <v>배선용차단기 설치</v>
          </cell>
          <cell r="D492" t="str">
            <v>MCCB 2P 30/20AT</v>
          </cell>
          <cell r="E492">
            <v>1</v>
          </cell>
          <cell r="F492" t="str">
            <v>EA</v>
          </cell>
          <cell r="G492">
            <v>27956</v>
          </cell>
          <cell r="H492">
            <v>27956</v>
          </cell>
          <cell r="I492">
            <v>31882</v>
          </cell>
          <cell r="J492">
            <v>31882</v>
          </cell>
          <cell r="K492">
            <v>0</v>
          </cell>
          <cell r="L492">
            <v>0</v>
          </cell>
          <cell r="M492">
            <v>59838</v>
          </cell>
          <cell r="N492">
            <v>59838</v>
          </cell>
          <cell r="O492" t="str">
            <v>제219호표</v>
          </cell>
        </row>
        <row r="493">
          <cell r="B493">
            <v>220</v>
          </cell>
          <cell r="C493" t="str">
            <v>써지보호기(전원) 설치</v>
          </cell>
          <cell r="D493" t="str">
            <v>40KA</v>
          </cell>
          <cell r="E493">
            <v>1</v>
          </cell>
          <cell r="F493" t="str">
            <v>EA</v>
          </cell>
          <cell r="G493">
            <v>91263</v>
          </cell>
          <cell r="H493">
            <v>91263</v>
          </cell>
          <cell r="I493">
            <v>42129</v>
          </cell>
          <cell r="J493">
            <v>42129</v>
          </cell>
          <cell r="K493">
            <v>0</v>
          </cell>
          <cell r="L493">
            <v>0</v>
          </cell>
          <cell r="M493">
            <v>133392</v>
          </cell>
          <cell r="N493">
            <v>133392</v>
          </cell>
          <cell r="O493" t="str">
            <v>제220호표</v>
          </cell>
        </row>
        <row r="494">
          <cell r="B494" t="str">
            <v>멀티콘센트접지2구</v>
          </cell>
          <cell r="C494" t="str">
            <v>멀티콘센트</v>
          </cell>
          <cell r="D494" t="str">
            <v>접지2구</v>
          </cell>
          <cell r="E494">
            <v>1</v>
          </cell>
          <cell r="F494" t="str">
            <v>EA</v>
          </cell>
          <cell r="G494">
            <v>5500</v>
          </cell>
          <cell r="H494">
            <v>5500</v>
          </cell>
          <cell r="J494">
            <v>0</v>
          </cell>
          <cell r="L494">
            <v>0</v>
          </cell>
          <cell r="M494">
            <v>5500</v>
          </cell>
          <cell r="N494">
            <v>5500</v>
          </cell>
        </row>
        <row r="495">
          <cell r="B495" t="str">
            <v>멀티콘센트접지4구</v>
          </cell>
          <cell r="C495" t="str">
            <v>멀티콘센트</v>
          </cell>
          <cell r="D495" t="str">
            <v>접지4구</v>
          </cell>
          <cell r="E495">
            <v>1</v>
          </cell>
          <cell r="F495" t="str">
            <v>EA</v>
          </cell>
          <cell r="G495">
            <v>8700</v>
          </cell>
          <cell r="H495">
            <v>8700</v>
          </cell>
          <cell r="J495">
            <v>0</v>
          </cell>
          <cell r="L495">
            <v>0</v>
          </cell>
          <cell r="M495">
            <v>8700</v>
          </cell>
          <cell r="N495">
            <v>8700</v>
          </cell>
        </row>
        <row r="496">
          <cell r="B496" t="str">
            <v>멀티콘센트접지6구</v>
          </cell>
          <cell r="C496" t="str">
            <v>멀티콘센트</v>
          </cell>
          <cell r="D496" t="str">
            <v>접지6구</v>
          </cell>
          <cell r="E496">
            <v>2</v>
          </cell>
          <cell r="F496" t="str">
            <v>EA</v>
          </cell>
          <cell r="G496">
            <v>10400</v>
          </cell>
          <cell r="H496">
            <v>20800</v>
          </cell>
          <cell r="J496">
            <v>0</v>
          </cell>
          <cell r="L496">
            <v>0</v>
          </cell>
          <cell r="M496">
            <v>10400</v>
          </cell>
          <cell r="N496">
            <v>20800</v>
          </cell>
        </row>
        <row r="497">
          <cell r="B497">
            <v>311</v>
          </cell>
          <cell r="C497" t="str">
            <v>전주부착형
부착대(ARM)설치(도로)</v>
          </cell>
          <cell r="D497" t="str">
            <v>1.5M, Ø76, 분체도장</v>
          </cell>
          <cell r="E497">
            <v>2</v>
          </cell>
          <cell r="F497" t="str">
            <v>EA</v>
          </cell>
          <cell r="G497">
            <v>229622</v>
          </cell>
          <cell r="H497">
            <v>459244</v>
          </cell>
          <cell r="I497">
            <v>223214</v>
          </cell>
          <cell r="J497">
            <v>446428</v>
          </cell>
          <cell r="K497">
            <v>0</v>
          </cell>
          <cell r="L497">
            <v>0</v>
          </cell>
          <cell r="M497">
            <v>452836</v>
          </cell>
          <cell r="N497">
            <v>905672</v>
          </cell>
          <cell r="O497" t="str">
            <v>제311호표</v>
          </cell>
        </row>
        <row r="498">
          <cell r="B498">
            <v>402</v>
          </cell>
          <cell r="C498" t="str">
            <v>전선관(지중)</v>
          </cell>
          <cell r="D498" t="str">
            <v>HI 16C</v>
          </cell>
          <cell r="E498">
            <v>2.5</v>
          </cell>
          <cell r="F498" t="str">
            <v>m</v>
          </cell>
          <cell r="G498">
            <v>481</v>
          </cell>
          <cell r="H498">
            <v>1202</v>
          </cell>
          <cell r="I498">
            <v>7067</v>
          </cell>
          <cell r="J498">
            <v>17667</v>
          </cell>
          <cell r="K498">
            <v>0</v>
          </cell>
          <cell r="L498">
            <v>0</v>
          </cell>
          <cell r="M498">
            <v>7547.6</v>
          </cell>
          <cell r="N498">
            <v>18869</v>
          </cell>
          <cell r="O498" t="str">
            <v>제402호표</v>
          </cell>
        </row>
        <row r="499">
          <cell r="B499">
            <v>403</v>
          </cell>
          <cell r="C499" t="str">
            <v>전선관(노출)</v>
          </cell>
          <cell r="D499" t="str">
            <v>FLEX 16C(방수형)</v>
          </cell>
          <cell r="E499">
            <v>17</v>
          </cell>
          <cell r="F499" t="str">
            <v>m</v>
          </cell>
          <cell r="G499">
            <v>1091</v>
          </cell>
          <cell r="H499">
            <v>18547</v>
          </cell>
          <cell r="I499">
            <v>11585</v>
          </cell>
          <cell r="J499">
            <v>196945</v>
          </cell>
          <cell r="K499">
            <v>0</v>
          </cell>
          <cell r="L499">
            <v>0</v>
          </cell>
          <cell r="M499">
            <v>12676</v>
          </cell>
          <cell r="N499">
            <v>215492</v>
          </cell>
          <cell r="O499" t="str">
            <v>제403호표</v>
          </cell>
        </row>
        <row r="500">
          <cell r="B500">
            <v>404</v>
          </cell>
          <cell r="C500" t="str">
            <v>전선관(노출)</v>
          </cell>
          <cell r="D500" t="str">
            <v>FLEX 22C(방수형)</v>
          </cell>
          <cell r="E500">
            <v>14</v>
          </cell>
          <cell r="F500" t="str">
            <v>m</v>
          </cell>
          <cell r="G500">
            <v>1313</v>
          </cell>
          <cell r="H500">
            <v>18382</v>
          </cell>
          <cell r="I500">
            <v>15535</v>
          </cell>
          <cell r="J500">
            <v>217490</v>
          </cell>
          <cell r="K500">
            <v>0</v>
          </cell>
          <cell r="L500">
            <v>0</v>
          </cell>
          <cell r="M500">
            <v>16848</v>
          </cell>
          <cell r="N500">
            <v>235872</v>
          </cell>
          <cell r="O500" t="str">
            <v>제404호표</v>
          </cell>
        </row>
        <row r="501">
          <cell r="B501">
            <v>405</v>
          </cell>
          <cell r="C501" t="str">
            <v>전선관(노출)</v>
          </cell>
          <cell r="D501" t="str">
            <v>FLEX 28C(방수형)</v>
          </cell>
          <cell r="E501">
            <v>10.5</v>
          </cell>
          <cell r="F501" t="str">
            <v>m</v>
          </cell>
          <cell r="G501">
            <v>1574</v>
          </cell>
          <cell r="H501">
            <v>16527</v>
          </cell>
          <cell r="I501">
            <v>18958</v>
          </cell>
          <cell r="J501">
            <v>199059</v>
          </cell>
          <cell r="K501">
            <v>0</v>
          </cell>
          <cell r="L501">
            <v>0</v>
          </cell>
          <cell r="M501">
            <v>20532</v>
          </cell>
          <cell r="N501">
            <v>215586</v>
          </cell>
          <cell r="O501" t="str">
            <v>제405호표</v>
          </cell>
        </row>
        <row r="502">
          <cell r="B502">
            <v>406</v>
          </cell>
          <cell r="C502" t="str">
            <v>전선관(노출)</v>
          </cell>
          <cell r="D502" t="str">
            <v>FLEX 36C(방수형)</v>
          </cell>
          <cell r="E502">
            <v>3</v>
          </cell>
          <cell r="F502" t="str">
            <v>m</v>
          </cell>
          <cell r="G502">
            <v>2135</v>
          </cell>
          <cell r="H502">
            <v>6405</v>
          </cell>
          <cell r="I502">
            <v>22907</v>
          </cell>
          <cell r="J502">
            <v>68721</v>
          </cell>
          <cell r="K502">
            <v>0</v>
          </cell>
          <cell r="L502">
            <v>0</v>
          </cell>
          <cell r="M502">
            <v>25042</v>
          </cell>
          <cell r="N502">
            <v>75126</v>
          </cell>
          <cell r="O502" t="str">
            <v>제406호표</v>
          </cell>
        </row>
        <row r="503">
          <cell r="B503" t="str">
            <v>전선관 커넥터FLEX 16C(방수형)</v>
          </cell>
          <cell r="C503" t="str">
            <v>전선관 커넥터</v>
          </cell>
          <cell r="D503" t="str">
            <v>FLEX 16C(방수형)</v>
          </cell>
          <cell r="E503">
            <v>8</v>
          </cell>
          <cell r="F503" t="str">
            <v>EA</v>
          </cell>
          <cell r="G503">
            <v>567</v>
          </cell>
          <cell r="H503">
            <v>4536</v>
          </cell>
          <cell r="J503">
            <v>0</v>
          </cell>
          <cell r="L503">
            <v>0</v>
          </cell>
          <cell r="M503">
            <v>567</v>
          </cell>
          <cell r="N503">
            <v>4536</v>
          </cell>
        </row>
        <row r="504">
          <cell r="B504" t="str">
            <v>전선관 커넥터FLEX 22C(방수형)</v>
          </cell>
          <cell r="C504" t="str">
            <v>전선관 커넥터</v>
          </cell>
          <cell r="D504" t="str">
            <v>FLEX 22C(방수형)</v>
          </cell>
          <cell r="E504">
            <v>4</v>
          </cell>
          <cell r="F504" t="str">
            <v>EA</v>
          </cell>
          <cell r="G504">
            <v>719</v>
          </cell>
          <cell r="H504">
            <v>2876</v>
          </cell>
          <cell r="J504">
            <v>0</v>
          </cell>
          <cell r="L504">
            <v>0</v>
          </cell>
          <cell r="M504">
            <v>719</v>
          </cell>
          <cell r="N504">
            <v>2876</v>
          </cell>
        </row>
        <row r="505">
          <cell r="B505" t="str">
            <v>전선관 커넥터FLEX 28C(방수형)</v>
          </cell>
          <cell r="C505" t="str">
            <v>전선관 커넥터</v>
          </cell>
          <cell r="D505" t="str">
            <v>FLEX 28C(방수형)</v>
          </cell>
          <cell r="E505">
            <v>4</v>
          </cell>
          <cell r="F505" t="str">
            <v>EA</v>
          </cell>
          <cell r="G505">
            <v>1000</v>
          </cell>
          <cell r="H505">
            <v>4000</v>
          </cell>
          <cell r="J505">
            <v>0</v>
          </cell>
          <cell r="L505">
            <v>0</v>
          </cell>
          <cell r="M505">
            <v>1000</v>
          </cell>
          <cell r="N505">
            <v>4000</v>
          </cell>
        </row>
        <row r="506">
          <cell r="B506" t="str">
            <v>전선관 커넥터FLEX 36C(방수형)</v>
          </cell>
          <cell r="C506" t="str">
            <v>전선관 커넥터</v>
          </cell>
          <cell r="D506" t="str">
            <v>FLEX 36C(방수형)</v>
          </cell>
          <cell r="E506">
            <v>4</v>
          </cell>
          <cell r="F506" t="str">
            <v>EA</v>
          </cell>
          <cell r="G506">
            <v>1400</v>
          </cell>
          <cell r="H506">
            <v>5600</v>
          </cell>
          <cell r="J506">
            <v>0</v>
          </cell>
          <cell r="L506">
            <v>0</v>
          </cell>
          <cell r="M506">
            <v>1400</v>
          </cell>
          <cell r="N506">
            <v>5600</v>
          </cell>
        </row>
        <row r="507">
          <cell r="B507">
            <v>408</v>
          </cell>
          <cell r="C507" t="str">
            <v>전원케이블 포설</v>
          </cell>
          <cell r="D507" t="str">
            <v>F-CV 2.5sq x 2C x 1열</v>
          </cell>
          <cell r="E507">
            <v>2</v>
          </cell>
          <cell r="F507" t="str">
            <v>m</v>
          </cell>
          <cell r="G507">
            <v>1020</v>
          </cell>
          <cell r="H507">
            <v>2040</v>
          </cell>
          <cell r="I507">
            <v>3323</v>
          </cell>
          <cell r="J507">
            <v>6646</v>
          </cell>
          <cell r="K507">
            <v>0</v>
          </cell>
          <cell r="L507">
            <v>0</v>
          </cell>
          <cell r="M507">
            <v>4343</v>
          </cell>
          <cell r="N507">
            <v>8686</v>
          </cell>
          <cell r="O507" t="str">
            <v>제408호표</v>
          </cell>
        </row>
        <row r="508">
          <cell r="B508">
            <v>409</v>
          </cell>
          <cell r="C508" t="str">
            <v>전원케이블 포설</v>
          </cell>
          <cell r="D508" t="str">
            <v>F-CV 2.5sq x 3C x 1열</v>
          </cell>
          <cell r="E508">
            <v>55</v>
          </cell>
          <cell r="F508" t="str">
            <v>m</v>
          </cell>
          <cell r="G508">
            <v>1510</v>
          </cell>
          <cell r="H508">
            <v>83050</v>
          </cell>
          <cell r="I508">
            <v>4510</v>
          </cell>
          <cell r="J508">
            <v>248050</v>
          </cell>
          <cell r="K508">
            <v>0</v>
          </cell>
          <cell r="L508">
            <v>0</v>
          </cell>
          <cell r="M508">
            <v>6020</v>
          </cell>
          <cell r="N508">
            <v>331100</v>
          </cell>
          <cell r="O508" t="str">
            <v>제409호표</v>
          </cell>
        </row>
        <row r="509">
          <cell r="B509">
            <v>410</v>
          </cell>
          <cell r="C509" t="str">
            <v>전원케이블 포설</v>
          </cell>
          <cell r="D509" t="str">
            <v>F-CV 4sq x 2C x 1열</v>
          </cell>
          <cell r="E509">
            <v>10</v>
          </cell>
          <cell r="F509" t="str">
            <v>m</v>
          </cell>
          <cell r="G509">
            <v>1290</v>
          </cell>
          <cell r="H509">
            <v>12900</v>
          </cell>
          <cell r="I509">
            <v>3798</v>
          </cell>
          <cell r="J509">
            <v>37980</v>
          </cell>
          <cell r="K509">
            <v>0</v>
          </cell>
          <cell r="L509">
            <v>0</v>
          </cell>
          <cell r="M509">
            <v>5088</v>
          </cell>
          <cell r="N509">
            <v>50880</v>
          </cell>
          <cell r="O509" t="str">
            <v>제410호표</v>
          </cell>
        </row>
        <row r="510">
          <cell r="B510">
            <v>411</v>
          </cell>
          <cell r="C510" t="str">
            <v>전원케이블 포설</v>
          </cell>
          <cell r="D510" t="str">
            <v>VCT 1.5sq x 2C x 1열</v>
          </cell>
          <cell r="E510">
            <v>4</v>
          </cell>
          <cell r="F510" t="str">
            <v>m</v>
          </cell>
          <cell r="G510">
            <v>804</v>
          </cell>
          <cell r="H510">
            <v>3216</v>
          </cell>
          <cell r="I510">
            <v>3323</v>
          </cell>
          <cell r="J510">
            <v>13292</v>
          </cell>
          <cell r="K510">
            <v>0</v>
          </cell>
          <cell r="L510">
            <v>0</v>
          </cell>
          <cell r="M510">
            <v>4127</v>
          </cell>
          <cell r="N510">
            <v>16508</v>
          </cell>
          <cell r="O510" t="str">
            <v>제411호표</v>
          </cell>
        </row>
        <row r="511">
          <cell r="B511">
            <v>414</v>
          </cell>
          <cell r="C511" t="str">
            <v>전원케이블 포설</v>
          </cell>
          <cell r="D511" t="str">
            <v>VCT 1.5sq x 2C x 4열</v>
          </cell>
          <cell r="E511">
            <v>5</v>
          </cell>
          <cell r="F511" t="str">
            <v>m</v>
          </cell>
          <cell r="G511">
            <v>3058</v>
          </cell>
          <cell r="H511">
            <v>15290</v>
          </cell>
          <cell r="I511">
            <v>11299</v>
          </cell>
          <cell r="J511">
            <v>56495</v>
          </cell>
          <cell r="K511">
            <v>0</v>
          </cell>
          <cell r="L511">
            <v>0</v>
          </cell>
          <cell r="M511">
            <v>14357</v>
          </cell>
          <cell r="N511">
            <v>71785</v>
          </cell>
          <cell r="O511" t="str">
            <v>제414호표</v>
          </cell>
        </row>
        <row r="512">
          <cell r="B512">
            <v>416</v>
          </cell>
          <cell r="C512" t="str">
            <v>스피커케이블</v>
          </cell>
          <cell r="D512" t="str">
            <v>SW 2300</v>
          </cell>
          <cell r="E512">
            <v>2</v>
          </cell>
          <cell r="F512" t="str">
            <v>m</v>
          </cell>
          <cell r="G512">
            <v>1635</v>
          </cell>
          <cell r="H512">
            <v>3270</v>
          </cell>
          <cell r="I512">
            <v>3071</v>
          </cell>
          <cell r="J512">
            <v>6142</v>
          </cell>
          <cell r="K512">
            <v>0</v>
          </cell>
          <cell r="L512">
            <v>0</v>
          </cell>
          <cell r="M512">
            <v>4706</v>
          </cell>
          <cell r="N512">
            <v>9412</v>
          </cell>
          <cell r="O512" t="str">
            <v>제416호표</v>
          </cell>
        </row>
        <row r="513">
          <cell r="B513">
            <v>418</v>
          </cell>
          <cell r="C513" t="str">
            <v>LAN 케이블(옥외) 포설</v>
          </cell>
          <cell r="D513" t="str">
            <v>UTP Cat 5e 4P x 1열</v>
          </cell>
          <cell r="E513">
            <v>55</v>
          </cell>
          <cell r="F513" t="str">
            <v>m</v>
          </cell>
          <cell r="G513">
            <v>642</v>
          </cell>
          <cell r="H513">
            <v>35310</v>
          </cell>
          <cell r="I513">
            <v>4987</v>
          </cell>
          <cell r="J513">
            <v>274285</v>
          </cell>
          <cell r="K513">
            <v>0</v>
          </cell>
          <cell r="L513">
            <v>0</v>
          </cell>
          <cell r="M513">
            <v>5629</v>
          </cell>
          <cell r="N513">
            <v>309595</v>
          </cell>
          <cell r="O513" t="str">
            <v>제418호표</v>
          </cell>
        </row>
        <row r="514">
          <cell r="B514">
            <v>421</v>
          </cell>
          <cell r="C514" t="str">
            <v>LAN 케이블(옥외) 포설</v>
          </cell>
          <cell r="D514" t="str">
            <v>UTP Cat 5e 4P x 4열</v>
          </cell>
          <cell r="E514">
            <v>5</v>
          </cell>
          <cell r="F514" t="str">
            <v>m</v>
          </cell>
          <cell r="G514">
            <v>2481</v>
          </cell>
          <cell r="H514">
            <v>12405</v>
          </cell>
          <cell r="I514">
            <v>16956</v>
          </cell>
          <cell r="J514">
            <v>84780</v>
          </cell>
          <cell r="K514">
            <v>0</v>
          </cell>
          <cell r="L514">
            <v>0</v>
          </cell>
          <cell r="M514">
            <v>19437</v>
          </cell>
          <cell r="N514">
            <v>97185</v>
          </cell>
          <cell r="O514" t="str">
            <v>제421호표</v>
          </cell>
        </row>
        <row r="515">
          <cell r="B515">
            <v>437</v>
          </cell>
          <cell r="C515" t="str">
            <v>전선퓨즈(1Ø2W)설치</v>
          </cell>
          <cell r="D515" t="str">
            <v>2.6mm</v>
          </cell>
          <cell r="E515">
            <v>1</v>
          </cell>
          <cell r="F515" t="str">
            <v>EA</v>
          </cell>
          <cell r="G515">
            <v>4550</v>
          </cell>
          <cell r="H515">
            <v>4550</v>
          </cell>
          <cell r="I515">
            <v>33407</v>
          </cell>
          <cell r="J515">
            <v>33407</v>
          </cell>
          <cell r="K515">
            <v>0</v>
          </cell>
          <cell r="L515">
            <v>0</v>
          </cell>
          <cell r="M515">
            <v>37957</v>
          </cell>
          <cell r="N515">
            <v>37957</v>
          </cell>
          <cell r="O515" t="str">
            <v>제437호표</v>
          </cell>
        </row>
        <row r="516">
          <cell r="B516">
            <v>438</v>
          </cell>
          <cell r="C516" t="str">
            <v>인류애자 설치</v>
          </cell>
          <cell r="D516" t="str">
            <v>대110x95</v>
          </cell>
          <cell r="E516">
            <v>2</v>
          </cell>
          <cell r="F516" t="str">
            <v>개</v>
          </cell>
          <cell r="G516">
            <v>1520</v>
          </cell>
          <cell r="H516">
            <v>3040</v>
          </cell>
          <cell r="I516">
            <v>6681</v>
          </cell>
          <cell r="J516">
            <v>13362</v>
          </cell>
          <cell r="K516">
            <v>0</v>
          </cell>
          <cell r="L516">
            <v>0</v>
          </cell>
          <cell r="M516">
            <v>8201</v>
          </cell>
          <cell r="N516">
            <v>16402</v>
          </cell>
          <cell r="O516" t="str">
            <v>제438호표</v>
          </cell>
        </row>
        <row r="517">
          <cell r="B517">
            <v>441</v>
          </cell>
          <cell r="C517" t="str">
            <v>조가선 설치</v>
          </cell>
          <cell r="D517">
            <v>0</v>
          </cell>
          <cell r="E517">
            <v>40</v>
          </cell>
          <cell r="F517" t="str">
            <v>m</v>
          </cell>
          <cell r="G517">
            <v>1429</v>
          </cell>
          <cell r="H517">
            <v>57160</v>
          </cell>
          <cell r="I517">
            <v>2306</v>
          </cell>
          <cell r="J517">
            <v>92240</v>
          </cell>
          <cell r="K517">
            <v>0</v>
          </cell>
          <cell r="L517">
            <v>0</v>
          </cell>
          <cell r="M517">
            <v>3735</v>
          </cell>
          <cell r="N517">
            <v>149400</v>
          </cell>
          <cell r="O517" t="str">
            <v>제441호표</v>
          </cell>
        </row>
        <row r="518">
          <cell r="B518" t="str">
            <v>지선밴드2방3호</v>
          </cell>
          <cell r="C518" t="str">
            <v>지선밴드</v>
          </cell>
          <cell r="D518" t="str">
            <v>2방3호</v>
          </cell>
          <cell r="E518">
            <v>2</v>
          </cell>
          <cell r="F518" t="str">
            <v>EA</v>
          </cell>
          <cell r="G518">
            <v>6500</v>
          </cell>
          <cell r="H518">
            <v>13000</v>
          </cell>
          <cell r="J518">
            <v>0</v>
          </cell>
          <cell r="L518">
            <v>0</v>
          </cell>
          <cell r="M518">
            <v>6500</v>
          </cell>
          <cell r="N518">
            <v>13000</v>
          </cell>
        </row>
        <row r="519">
          <cell r="B519">
            <v>425</v>
          </cell>
          <cell r="C519" t="str">
            <v>접지용 비닐 절연전선</v>
          </cell>
          <cell r="D519" t="str">
            <v>F-GV 4㎟</v>
          </cell>
          <cell r="E519">
            <v>4.5</v>
          </cell>
          <cell r="F519" t="str">
            <v>m</v>
          </cell>
          <cell r="G519">
            <v>575</v>
          </cell>
          <cell r="H519">
            <v>2587</v>
          </cell>
          <cell r="I519">
            <v>1438</v>
          </cell>
          <cell r="J519">
            <v>6471</v>
          </cell>
          <cell r="K519">
            <v>0</v>
          </cell>
          <cell r="L519">
            <v>0</v>
          </cell>
          <cell r="M519">
            <v>2012.8888888888889</v>
          </cell>
          <cell r="N519">
            <v>9058</v>
          </cell>
          <cell r="O519" t="str">
            <v>제425호표</v>
          </cell>
        </row>
        <row r="520">
          <cell r="B520">
            <v>426</v>
          </cell>
          <cell r="C520" t="str">
            <v>접지동봉(2본)</v>
          </cell>
          <cell r="D520" t="str">
            <v>Ø14 x 1000mm x 2EA</v>
          </cell>
          <cell r="E520">
            <v>1</v>
          </cell>
          <cell r="F520" t="str">
            <v>개소</v>
          </cell>
          <cell r="G520">
            <v>13478</v>
          </cell>
          <cell r="H520">
            <v>13478</v>
          </cell>
          <cell r="I520">
            <v>69276</v>
          </cell>
          <cell r="J520">
            <v>69276</v>
          </cell>
          <cell r="K520">
            <v>0</v>
          </cell>
          <cell r="L520">
            <v>0</v>
          </cell>
          <cell r="M520">
            <v>82754</v>
          </cell>
          <cell r="N520">
            <v>82754</v>
          </cell>
          <cell r="O520" t="str">
            <v>제426호표</v>
          </cell>
        </row>
        <row r="521">
          <cell r="B521" t="str">
            <v>필름밴드1,500mm</v>
          </cell>
          <cell r="C521" t="str">
            <v>필름밴드</v>
          </cell>
          <cell r="D521" t="str">
            <v>1,500mm</v>
          </cell>
          <cell r="E521">
            <v>16</v>
          </cell>
          <cell r="F521" t="str">
            <v>EA</v>
          </cell>
          <cell r="G521">
            <v>2400</v>
          </cell>
          <cell r="H521">
            <v>38400</v>
          </cell>
          <cell r="J521">
            <v>0</v>
          </cell>
          <cell r="L521">
            <v>0</v>
          </cell>
          <cell r="M521">
            <v>2400</v>
          </cell>
          <cell r="N521">
            <v>38400</v>
          </cell>
        </row>
        <row r="522">
          <cell r="B522" t="str">
            <v>CCTV 운영 스티커알루미늄베이스 5중구성</v>
          </cell>
          <cell r="C522" t="str">
            <v>CCTV 운영 스티커</v>
          </cell>
          <cell r="D522" t="str">
            <v>알루미늄베이스 5중구성</v>
          </cell>
          <cell r="E522">
            <v>25</v>
          </cell>
          <cell r="F522" t="str">
            <v>EA</v>
          </cell>
          <cell r="G522">
            <v>10000</v>
          </cell>
          <cell r="H522">
            <v>250000</v>
          </cell>
          <cell r="J522">
            <v>0</v>
          </cell>
          <cell r="L522">
            <v>0</v>
          </cell>
          <cell r="M522">
            <v>10000</v>
          </cell>
          <cell r="N522">
            <v>250000</v>
          </cell>
        </row>
        <row r="523">
          <cell r="B523" t="str">
            <v>경기도 용인 스티커</v>
          </cell>
          <cell r="C523" t="str">
            <v>경기도 용인 스티커</v>
          </cell>
          <cell r="E523">
            <v>2</v>
          </cell>
          <cell r="F523" t="str">
            <v>EA</v>
          </cell>
          <cell r="G523">
            <v>10000</v>
          </cell>
          <cell r="H523">
            <v>20000</v>
          </cell>
          <cell r="J523">
            <v>0</v>
          </cell>
          <cell r="L523">
            <v>0</v>
          </cell>
          <cell r="M523">
            <v>10000</v>
          </cell>
          <cell r="N523">
            <v>20000</v>
          </cell>
        </row>
        <row r="543">
          <cell r="B543">
            <v>3012</v>
          </cell>
          <cell r="D543" t="str">
            <v>계</v>
          </cell>
          <cell r="H543">
            <v>4479149</v>
          </cell>
          <cell r="J543">
            <v>2653598</v>
          </cell>
          <cell r="L543">
            <v>0</v>
          </cell>
          <cell r="N543">
            <v>7132747</v>
          </cell>
        </row>
        <row r="544">
          <cell r="B544">
            <v>2013</v>
          </cell>
          <cell r="C544" t="str">
            <v>2.13 기흥구 마북동 516-3(대)</v>
          </cell>
        </row>
        <row r="545">
          <cell r="B545">
            <v>203</v>
          </cell>
          <cell r="C545" t="str">
            <v>고정형 카메라
고정용 브래킷 설치</v>
          </cell>
          <cell r="D545" t="str">
            <v>제작사양</v>
          </cell>
          <cell r="E545">
            <v>1</v>
          </cell>
          <cell r="F545" t="str">
            <v>EA</v>
          </cell>
          <cell r="G545">
            <v>82644</v>
          </cell>
          <cell r="H545">
            <v>82644</v>
          </cell>
          <cell r="I545">
            <v>88162</v>
          </cell>
          <cell r="J545">
            <v>88162</v>
          </cell>
          <cell r="K545">
            <v>0</v>
          </cell>
          <cell r="L545">
            <v>0</v>
          </cell>
          <cell r="M545">
            <v>170806</v>
          </cell>
          <cell r="N545">
            <v>170806</v>
          </cell>
          <cell r="O545" t="str">
            <v>제203호표</v>
          </cell>
        </row>
        <row r="546">
          <cell r="B546">
            <v>206</v>
          </cell>
          <cell r="C546" t="str">
            <v>LED안내판(부착대) 설치</v>
          </cell>
          <cell r="D546" t="str">
            <v>부착대(ARM)부착형</v>
          </cell>
          <cell r="E546">
            <v>1</v>
          </cell>
          <cell r="F546" t="str">
            <v>개</v>
          </cell>
          <cell r="G546">
            <v>811034</v>
          </cell>
          <cell r="H546">
            <v>811034</v>
          </cell>
          <cell r="I546">
            <v>34498</v>
          </cell>
          <cell r="J546">
            <v>34498</v>
          </cell>
          <cell r="K546">
            <v>0</v>
          </cell>
          <cell r="L546">
            <v>0</v>
          </cell>
          <cell r="M546">
            <v>845532</v>
          </cell>
          <cell r="N546">
            <v>845532</v>
          </cell>
          <cell r="O546" t="str">
            <v>제206호표</v>
          </cell>
        </row>
        <row r="547">
          <cell r="B547">
            <v>210</v>
          </cell>
          <cell r="C547" t="str">
            <v>함체(분체도장)</v>
          </cell>
          <cell r="D547" t="str">
            <v>SUS 300x400x360, 1.2t</v>
          </cell>
          <cell r="E547">
            <v>1</v>
          </cell>
          <cell r="F547" t="str">
            <v>EA</v>
          </cell>
          <cell r="G547">
            <v>320804</v>
          </cell>
          <cell r="H547">
            <v>320804</v>
          </cell>
          <cell r="I547">
            <v>26832</v>
          </cell>
          <cell r="J547">
            <v>26832</v>
          </cell>
          <cell r="K547">
            <v>0</v>
          </cell>
          <cell r="L547">
            <v>0</v>
          </cell>
          <cell r="M547">
            <v>347636</v>
          </cell>
          <cell r="N547">
            <v>347636</v>
          </cell>
          <cell r="O547" t="str">
            <v>제210호표</v>
          </cell>
        </row>
        <row r="548">
          <cell r="B548">
            <v>212</v>
          </cell>
          <cell r="C548" t="str">
            <v>광 스위치 설치</v>
          </cell>
          <cell r="D548" t="str">
            <v xml:space="preserve">TP Port : 7포트 </v>
          </cell>
          <cell r="E548">
            <v>1</v>
          </cell>
          <cell r="F548" t="str">
            <v>EA</v>
          </cell>
          <cell r="G548">
            <v>301800</v>
          </cell>
          <cell r="H548">
            <v>301800</v>
          </cell>
          <cell r="I548">
            <v>60033</v>
          </cell>
          <cell r="J548">
            <v>60033</v>
          </cell>
          <cell r="K548">
            <v>0</v>
          </cell>
          <cell r="L548">
            <v>0</v>
          </cell>
          <cell r="M548">
            <v>361833</v>
          </cell>
          <cell r="N548">
            <v>361833</v>
          </cell>
          <cell r="O548" t="str">
            <v>제212호표</v>
          </cell>
        </row>
        <row r="549">
          <cell r="B549">
            <v>213</v>
          </cell>
          <cell r="C549" t="str">
            <v>UTP PATCH CORD</v>
          </cell>
          <cell r="D549" t="str">
            <v>UTP Cat 5e. 4P</v>
          </cell>
          <cell r="E549">
            <v>1</v>
          </cell>
          <cell r="F549" t="str">
            <v>EA</v>
          </cell>
          <cell r="G549">
            <v>1148</v>
          </cell>
          <cell r="H549">
            <v>1148</v>
          </cell>
          <cell r="I549">
            <v>13299</v>
          </cell>
          <cell r="J549">
            <v>13299</v>
          </cell>
          <cell r="K549">
            <v>0</v>
          </cell>
          <cell r="L549">
            <v>0</v>
          </cell>
          <cell r="M549">
            <v>14447</v>
          </cell>
          <cell r="N549">
            <v>14447</v>
          </cell>
          <cell r="O549" t="str">
            <v>제213호표</v>
          </cell>
        </row>
        <row r="550">
          <cell r="B550">
            <v>214</v>
          </cell>
          <cell r="C550" t="str">
            <v>F/O PATCH CORD</v>
          </cell>
          <cell r="D550" t="str">
            <v>SC to SC</v>
          </cell>
          <cell r="E550">
            <v>1</v>
          </cell>
          <cell r="F550" t="str">
            <v>EA</v>
          </cell>
          <cell r="G550">
            <v>48398</v>
          </cell>
          <cell r="H550">
            <v>48398</v>
          </cell>
          <cell r="I550">
            <v>13299</v>
          </cell>
          <cell r="J550">
            <v>13299</v>
          </cell>
          <cell r="K550">
            <v>0</v>
          </cell>
          <cell r="L550">
            <v>0</v>
          </cell>
          <cell r="M550">
            <v>61697</v>
          </cell>
          <cell r="N550">
            <v>61697</v>
          </cell>
          <cell r="O550" t="str">
            <v>제214호표</v>
          </cell>
        </row>
        <row r="551">
          <cell r="B551">
            <v>215</v>
          </cell>
          <cell r="C551" t="str">
            <v>FDF 설치</v>
          </cell>
          <cell r="D551" t="str">
            <v>4C Mini - FDF</v>
          </cell>
          <cell r="E551">
            <v>2</v>
          </cell>
          <cell r="F551" t="str">
            <v>EA</v>
          </cell>
          <cell r="G551">
            <v>32644</v>
          </cell>
          <cell r="H551">
            <v>65288</v>
          </cell>
          <cell r="I551">
            <v>88162</v>
          </cell>
          <cell r="J551">
            <v>176324</v>
          </cell>
          <cell r="K551">
            <v>0</v>
          </cell>
          <cell r="L551">
            <v>0</v>
          </cell>
          <cell r="M551">
            <v>120806</v>
          </cell>
          <cell r="N551">
            <v>241612</v>
          </cell>
          <cell r="O551" t="str">
            <v>제215호표</v>
          </cell>
        </row>
        <row r="552">
          <cell r="B552" t="str">
            <v>멀티콘센트접지4구</v>
          </cell>
          <cell r="C552" t="str">
            <v>멀티콘센트</v>
          </cell>
          <cell r="D552" t="str">
            <v>접지4구</v>
          </cell>
          <cell r="E552">
            <v>1</v>
          </cell>
          <cell r="F552" t="str">
            <v>EA</v>
          </cell>
          <cell r="G552">
            <v>8700</v>
          </cell>
          <cell r="H552">
            <v>8700</v>
          </cell>
          <cell r="J552">
            <v>0</v>
          </cell>
          <cell r="L552">
            <v>0</v>
          </cell>
          <cell r="M552">
            <v>8700</v>
          </cell>
          <cell r="N552">
            <v>8700</v>
          </cell>
        </row>
        <row r="553">
          <cell r="B553">
            <v>311</v>
          </cell>
          <cell r="C553" t="str">
            <v>전주부착형
부착대(ARM)설치(도로)</v>
          </cell>
          <cell r="D553" t="str">
            <v>1.5M, Ø76, 분체도장</v>
          </cell>
          <cell r="E553">
            <v>1</v>
          </cell>
          <cell r="F553" t="str">
            <v>EA</v>
          </cell>
          <cell r="G553">
            <v>229622</v>
          </cell>
          <cell r="H553">
            <v>229622</v>
          </cell>
          <cell r="I553">
            <v>223214</v>
          </cell>
          <cell r="J553">
            <v>223214</v>
          </cell>
          <cell r="K553">
            <v>0</v>
          </cell>
          <cell r="L553">
            <v>0</v>
          </cell>
          <cell r="M553">
            <v>452836</v>
          </cell>
          <cell r="N553">
            <v>452836</v>
          </cell>
          <cell r="O553" t="str">
            <v>제311호표</v>
          </cell>
        </row>
        <row r="554">
          <cell r="B554">
            <v>402</v>
          </cell>
          <cell r="C554" t="str">
            <v>전선관(지중)</v>
          </cell>
          <cell r="D554" t="str">
            <v>HI 16C</v>
          </cell>
          <cell r="E554">
            <v>2.5</v>
          </cell>
          <cell r="F554" t="str">
            <v>m</v>
          </cell>
          <cell r="G554">
            <v>481</v>
          </cell>
          <cell r="H554">
            <v>1202</v>
          </cell>
          <cell r="I554">
            <v>7067</v>
          </cell>
          <cell r="J554">
            <v>17667</v>
          </cell>
          <cell r="K554">
            <v>0</v>
          </cell>
          <cell r="L554">
            <v>0</v>
          </cell>
          <cell r="M554">
            <v>7547.6</v>
          </cell>
          <cell r="N554">
            <v>18869</v>
          </cell>
          <cell r="O554" t="str">
            <v>제402호표</v>
          </cell>
        </row>
        <row r="555">
          <cell r="B555">
            <v>403</v>
          </cell>
          <cell r="C555" t="str">
            <v>전선관(노출)</v>
          </cell>
          <cell r="D555" t="str">
            <v>FLEX 16C(방수형)</v>
          </cell>
          <cell r="E555">
            <v>6.5</v>
          </cell>
          <cell r="F555" t="str">
            <v>m</v>
          </cell>
          <cell r="G555">
            <v>1091</v>
          </cell>
          <cell r="H555">
            <v>7091</v>
          </cell>
          <cell r="I555">
            <v>11585</v>
          </cell>
          <cell r="J555">
            <v>75302</v>
          </cell>
          <cell r="K555">
            <v>0</v>
          </cell>
          <cell r="L555">
            <v>0</v>
          </cell>
          <cell r="M555">
            <v>12675.846153846154</v>
          </cell>
          <cell r="N555">
            <v>82393</v>
          </cell>
          <cell r="O555" t="str">
            <v>제403호표</v>
          </cell>
        </row>
        <row r="556">
          <cell r="B556">
            <v>404</v>
          </cell>
          <cell r="C556" t="str">
            <v>전선관(노출)</v>
          </cell>
          <cell r="D556" t="str">
            <v>FLEX 22C(방수형)</v>
          </cell>
          <cell r="E556">
            <v>6</v>
          </cell>
          <cell r="F556" t="str">
            <v>m</v>
          </cell>
          <cell r="G556">
            <v>1313</v>
          </cell>
          <cell r="H556">
            <v>7878</v>
          </cell>
          <cell r="I556">
            <v>15535</v>
          </cell>
          <cell r="J556">
            <v>93210</v>
          </cell>
          <cell r="K556">
            <v>0</v>
          </cell>
          <cell r="L556">
            <v>0</v>
          </cell>
          <cell r="M556">
            <v>16848</v>
          </cell>
          <cell r="N556">
            <v>101088</v>
          </cell>
          <cell r="O556" t="str">
            <v>제404호표</v>
          </cell>
        </row>
        <row r="557">
          <cell r="B557" t="str">
            <v>전선관 커넥터FLEX 16C(방수형)</v>
          </cell>
          <cell r="C557" t="str">
            <v>전선관 커넥터</v>
          </cell>
          <cell r="D557" t="str">
            <v>FLEX 16C(방수형)</v>
          </cell>
          <cell r="E557">
            <v>4</v>
          </cell>
          <cell r="F557" t="str">
            <v>EA</v>
          </cell>
          <cell r="G557">
            <v>567</v>
          </cell>
          <cell r="H557">
            <v>2268</v>
          </cell>
          <cell r="J557">
            <v>0</v>
          </cell>
          <cell r="L557">
            <v>0</v>
          </cell>
          <cell r="M557">
            <v>567</v>
          </cell>
          <cell r="N557">
            <v>2268</v>
          </cell>
        </row>
        <row r="558">
          <cell r="B558" t="str">
            <v>전선관 커넥터FLEX 22C(방수형)</v>
          </cell>
          <cell r="C558" t="str">
            <v>전선관 커넥터</v>
          </cell>
          <cell r="D558" t="str">
            <v>FLEX 22C(방수형)</v>
          </cell>
          <cell r="E558">
            <v>2</v>
          </cell>
          <cell r="F558" t="str">
            <v>EA</v>
          </cell>
          <cell r="G558">
            <v>719</v>
          </cell>
          <cell r="H558">
            <v>1438</v>
          </cell>
          <cell r="J558">
            <v>0</v>
          </cell>
          <cell r="L558">
            <v>0</v>
          </cell>
          <cell r="M558">
            <v>719</v>
          </cell>
          <cell r="N558">
            <v>1438</v>
          </cell>
        </row>
        <row r="559">
          <cell r="B559">
            <v>409</v>
          </cell>
          <cell r="C559" t="str">
            <v>전원케이블 포설</v>
          </cell>
          <cell r="D559" t="str">
            <v>F-CV 2.5sq x 3C x 1열</v>
          </cell>
          <cell r="E559">
            <v>114</v>
          </cell>
          <cell r="F559" t="str">
            <v>m</v>
          </cell>
          <cell r="G559">
            <v>1510</v>
          </cell>
          <cell r="H559">
            <v>172140</v>
          </cell>
          <cell r="I559">
            <v>4510</v>
          </cell>
          <cell r="J559">
            <v>514140</v>
          </cell>
          <cell r="K559">
            <v>0</v>
          </cell>
          <cell r="L559">
            <v>0</v>
          </cell>
          <cell r="M559">
            <v>6020</v>
          </cell>
          <cell r="N559">
            <v>686280</v>
          </cell>
          <cell r="O559" t="str">
            <v>제409호표</v>
          </cell>
        </row>
        <row r="560">
          <cell r="B560">
            <v>411</v>
          </cell>
          <cell r="C560" t="str">
            <v>전원케이블 포설</v>
          </cell>
          <cell r="D560" t="str">
            <v>VCT 1.5sq x 2C x 1열</v>
          </cell>
          <cell r="E560">
            <v>1</v>
          </cell>
          <cell r="F560" t="str">
            <v>m</v>
          </cell>
          <cell r="G560">
            <v>804</v>
          </cell>
          <cell r="H560">
            <v>804</v>
          </cell>
          <cell r="I560">
            <v>3323</v>
          </cell>
          <cell r="J560">
            <v>3323</v>
          </cell>
          <cell r="K560">
            <v>0</v>
          </cell>
          <cell r="L560">
            <v>0</v>
          </cell>
          <cell r="M560">
            <v>4127</v>
          </cell>
          <cell r="N560">
            <v>4127</v>
          </cell>
          <cell r="O560" t="str">
            <v>제411호표</v>
          </cell>
        </row>
        <row r="561">
          <cell r="B561">
            <v>412</v>
          </cell>
          <cell r="C561" t="str">
            <v>전원케이블 포설</v>
          </cell>
          <cell r="D561" t="str">
            <v>VCT 1.5sq x 2C x 2열</v>
          </cell>
          <cell r="E561">
            <v>5</v>
          </cell>
          <cell r="F561" t="str">
            <v>m</v>
          </cell>
          <cell r="G561">
            <v>884</v>
          </cell>
          <cell r="H561">
            <v>4420</v>
          </cell>
          <cell r="I561">
            <v>5982</v>
          </cell>
          <cell r="J561">
            <v>29910</v>
          </cell>
          <cell r="K561">
            <v>0</v>
          </cell>
          <cell r="L561">
            <v>0</v>
          </cell>
          <cell r="M561">
            <v>6866</v>
          </cell>
          <cell r="N561">
            <v>34330</v>
          </cell>
          <cell r="O561" t="str">
            <v>제412호표</v>
          </cell>
        </row>
        <row r="562">
          <cell r="B562">
            <v>423</v>
          </cell>
          <cell r="C562" t="str">
            <v>광케이블(옥외) 포설</v>
          </cell>
          <cell r="D562" t="str">
            <v>SM 4C</v>
          </cell>
          <cell r="E562">
            <v>114</v>
          </cell>
          <cell r="F562" t="str">
            <v>m</v>
          </cell>
          <cell r="G562">
            <v>912</v>
          </cell>
          <cell r="H562">
            <v>103968</v>
          </cell>
          <cell r="I562">
            <v>5140</v>
          </cell>
          <cell r="J562">
            <v>585960</v>
          </cell>
          <cell r="K562">
            <v>0</v>
          </cell>
          <cell r="L562">
            <v>0</v>
          </cell>
          <cell r="M562">
            <v>6052</v>
          </cell>
          <cell r="N562">
            <v>689928</v>
          </cell>
          <cell r="O562" t="str">
            <v>제423호표</v>
          </cell>
        </row>
        <row r="563">
          <cell r="B563">
            <v>424</v>
          </cell>
          <cell r="C563" t="str">
            <v>광케이블 성단</v>
          </cell>
          <cell r="D563" t="str">
            <v>4 Core</v>
          </cell>
          <cell r="E563">
            <v>2</v>
          </cell>
          <cell r="F563" t="str">
            <v>개소</v>
          </cell>
          <cell r="G563">
            <v>3640</v>
          </cell>
          <cell r="H563">
            <v>7280</v>
          </cell>
          <cell r="I563">
            <v>121342</v>
          </cell>
          <cell r="J563">
            <v>242684</v>
          </cell>
          <cell r="K563">
            <v>0</v>
          </cell>
          <cell r="L563">
            <v>0</v>
          </cell>
          <cell r="M563">
            <v>124982</v>
          </cell>
          <cell r="N563">
            <v>249964</v>
          </cell>
          <cell r="O563" t="str">
            <v>제424호표</v>
          </cell>
        </row>
        <row r="564">
          <cell r="B564">
            <v>418</v>
          </cell>
          <cell r="C564" t="str">
            <v>LAN 케이블(옥외) 포설</v>
          </cell>
          <cell r="D564" t="str">
            <v>UTP Cat 5e 4P x 1열</v>
          </cell>
          <cell r="E564">
            <v>1</v>
          </cell>
          <cell r="F564" t="str">
            <v>m</v>
          </cell>
          <cell r="G564">
            <v>642</v>
          </cell>
          <cell r="H564">
            <v>642</v>
          </cell>
          <cell r="I564">
            <v>4987</v>
          </cell>
          <cell r="J564">
            <v>4987</v>
          </cell>
          <cell r="K564">
            <v>0</v>
          </cell>
          <cell r="L564">
            <v>0</v>
          </cell>
          <cell r="M564">
            <v>5629</v>
          </cell>
          <cell r="N564">
            <v>5629</v>
          </cell>
          <cell r="O564" t="str">
            <v>제418호표</v>
          </cell>
        </row>
        <row r="565">
          <cell r="B565">
            <v>419</v>
          </cell>
          <cell r="C565" t="str">
            <v>LAN 케이블(옥외) 포설</v>
          </cell>
          <cell r="D565" t="str">
            <v>UTP Cat 5e 4P x 2열</v>
          </cell>
          <cell r="E565">
            <v>5</v>
          </cell>
          <cell r="F565" t="str">
            <v>m</v>
          </cell>
          <cell r="G565">
            <v>1246</v>
          </cell>
          <cell r="H565">
            <v>6230</v>
          </cell>
          <cell r="I565">
            <v>8977</v>
          </cell>
          <cell r="J565">
            <v>44885</v>
          </cell>
          <cell r="K565">
            <v>0</v>
          </cell>
          <cell r="L565">
            <v>0</v>
          </cell>
          <cell r="M565">
            <v>10223</v>
          </cell>
          <cell r="N565">
            <v>51115</v>
          </cell>
          <cell r="O565" t="str">
            <v>제419호표</v>
          </cell>
        </row>
        <row r="566">
          <cell r="B566">
            <v>437</v>
          </cell>
          <cell r="C566" t="str">
            <v>전선퓨즈(1Ø2W)설치</v>
          </cell>
          <cell r="D566" t="str">
            <v>2.6mm</v>
          </cell>
          <cell r="E566">
            <v>1</v>
          </cell>
          <cell r="F566" t="str">
            <v>EA</v>
          </cell>
          <cell r="G566">
            <v>4550</v>
          </cell>
          <cell r="H566">
            <v>4550</v>
          </cell>
          <cell r="I566">
            <v>33407</v>
          </cell>
          <cell r="J566">
            <v>33407</v>
          </cell>
          <cell r="K566">
            <v>0</v>
          </cell>
          <cell r="L566">
            <v>0</v>
          </cell>
          <cell r="M566">
            <v>37957</v>
          </cell>
          <cell r="N566">
            <v>37957</v>
          </cell>
          <cell r="O566" t="str">
            <v>제437호표</v>
          </cell>
        </row>
        <row r="567">
          <cell r="B567">
            <v>441</v>
          </cell>
          <cell r="C567" t="str">
            <v>조가선 설치</v>
          </cell>
          <cell r="D567">
            <v>0</v>
          </cell>
          <cell r="E567">
            <v>108</v>
          </cell>
          <cell r="F567" t="str">
            <v>m</v>
          </cell>
          <cell r="G567">
            <v>1429</v>
          </cell>
          <cell r="H567">
            <v>154332</v>
          </cell>
          <cell r="I567">
            <v>2306</v>
          </cell>
          <cell r="J567">
            <v>249048</v>
          </cell>
          <cell r="K567">
            <v>0</v>
          </cell>
          <cell r="L567">
            <v>0</v>
          </cell>
          <cell r="M567">
            <v>3735</v>
          </cell>
          <cell r="N567">
            <v>403380</v>
          </cell>
          <cell r="O567" t="str">
            <v>제441호표</v>
          </cell>
        </row>
        <row r="568">
          <cell r="B568" t="str">
            <v>지선밴드2방3호</v>
          </cell>
          <cell r="C568" t="str">
            <v>지선밴드</v>
          </cell>
          <cell r="D568" t="str">
            <v>2방3호</v>
          </cell>
          <cell r="E568">
            <v>4</v>
          </cell>
          <cell r="F568" t="str">
            <v>EA</v>
          </cell>
          <cell r="G568">
            <v>6500</v>
          </cell>
          <cell r="H568">
            <v>26000</v>
          </cell>
          <cell r="J568">
            <v>0</v>
          </cell>
          <cell r="L568">
            <v>0</v>
          </cell>
          <cell r="M568">
            <v>6500</v>
          </cell>
          <cell r="N568">
            <v>26000</v>
          </cell>
        </row>
        <row r="569">
          <cell r="B569" t="str">
            <v>필름밴드1,500mm</v>
          </cell>
          <cell r="C569" t="str">
            <v>필름밴드</v>
          </cell>
          <cell r="D569" t="str">
            <v>1,500mm</v>
          </cell>
          <cell r="E569">
            <v>10</v>
          </cell>
          <cell r="F569" t="str">
            <v>EA</v>
          </cell>
          <cell r="G569">
            <v>2400</v>
          </cell>
          <cell r="H569">
            <v>24000</v>
          </cell>
          <cell r="J569">
            <v>0</v>
          </cell>
          <cell r="L569">
            <v>0</v>
          </cell>
          <cell r="M569">
            <v>2400</v>
          </cell>
          <cell r="N569">
            <v>24000</v>
          </cell>
        </row>
        <row r="570">
          <cell r="B570" t="str">
            <v>CCTV 운영 스티커알루미늄베이스 5중구성</v>
          </cell>
          <cell r="C570" t="str">
            <v>CCTV 운영 스티커</v>
          </cell>
          <cell r="D570" t="str">
            <v>알루미늄베이스 5중구성</v>
          </cell>
          <cell r="E570">
            <v>25</v>
          </cell>
          <cell r="F570" t="str">
            <v>EA</v>
          </cell>
          <cell r="G570">
            <v>10000</v>
          </cell>
          <cell r="H570">
            <v>250000</v>
          </cell>
          <cell r="J570">
            <v>0</v>
          </cell>
          <cell r="L570">
            <v>0</v>
          </cell>
          <cell r="M570">
            <v>10000</v>
          </cell>
          <cell r="N570">
            <v>250000</v>
          </cell>
        </row>
        <row r="571">
          <cell r="B571" t="str">
            <v>경기도 용인 스티커</v>
          </cell>
          <cell r="C571" t="str">
            <v>경기도 용인 스티커</v>
          </cell>
          <cell r="E571">
            <v>2</v>
          </cell>
          <cell r="F571" t="str">
            <v>EA</v>
          </cell>
          <cell r="G571">
            <v>10000</v>
          </cell>
          <cell r="H571">
            <v>20000</v>
          </cell>
          <cell r="J571">
            <v>0</v>
          </cell>
          <cell r="L571">
            <v>0</v>
          </cell>
          <cell r="M571">
            <v>10000</v>
          </cell>
          <cell r="N571">
            <v>20000</v>
          </cell>
        </row>
        <row r="587">
          <cell r="B587">
            <v>3013</v>
          </cell>
          <cell r="D587" t="str">
            <v>계</v>
          </cell>
          <cell r="H587">
            <v>2663681</v>
          </cell>
          <cell r="J587">
            <v>2530184</v>
          </cell>
          <cell r="L587">
            <v>0</v>
          </cell>
          <cell r="N587">
            <v>5193865</v>
          </cell>
        </row>
        <row r="588">
          <cell r="B588">
            <v>2014</v>
          </cell>
          <cell r="C588" t="str">
            <v>2.14 기흥구 신갈동 402-5(도)</v>
          </cell>
        </row>
        <row r="589">
          <cell r="B589">
            <v>202</v>
          </cell>
          <cell r="C589" t="str">
            <v>스피드 돔 카메라
고정용 브래킷 설치</v>
          </cell>
          <cell r="D589" t="str">
            <v>제작사양</v>
          </cell>
          <cell r="E589">
            <v>1</v>
          </cell>
          <cell r="F589" t="str">
            <v>EA</v>
          </cell>
          <cell r="G589">
            <v>52644</v>
          </cell>
          <cell r="H589">
            <v>52644</v>
          </cell>
          <cell r="I589">
            <v>88162</v>
          </cell>
          <cell r="J589">
            <v>88162</v>
          </cell>
          <cell r="K589">
            <v>0</v>
          </cell>
          <cell r="L589">
            <v>0</v>
          </cell>
          <cell r="M589">
            <v>140806</v>
          </cell>
          <cell r="N589">
            <v>140806</v>
          </cell>
          <cell r="O589" t="str">
            <v>제202호표</v>
          </cell>
        </row>
        <row r="590">
          <cell r="B590">
            <v>203</v>
          </cell>
          <cell r="C590" t="str">
            <v>고정형 카메라
고정용 브래킷 설치</v>
          </cell>
          <cell r="D590" t="str">
            <v>제작사양</v>
          </cell>
          <cell r="E590">
            <v>1</v>
          </cell>
          <cell r="F590" t="str">
            <v>EA</v>
          </cell>
          <cell r="G590">
            <v>82644</v>
          </cell>
          <cell r="H590">
            <v>82644</v>
          </cell>
          <cell r="I590">
            <v>88162</v>
          </cell>
          <cell r="J590">
            <v>88162</v>
          </cell>
          <cell r="K590">
            <v>0</v>
          </cell>
          <cell r="L590">
            <v>0</v>
          </cell>
          <cell r="M590">
            <v>170806</v>
          </cell>
          <cell r="N590">
            <v>170806</v>
          </cell>
          <cell r="O590" t="str">
            <v>제203호표</v>
          </cell>
        </row>
        <row r="591">
          <cell r="B591">
            <v>204</v>
          </cell>
          <cell r="C591" t="str">
            <v>스피커 설치</v>
          </cell>
          <cell r="D591" t="str">
            <v>20W, 8Ω</v>
          </cell>
          <cell r="E591">
            <v>1</v>
          </cell>
          <cell r="F591" t="str">
            <v>개</v>
          </cell>
          <cell r="G591">
            <v>45879</v>
          </cell>
          <cell r="H591">
            <v>45879</v>
          </cell>
          <cell r="I591">
            <v>45997</v>
          </cell>
          <cell r="J591">
            <v>45997</v>
          </cell>
          <cell r="K591">
            <v>0</v>
          </cell>
          <cell r="L591">
            <v>0</v>
          </cell>
          <cell r="M591">
            <v>91876</v>
          </cell>
          <cell r="N591">
            <v>91876</v>
          </cell>
          <cell r="O591" t="str">
            <v>제204호표</v>
          </cell>
        </row>
        <row r="592">
          <cell r="B592">
            <v>205</v>
          </cell>
          <cell r="C592" t="str">
            <v>경광등 설치</v>
          </cell>
          <cell r="D592" t="str">
            <v>크세논램프 5W, ABS</v>
          </cell>
          <cell r="E592">
            <v>1</v>
          </cell>
          <cell r="F592" t="str">
            <v>개</v>
          </cell>
          <cell r="G592">
            <v>50294</v>
          </cell>
          <cell r="H592">
            <v>50294</v>
          </cell>
          <cell r="I592">
            <v>9801</v>
          </cell>
          <cell r="J592">
            <v>9801</v>
          </cell>
          <cell r="K592">
            <v>0</v>
          </cell>
          <cell r="L592">
            <v>0</v>
          </cell>
          <cell r="M592">
            <v>60095</v>
          </cell>
          <cell r="N592">
            <v>60095</v>
          </cell>
          <cell r="O592" t="str">
            <v>제205호표</v>
          </cell>
        </row>
        <row r="593">
          <cell r="B593">
            <v>206</v>
          </cell>
          <cell r="C593" t="str">
            <v>LED안내판(부착대) 설치</v>
          </cell>
          <cell r="D593" t="str">
            <v>부착대(ARM)부착형</v>
          </cell>
          <cell r="E593">
            <v>1</v>
          </cell>
          <cell r="F593" t="str">
            <v>개</v>
          </cell>
          <cell r="G593">
            <v>811034</v>
          </cell>
          <cell r="H593">
            <v>811034</v>
          </cell>
          <cell r="I593">
            <v>34498</v>
          </cell>
          <cell r="J593">
            <v>34498</v>
          </cell>
          <cell r="K593">
            <v>0</v>
          </cell>
          <cell r="L593">
            <v>0</v>
          </cell>
          <cell r="M593">
            <v>845532</v>
          </cell>
          <cell r="N593">
            <v>845532</v>
          </cell>
          <cell r="O593" t="str">
            <v>제206호표</v>
          </cell>
        </row>
        <row r="594">
          <cell r="B594">
            <v>207</v>
          </cell>
          <cell r="C594" t="str">
            <v>계량기함 설치</v>
          </cell>
          <cell r="D594" t="str">
            <v>PVC</v>
          </cell>
          <cell r="E594">
            <v>1</v>
          </cell>
          <cell r="F594" t="str">
            <v>개</v>
          </cell>
          <cell r="G594">
            <v>13197</v>
          </cell>
          <cell r="H594">
            <v>13197</v>
          </cell>
          <cell r="I594">
            <v>24930</v>
          </cell>
          <cell r="J594">
            <v>24930</v>
          </cell>
          <cell r="K594">
            <v>0</v>
          </cell>
          <cell r="L594">
            <v>0</v>
          </cell>
          <cell r="M594">
            <v>38127</v>
          </cell>
          <cell r="N594">
            <v>38127</v>
          </cell>
          <cell r="O594" t="str">
            <v>제207호표</v>
          </cell>
        </row>
        <row r="595">
          <cell r="B595">
            <v>209</v>
          </cell>
          <cell r="C595" t="str">
            <v>함체(분체도장)</v>
          </cell>
          <cell r="D595" t="str">
            <v>SUS 400x700x370, 이중구조 1.2t</v>
          </cell>
          <cell r="E595">
            <v>1</v>
          </cell>
          <cell r="F595" t="str">
            <v>EA</v>
          </cell>
          <cell r="G595">
            <v>850804</v>
          </cell>
          <cell r="H595">
            <v>850804</v>
          </cell>
          <cell r="I595">
            <v>26832</v>
          </cell>
          <cell r="J595">
            <v>26832</v>
          </cell>
          <cell r="K595">
            <v>0</v>
          </cell>
          <cell r="L595">
            <v>0</v>
          </cell>
          <cell r="M595">
            <v>877636</v>
          </cell>
          <cell r="N595">
            <v>877636</v>
          </cell>
          <cell r="O595" t="str">
            <v>제209호표</v>
          </cell>
        </row>
        <row r="596">
          <cell r="B596">
            <v>212</v>
          </cell>
          <cell r="C596" t="str">
            <v>광 스위치 설치</v>
          </cell>
          <cell r="D596" t="str">
            <v xml:space="preserve">TP Port : 7포트 </v>
          </cell>
          <cell r="E596">
            <v>1</v>
          </cell>
          <cell r="F596" t="str">
            <v>EA</v>
          </cell>
          <cell r="G596">
            <v>301800</v>
          </cell>
          <cell r="H596">
            <v>301800</v>
          </cell>
          <cell r="I596">
            <v>60033</v>
          </cell>
          <cell r="J596">
            <v>60033</v>
          </cell>
          <cell r="K596">
            <v>0</v>
          </cell>
          <cell r="L596">
            <v>0</v>
          </cell>
          <cell r="M596">
            <v>361833</v>
          </cell>
          <cell r="N596">
            <v>361833</v>
          </cell>
          <cell r="O596" t="str">
            <v>제212호표</v>
          </cell>
        </row>
        <row r="597">
          <cell r="B597">
            <v>213</v>
          </cell>
          <cell r="C597" t="str">
            <v>UTP PATCH CORD</v>
          </cell>
          <cell r="D597" t="str">
            <v>UTP Cat 5e. 4P</v>
          </cell>
          <cell r="E597">
            <v>1</v>
          </cell>
          <cell r="F597" t="str">
            <v>EA</v>
          </cell>
          <cell r="G597">
            <v>1148</v>
          </cell>
          <cell r="H597">
            <v>1148</v>
          </cell>
          <cell r="I597">
            <v>13299</v>
          </cell>
          <cell r="J597">
            <v>13299</v>
          </cell>
          <cell r="K597">
            <v>0</v>
          </cell>
          <cell r="L597">
            <v>0</v>
          </cell>
          <cell r="M597">
            <v>14447</v>
          </cell>
          <cell r="N597">
            <v>14447</v>
          </cell>
          <cell r="O597" t="str">
            <v>제213호표</v>
          </cell>
        </row>
        <row r="598">
          <cell r="B598">
            <v>218</v>
          </cell>
          <cell r="C598" t="str">
            <v>누전차단기 설치</v>
          </cell>
          <cell r="D598" t="str">
            <v>ELB 2P 30/20AT</v>
          </cell>
          <cell r="E598">
            <v>1</v>
          </cell>
          <cell r="F598" t="str">
            <v>EA</v>
          </cell>
          <cell r="G598">
            <v>15475</v>
          </cell>
          <cell r="H598">
            <v>15475</v>
          </cell>
          <cell r="I598">
            <v>29183</v>
          </cell>
          <cell r="J598">
            <v>29183</v>
          </cell>
          <cell r="K598">
            <v>0</v>
          </cell>
          <cell r="L598">
            <v>0</v>
          </cell>
          <cell r="M598">
            <v>44658</v>
          </cell>
          <cell r="N598">
            <v>44658</v>
          </cell>
          <cell r="O598" t="str">
            <v>제218호표</v>
          </cell>
        </row>
        <row r="599">
          <cell r="B599">
            <v>219</v>
          </cell>
          <cell r="C599" t="str">
            <v>배선용차단기 설치</v>
          </cell>
          <cell r="D599" t="str">
            <v>MCCB 2P 30/20AT</v>
          </cell>
          <cell r="E599">
            <v>1</v>
          </cell>
          <cell r="F599" t="str">
            <v>EA</v>
          </cell>
          <cell r="G599">
            <v>27956</v>
          </cell>
          <cell r="H599">
            <v>27956</v>
          </cell>
          <cell r="I599">
            <v>31882</v>
          </cell>
          <cell r="J599">
            <v>31882</v>
          </cell>
          <cell r="K599">
            <v>0</v>
          </cell>
          <cell r="L599">
            <v>0</v>
          </cell>
          <cell r="M599">
            <v>59838</v>
          </cell>
          <cell r="N599">
            <v>59838</v>
          </cell>
          <cell r="O599" t="str">
            <v>제219호표</v>
          </cell>
        </row>
        <row r="600">
          <cell r="B600">
            <v>220</v>
          </cell>
          <cell r="C600" t="str">
            <v>써지보호기(전원) 설치</v>
          </cell>
          <cell r="D600" t="str">
            <v>40KA</v>
          </cell>
          <cell r="E600">
            <v>1</v>
          </cell>
          <cell r="F600" t="str">
            <v>EA</v>
          </cell>
          <cell r="G600">
            <v>91263</v>
          </cell>
          <cell r="H600">
            <v>91263</v>
          </cell>
          <cell r="I600">
            <v>42129</v>
          </cell>
          <cell r="J600">
            <v>42129</v>
          </cell>
          <cell r="K600">
            <v>0</v>
          </cell>
          <cell r="L600">
            <v>0</v>
          </cell>
          <cell r="M600">
            <v>133392</v>
          </cell>
          <cell r="N600">
            <v>133392</v>
          </cell>
          <cell r="O600" t="str">
            <v>제220호표</v>
          </cell>
        </row>
        <row r="601">
          <cell r="B601">
            <v>221</v>
          </cell>
          <cell r="C601" t="str">
            <v>불법광고물 
부착방지시트</v>
          </cell>
          <cell r="D601" t="str">
            <v>현장설치도</v>
          </cell>
          <cell r="E601">
            <v>1</v>
          </cell>
          <cell r="F601" t="str">
            <v>개소</v>
          </cell>
          <cell r="G601">
            <v>187775</v>
          </cell>
          <cell r="H601">
            <v>187775</v>
          </cell>
          <cell r="I601">
            <v>0</v>
          </cell>
          <cell r="J601">
            <v>0</v>
          </cell>
          <cell r="K601">
            <v>0</v>
          </cell>
          <cell r="L601">
            <v>0</v>
          </cell>
          <cell r="M601">
            <v>187775</v>
          </cell>
          <cell r="N601">
            <v>187775</v>
          </cell>
          <cell r="O601" t="str">
            <v>제221호표</v>
          </cell>
        </row>
        <row r="602">
          <cell r="B602" t="str">
            <v>멀티콘센트접지2구</v>
          </cell>
          <cell r="C602" t="str">
            <v>멀티콘센트</v>
          </cell>
          <cell r="D602" t="str">
            <v>접지2구</v>
          </cell>
          <cell r="E602">
            <v>1</v>
          </cell>
          <cell r="F602" t="str">
            <v>EA</v>
          </cell>
          <cell r="G602">
            <v>5500</v>
          </cell>
          <cell r="H602">
            <v>5500</v>
          </cell>
          <cell r="J602">
            <v>0</v>
          </cell>
          <cell r="L602">
            <v>0</v>
          </cell>
          <cell r="M602">
            <v>5500</v>
          </cell>
          <cell r="N602">
            <v>5500</v>
          </cell>
        </row>
        <row r="603">
          <cell r="B603" t="str">
            <v>멀티콘센트접지6구</v>
          </cell>
          <cell r="C603" t="str">
            <v>멀티콘센트</v>
          </cell>
          <cell r="D603" t="str">
            <v>접지6구</v>
          </cell>
          <cell r="E603">
            <v>2</v>
          </cell>
          <cell r="F603" t="str">
            <v>EA</v>
          </cell>
          <cell r="G603">
            <v>10400</v>
          </cell>
          <cell r="H603">
            <v>20800</v>
          </cell>
          <cell r="J603">
            <v>0</v>
          </cell>
          <cell r="L603">
            <v>0</v>
          </cell>
          <cell r="M603">
            <v>10400</v>
          </cell>
          <cell r="N603">
            <v>20800</v>
          </cell>
        </row>
        <row r="604">
          <cell r="B604">
            <v>302</v>
          </cell>
          <cell r="C604" t="str">
            <v>CCTV POLE 설치
(보도블럭)</v>
          </cell>
          <cell r="D604" t="str">
            <v>6M, Ø165, 분체도장</v>
          </cell>
          <cell r="E604">
            <v>1</v>
          </cell>
          <cell r="F604" t="str">
            <v>EA</v>
          </cell>
          <cell r="G604">
            <v>1217776</v>
          </cell>
          <cell r="H604">
            <v>1217776</v>
          </cell>
          <cell r="I604">
            <v>259211</v>
          </cell>
          <cell r="J604">
            <v>259211</v>
          </cell>
          <cell r="K604">
            <v>0</v>
          </cell>
          <cell r="L604">
            <v>0</v>
          </cell>
          <cell r="M604">
            <v>1476987</v>
          </cell>
          <cell r="N604">
            <v>1476987</v>
          </cell>
          <cell r="O604" t="str">
            <v>제302호표</v>
          </cell>
        </row>
        <row r="605">
          <cell r="B605">
            <v>308</v>
          </cell>
          <cell r="C605" t="str">
            <v>부착대(ARM)설치(도로)</v>
          </cell>
          <cell r="D605" t="str">
            <v>3M, Ø76, 분체도장</v>
          </cell>
          <cell r="E605">
            <v>1</v>
          </cell>
          <cell r="F605" t="str">
            <v>EA</v>
          </cell>
          <cell r="G605">
            <v>257622</v>
          </cell>
          <cell r="H605">
            <v>257622</v>
          </cell>
          <cell r="I605">
            <v>223214</v>
          </cell>
          <cell r="J605">
            <v>223214</v>
          </cell>
          <cell r="K605">
            <v>0</v>
          </cell>
          <cell r="L605">
            <v>0</v>
          </cell>
          <cell r="M605">
            <v>480836</v>
          </cell>
          <cell r="N605">
            <v>480836</v>
          </cell>
          <cell r="O605" t="str">
            <v>제308호표</v>
          </cell>
        </row>
        <row r="606">
          <cell r="B606">
            <v>322</v>
          </cell>
          <cell r="C606" t="str">
            <v>와이어로프 설치</v>
          </cell>
          <cell r="D606" t="str">
            <v>ARM 3M</v>
          </cell>
          <cell r="E606">
            <v>1</v>
          </cell>
          <cell r="F606" t="str">
            <v>식</v>
          </cell>
          <cell r="G606">
            <v>13528</v>
          </cell>
          <cell r="H606">
            <v>13528</v>
          </cell>
          <cell r="I606">
            <v>108512</v>
          </cell>
          <cell r="J606">
            <v>108512</v>
          </cell>
          <cell r="K606">
            <v>0</v>
          </cell>
          <cell r="L606">
            <v>0</v>
          </cell>
          <cell r="M606">
            <v>122040</v>
          </cell>
          <cell r="N606">
            <v>122040</v>
          </cell>
          <cell r="O606" t="str">
            <v>제322호표</v>
          </cell>
        </row>
        <row r="607">
          <cell r="B607">
            <v>326</v>
          </cell>
          <cell r="C607" t="str">
            <v>CCTV POLE 
기성기초 설치</v>
          </cell>
          <cell r="D607" t="str">
            <v>700 x 700 x 800(보도블럭)</v>
          </cell>
          <cell r="E607">
            <v>1</v>
          </cell>
          <cell r="F607" t="str">
            <v>개소</v>
          </cell>
          <cell r="G607">
            <v>186878</v>
          </cell>
          <cell r="H607">
            <v>186878</v>
          </cell>
          <cell r="I607">
            <v>69177</v>
          </cell>
          <cell r="J607">
            <v>69177</v>
          </cell>
          <cell r="K607">
            <v>7180</v>
          </cell>
          <cell r="L607">
            <v>7180</v>
          </cell>
          <cell r="M607">
            <v>263235</v>
          </cell>
          <cell r="N607">
            <v>263235</v>
          </cell>
          <cell r="O607" t="str">
            <v>제326호표</v>
          </cell>
        </row>
        <row r="608">
          <cell r="B608">
            <v>410</v>
          </cell>
          <cell r="C608" t="str">
            <v>전원케이블 포설</v>
          </cell>
          <cell r="D608" t="str">
            <v>F-CV 4sq x 2C x 1열</v>
          </cell>
          <cell r="E608">
            <v>6</v>
          </cell>
          <cell r="F608" t="str">
            <v>m</v>
          </cell>
          <cell r="G608">
            <v>1290</v>
          </cell>
          <cell r="H608">
            <v>7740</v>
          </cell>
          <cell r="I608">
            <v>3798</v>
          </cell>
          <cell r="J608">
            <v>22788</v>
          </cell>
          <cell r="K608">
            <v>0</v>
          </cell>
          <cell r="L608">
            <v>0</v>
          </cell>
          <cell r="M608">
            <v>5088</v>
          </cell>
          <cell r="N608">
            <v>30528</v>
          </cell>
          <cell r="O608" t="str">
            <v>제410호표</v>
          </cell>
        </row>
        <row r="609">
          <cell r="B609">
            <v>408</v>
          </cell>
          <cell r="C609" t="str">
            <v>전원케이블 포설</v>
          </cell>
          <cell r="D609" t="str">
            <v>F-CV 2.5sq x 2C x 1열</v>
          </cell>
          <cell r="E609">
            <v>2</v>
          </cell>
          <cell r="F609" t="str">
            <v>m</v>
          </cell>
          <cell r="G609">
            <v>1020</v>
          </cell>
          <cell r="H609">
            <v>2040</v>
          </cell>
          <cell r="I609">
            <v>3323</v>
          </cell>
          <cell r="J609">
            <v>6646</v>
          </cell>
          <cell r="K609">
            <v>0</v>
          </cell>
          <cell r="L609">
            <v>0</v>
          </cell>
          <cell r="M609">
            <v>4343</v>
          </cell>
          <cell r="N609">
            <v>8686</v>
          </cell>
          <cell r="O609" t="str">
            <v>제408호표</v>
          </cell>
        </row>
        <row r="610">
          <cell r="B610">
            <v>411</v>
          </cell>
          <cell r="C610" t="str">
            <v>전원케이블 포설</v>
          </cell>
          <cell r="D610" t="str">
            <v>VCT 1.5sq x 2C x 1열</v>
          </cell>
          <cell r="E610">
            <v>5</v>
          </cell>
          <cell r="F610" t="str">
            <v>m</v>
          </cell>
          <cell r="G610">
            <v>804</v>
          </cell>
          <cell r="H610">
            <v>4020</v>
          </cell>
          <cell r="I610">
            <v>3323</v>
          </cell>
          <cell r="J610">
            <v>16615</v>
          </cell>
          <cell r="K610">
            <v>0</v>
          </cell>
          <cell r="L610">
            <v>0</v>
          </cell>
          <cell r="M610">
            <v>4127</v>
          </cell>
          <cell r="N610">
            <v>20635</v>
          </cell>
          <cell r="O610" t="str">
            <v>제411호표</v>
          </cell>
        </row>
        <row r="611">
          <cell r="B611">
            <v>414</v>
          </cell>
          <cell r="C611" t="str">
            <v>전원케이블 포설</v>
          </cell>
          <cell r="D611" t="str">
            <v>VCT 1.5sq x 2C x 4열</v>
          </cell>
          <cell r="E611">
            <v>6</v>
          </cell>
          <cell r="F611" t="str">
            <v>m</v>
          </cell>
          <cell r="G611">
            <v>3058</v>
          </cell>
          <cell r="H611">
            <v>18348</v>
          </cell>
          <cell r="I611">
            <v>11299</v>
          </cell>
          <cell r="J611">
            <v>67794</v>
          </cell>
          <cell r="K611">
            <v>0</v>
          </cell>
          <cell r="L611">
            <v>0</v>
          </cell>
          <cell r="M611">
            <v>14357</v>
          </cell>
          <cell r="N611">
            <v>86142</v>
          </cell>
          <cell r="O611" t="str">
            <v>제414호표</v>
          </cell>
        </row>
        <row r="612">
          <cell r="B612">
            <v>416</v>
          </cell>
          <cell r="C612" t="str">
            <v>스피커케이블</v>
          </cell>
          <cell r="D612" t="str">
            <v>SW 2300</v>
          </cell>
          <cell r="E612">
            <v>2</v>
          </cell>
          <cell r="F612" t="str">
            <v>m</v>
          </cell>
          <cell r="G612">
            <v>1635</v>
          </cell>
          <cell r="H612">
            <v>3270</v>
          </cell>
          <cell r="I612">
            <v>3071</v>
          </cell>
          <cell r="J612">
            <v>6142</v>
          </cell>
          <cell r="K612">
            <v>0</v>
          </cell>
          <cell r="L612">
            <v>0</v>
          </cell>
          <cell r="M612">
            <v>4706</v>
          </cell>
          <cell r="N612">
            <v>9412</v>
          </cell>
          <cell r="O612" t="str">
            <v>제416호표</v>
          </cell>
        </row>
        <row r="613">
          <cell r="B613">
            <v>418</v>
          </cell>
          <cell r="C613" t="str">
            <v>LAN 케이블(옥외) 포설</v>
          </cell>
          <cell r="D613" t="str">
            <v>UTP Cat 5e 4P x 1열</v>
          </cell>
          <cell r="E613">
            <v>6</v>
          </cell>
          <cell r="F613" t="str">
            <v>m</v>
          </cell>
          <cell r="G613">
            <v>642</v>
          </cell>
          <cell r="H613">
            <v>3852</v>
          </cell>
          <cell r="I613">
            <v>4987</v>
          </cell>
          <cell r="J613">
            <v>29922</v>
          </cell>
          <cell r="K613">
            <v>0</v>
          </cell>
          <cell r="L613">
            <v>0</v>
          </cell>
          <cell r="M613">
            <v>5629</v>
          </cell>
          <cell r="N613">
            <v>33774</v>
          </cell>
          <cell r="O613" t="str">
            <v>제418호표</v>
          </cell>
        </row>
        <row r="614">
          <cell r="B614">
            <v>421</v>
          </cell>
          <cell r="C614" t="str">
            <v>LAN 케이블(옥외) 포설</v>
          </cell>
          <cell r="D614" t="str">
            <v>UTP Cat 5e 4P x 4열</v>
          </cell>
          <cell r="E614">
            <v>6</v>
          </cell>
          <cell r="F614" t="str">
            <v>m</v>
          </cell>
          <cell r="G614">
            <v>2481</v>
          </cell>
          <cell r="H614">
            <v>14886</v>
          </cell>
          <cell r="I614">
            <v>16956</v>
          </cell>
          <cell r="J614">
            <v>101736</v>
          </cell>
          <cell r="K614">
            <v>0</v>
          </cell>
          <cell r="L614">
            <v>0</v>
          </cell>
          <cell r="M614">
            <v>19437</v>
          </cell>
          <cell r="N614">
            <v>116622</v>
          </cell>
          <cell r="O614" t="str">
            <v>제421호표</v>
          </cell>
        </row>
        <row r="615">
          <cell r="B615">
            <v>425</v>
          </cell>
          <cell r="C615" t="str">
            <v>접지용 비닐 절연전선</v>
          </cell>
          <cell r="D615" t="str">
            <v>F-GV 4㎟</v>
          </cell>
          <cell r="E615">
            <v>6</v>
          </cell>
          <cell r="F615" t="str">
            <v>m</v>
          </cell>
          <cell r="G615">
            <v>575</v>
          </cell>
          <cell r="H615">
            <v>3450</v>
          </cell>
          <cell r="I615">
            <v>1438</v>
          </cell>
          <cell r="J615">
            <v>8628</v>
          </cell>
          <cell r="K615">
            <v>0</v>
          </cell>
          <cell r="L615">
            <v>0</v>
          </cell>
          <cell r="M615">
            <v>2013</v>
          </cell>
          <cell r="N615">
            <v>12078</v>
          </cell>
          <cell r="O615" t="str">
            <v>제425호표</v>
          </cell>
        </row>
        <row r="616">
          <cell r="B616">
            <v>426</v>
          </cell>
          <cell r="C616" t="str">
            <v>접지동봉(2본)</v>
          </cell>
          <cell r="D616" t="str">
            <v>Ø14 x 1000mm x 2EA</v>
          </cell>
          <cell r="E616">
            <v>1</v>
          </cell>
          <cell r="F616" t="str">
            <v>개소</v>
          </cell>
          <cell r="G616">
            <v>13478</v>
          </cell>
          <cell r="H616">
            <v>13478</v>
          </cell>
          <cell r="I616">
            <v>69276</v>
          </cell>
          <cell r="J616">
            <v>69276</v>
          </cell>
          <cell r="K616">
            <v>0</v>
          </cell>
          <cell r="L616">
            <v>0</v>
          </cell>
          <cell r="M616">
            <v>82754</v>
          </cell>
          <cell r="N616">
            <v>82754</v>
          </cell>
          <cell r="O616" t="str">
            <v>제426호표</v>
          </cell>
        </row>
        <row r="617">
          <cell r="B617">
            <v>437</v>
          </cell>
          <cell r="C617" t="str">
            <v>전선퓨즈(1Ø2W)설치</v>
          </cell>
          <cell r="D617" t="str">
            <v>2.6mm</v>
          </cell>
          <cell r="E617">
            <v>1</v>
          </cell>
          <cell r="F617" t="str">
            <v>EA</v>
          </cell>
          <cell r="G617">
            <v>4550</v>
          </cell>
          <cell r="H617">
            <v>4550</v>
          </cell>
          <cell r="I617">
            <v>33407</v>
          </cell>
          <cell r="J617">
            <v>33407</v>
          </cell>
          <cell r="K617">
            <v>0</v>
          </cell>
          <cell r="L617">
            <v>0</v>
          </cell>
          <cell r="M617">
            <v>37957</v>
          </cell>
          <cell r="N617">
            <v>37957</v>
          </cell>
          <cell r="O617" t="str">
            <v>제437호표</v>
          </cell>
        </row>
        <row r="618">
          <cell r="B618">
            <v>438</v>
          </cell>
          <cell r="C618" t="str">
            <v>인류애자 설치</v>
          </cell>
          <cell r="D618" t="str">
            <v>대110x95</v>
          </cell>
          <cell r="E618">
            <v>2</v>
          </cell>
          <cell r="F618" t="str">
            <v>개</v>
          </cell>
          <cell r="G618">
            <v>1520</v>
          </cell>
          <cell r="H618">
            <v>3040</v>
          </cell>
          <cell r="I618">
            <v>6681</v>
          </cell>
          <cell r="J618">
            <v>13362</v>
          </cell>
          <cell r="K618">
            <v>0</v>
          </cell>
          <cell r="L618">
            <v>0</v>
          </cell>
          <cell r="M618">
            <v>8201</v>
          </cell>
          <cell r="N618">
            <v>16402</v>
          </cell>
          <cell r="O618" t="str">
            <v>제438호표</v>
          </cell>
        </row>
        <row r="619">
          <cell r="B619">
            <v>439</v>
          </cell>
          <cell r="C619" t="str">
            <v>옥외용 비닐 절연전선 설치</v>
          </cell>
          <cell r="D619" t="str">
            <v>DV 2.6mm x 2C</v>
          </cell>
          <cell r="E619">
            <v>15</v>
          </cell>
          <cell r="F619" t="str">
            <v>m</v>
          </cell>
          <cell r="G619">
            <v>937</v>
          </cell>
          <cell r="H619">
            <v>14055</v>
          </cell>
          <cell r="I619">
            <v>1898</v>
          </cell>
          <cell r="J619">
            <v>28470</v>
          </cell>
          <cell r="K619">
            <v>56</v>
          </cell>
          <cell r="L619">
            <v>840</v>
          </cell>
          <cell r="M619">
            <v>2891</v>
          </cell>
          <cell r="N619">
            <v>43365</v>
          </cell>
          <cell r="O619" t="str">
            <v>제439호표</v>
          </cell>
        </row>
        <row r="620">
          <cell r="B620" t="str">
            <v>CCTV 운영 스티커알루미늄베이스 5중구성</v>
          </cell>
          <cell r="C620" t="str">
            <v>CCTV 운영 스티커</v>
          </cell>
          <cell r="D620" t="str">
            <v>알루미늄베이스 5중구성</v>
          </cell>
          <cell r="E620">
            <v>25</v>
          </cell>
          <cell r="F620" t="str">
            <v>EA</v>
          </cell>
          <cell r="G620">
            <v>10000</v>
          </cell>
          <cell r="H620">
            <v>250000</v>
          </cell>
          <cell r="J620">
            <v>0</v>
          </cell>
          <cell r="L620">
            <v>0</v>
          </cell>
          <cell r="M620">
            <v>10000</v>
          </cell>
          <cell r="N620">
            <v>250000</v>
          </cell>
        </row>
        <row r="621">
          <cell r="B621" t="str">
            <v>경기도 용인 스티커</v>
          </cell>
          <cell r="C621" t="str">
            <v>경기도 용인 스티커</v>
          </cell>
          <cell r="E621">
            <v>2</v>
          </cell>
          <cell r="F621" t="str">
            <v>EA</v>
          </cell>
          <cell r="G621">
            <v>10000</v>
          </cell>
          <cell r="H621">
            <v>20000</v>
          </cell>
          <cell r="J621">
            <v>0</v>
          </cell>
          <cell r="L621">
            <v>0</v>
          </cell>
          <cell r="M621">
            <v>10000</v>
          </cell>
          <cell r="N621">
            <v>20000</v>
          </cell>
        </row>
        <row r="630">
          <cell r="B630">
            <v>3014</v>
          </cell>
          <cell r="D630" t="str">
            <v>계</v>
          </cell>
          <cell r="H630">
            <v>4596746</v>
          </cell>
          <cell r="J630">
            <v>1559808</v>
          </cell>
          <cell r="L630">
            <v>8020</v>
          </cell>
          <cell r="N630">
            <v>6164574</v>
          </cell>
        </row>
        <row r="631">
          <cell r="B631">
            <v>2015</v>
          </cell>
          <cell r="C631" t="str">
            <v>2.15 기흥구 지곡동 산31-3(임)(지곡동61-3)</v>
          </cell>
        </row>
        <row r="632">
          <cell r="B632">
            <v>202</v>
          </cell>
          <cell r="C632" t="str">
            <v>스피드 돔 카메라
고정용 브래킷 설치</v>
          </cell>
          <cell r="D632" t="str">
            <v>제작사양</v>
          </cell>
          <cell r="E632">
            <v>1</v>
          </cell>
          <cell r="F632" t="str">
            <v>EA</v>
          </cell>
          <cell r="G632">
            <v>52644</v>
          </cell>
          <cell r="H632">
            <v>52644</v>
          </cell>
          <cell r="I632">
            <v>88162</v>
          </cell>
          <cell r="J632">
            <v>88162</v>
          </cell>
          <cell r="K632">
            <v>0</v>
          </cell>
          <cell r="L632">
            <v>0</v>
          </cell>
          <cell r="M632">
            <v>140806</v>
          </cell>
          <cell r="N632">
            <v>140806</v>
          </cell>
          <cell r="O632" t="str">
            <v>제202호표</v>
          </cell>
        </row>
        <row r="633">
          <cell r="B633">
            <v>203</v>
          </cell>
          <cell r="C633" t="str">
            <v>고정형 카메라
고정용 브래킷 설치</v>
          </cell>
          <cell r="D633" t="str">
            <v>제작사양</v>
          </cell>
          <cell r="E633">
            <v>2</v>
          </cell>
          <cell r="F633" t="str">
            <v>EA</v>
          </cell>
          <cell r="G633">
            <v>82644</v>
          </cell>
          <cell r="H633">
            <v>165288</v>
          </cell>
          <cell r="I633">
            <v>88162</v>
          </cell>
          <cell r="J633">
            <v>176324</v>
          </cell>
          <cell r="K633">
            <v>0</v>
          </cell>
          <cell r="L633">
            <v>0</v>
          </cell>
          <cell r="M633">
            <v>170806</v>
          </cell>
          <cell r="N633">
            <v>341612</v>
          </cell>
          <cell r="O633" t="str">
            <v>제203호표</v>
          </cell>
        </row>
        <row r="634">
          <cell r="B634">
            <v>204</v>
          </cell>
          <cell r="C634" t="str">
            <v>스피커 설치</v>
          </cell>
          <cell r="D634" t="str">
            <v>20W, 8Ω</v>
          </cell>
          <cell r="E634">
            <v>1</v>
          </cell>
          <cell r="F634" t="str">
            <v>개</v>
          </cell>
          <cell r="G634">
            <v>45879</v>
          </cell>
          <cell r="H634">
            <v>45879</v>
          </cell>
          <cell r="I634">
            <v>45997</v>
          </cell>
          <cell r="J634">
            <v>45997</v>
          </cell>
          <cell r="K634">
            <v>0</v>
          </cell>
          <cell r="L634">
            <v>0</v>
          </cell>
          <cell r="M634">
            <v>91876</v>
          </cell>
          <cell r="N634">
            <v>91876</v>
          </cell>
          <cell r="O634" t="str">
            <v>제204호표</v>
          </cell>
        </row>
        <row r="635">
          <cell r="B635">
            <v>205</v>
          </cell>
          <cell r="C635" t="str">
            <v>경광등 설치</v>
          </cell>
          <cell r="D635" t="str">
            <v>크세논램프 5W, ABS</v>
          </cell>
          <cell r="E635">
            <v>1</v>
          </cell>
          <cell r="F635" t="str">
            <v>개</v>
          </cell>
          <cell r="G635">
            <v>50294</v>
          </cell>
          <cell r="H635">
            <v>50294</v>
          </cell>
          <cell r="I635">
            <v>9801</v>
          </cell>
          <cell r="J635">
            <v>9801</v>
          </cell>
          <cell r="K635">
            <v>0</v>
          </cell>
          <cell r="L635">
            <v>0</v>
          </cell>
          <cell r="M635">
            <v>60095</v>
          </cell>
          <cell r="N635">
            <v>60095</v>
          </cell>
          <cell r="O635" t="str">
            <v>제205호표</v>
          </cell>
        </row>
        <row r="636">
          <cell r="B636">
            <v>206</v>
          </cell>
          <cell r="C636" t="str">
            <v>LED안내판(부착대) 설치</v>
          </cell>
          <cell r="D636" t="str">
            <v>부착대(ARM)부착형</v>
          </cell>
          <cell r="E636">
            <v>1</v>
          </cell>
          <cell r="F636" t="str">
            <v>개</v>
          </cell>
          <cell r="G636">
            <v>811034</v>
          </cell>
          <cell r="H636">
            <v>811034</v>
          </cell>
          <cell r="I636">
            <v>34498</v>
          </cell>
          <cell r="J636">
            <v>34498</v>
          </cell>
          <cell r="K636">
            <v>0</v>
          </cell>
          <cell r="L636">
            <v>0</v>
          </cell>
          <cell r="M636">
            <v>845532</v>
          </cell>
          <cell r="N636">
            <v>845532</v>
          </cell>
          <cell r="O636" t="str">
            <v>제206호표</v>
          </cell>
        </row>
        <row r="637">
          <cell r="B637">
            <v>207</v>
          </cell>
          <cell r="C637" t="str">
            <v>계량기함 설치</v>
          </cell>
          <cell r="D637" t="str">
            <v>PVC</v>
          </cell>
          <cell r="E637">
            <v>1</v>
          </cell>
          <cell r="F637" t="str">
            <v>개</v>
          </cell>
          <cell r="G637">
            <v>13197</v>
          </cell>
          <cell r="H637">
            <v>13197</v>
          </cell>
          <cell r="I637">
            <v>24930</v>
          </cell>
          <cell r="J637">
            <v>24930</v>
          </cell>
          <cell r="K637">
            <v>0</v>
          </cell>
          <cell r="L637">
            <v>0</v>
          </cell>
          <cell r="M637">
            <v>38127</v>
          </cell>
          <cell r="N637">
            <v>38127</v>
          </cell>
          <cell r="O637" t="str">
            <v>제207호표</v>
          </cell>
        </row>
        <row r="638">
          <cell r="B638">
            <v>208</v>
          </cell>
          <cell r="C638" t="str">
            <v>안내판(함체) 설치</v>
          </cell>
          <cell r="D638" t="str">
            <v>탈착식(400x300x3t)</v>
          </cell>
          <cell r="E638">
            <v>1</v>
          </cell>
          <cell r="F638" t="str">
            <v>EA</v>
          </cell>
          <cell r="G638">
            <v>50258</v>
          </cell>
          <cell r="H638">
            <v>50258</v>
          </cell>
          <cell r="I638">
            <v>8624</v>
          </cell>
          <cell r="J638">
            <v>8624</v>
          </cell>
          <cell r="K638">
            <v>0</v>
          </cell>
          <cell r="L638">
            <v>0</v>
          </cell>
          <cell r="M638">
            <v>58882</v>
          </cell>
          <cell r="N638">
            <v>58882</v>
          </cell>
          <cell r="O638" t="str">
            <v>제208호표</v>
          </cell>
        </row>
        <row r="639">
          <cell r="B639">
            <v>209</v>
          </cell>
          <cell r="C639" t="str">
            <v>함체(분체도장)</v>
          </cell>
          <cell r="D639" t="str">
            <v>SUS 400x700x370, 이중구조 1.2t</v>
          </cell>
          <cell r="E639">
            <v>1</v>
          </cell>
          <cell r="F639" t="str">
            <v>EA</v>
          </cell>
          <cell r="G639">
            <v>850804</v>
          </cell>
          <cell r="H639">
            <v>850804</v>
          </cell>
          <cell r="I639">
            <v>26832</v>
          </cell>
          <cell r="J639">
            <v>26832</v>
          </cell>
          <cell r="K639">
            <v>0</v>
          </cell>
          <cell r="L639">
            <v>0</v>
          </cell>
          <cell r="M639">
            <v>877636</v>
          </cell>
          <cell r="N639">
            <v>877636</v>
          </cell>
          <cell r="O639" t="str">
            <v>제209호표</v>
          </cell>
        </row>
        <row r="640">
          <cell r="B640">
            <v>210</v>
          </cell>
          <cell r="C640" t="str">
            <v>함체(분체도장)</v>
          </cell>
          <cell r="D640" t="str">
            <v>SUS 300x400x360, 1.2t</v>
          </cell>
          <cell r="E640">
            <v>1</v>
          </cell>
          <cell r="F640" t="str">
            <v>EA</v>
          </cell>
          <cell r="G640">
            <v>320804</v>
          </cell>
          <cell r="H640">
            <v>320804</v>
          </cell>
          <cell r="I640">
            <v>26832</v>
          </cell>
          <cell r="J640">
            <v>26832</v>
          </cell>
          <cell r="K640">
            <v>0</v>
          </cell>
          <cell r="L640">
            <v>0</v>
          </cell>
          <cell r="M640">
            <v>347636</v>
          </cell>
          <cell r="N640">
            <v>347636</v>
          </cell>
          <cell r="O640" t="str">
            <v>제210호표</v>
          </cell>
        </row>
        <row r="641">
          <cell r="B641">
            <v>211</v>
          </cell>
          <cell r="C641" t="str">
            <v>방수함체</v>
          </cell>
          <cell r="D641" t="str">
            <v>300x200x100</v>
          </cell>
          <cell r="E641">
            <v>1</v>
          </cell>
          <cell r="F641" t="str">
            <v>EA</v>
          </cell>
          <cell r="G641">
            <v>198804</v>
          </cell>
          <cell r="H641">
            <v>198804</v>
          </cell>
          <cell r="I641">
            <v>26832</v>
          </cell>
          <cell r="J641">
            <v>26832</v>
          </cell>
          <cell r="K641">
            <v>0</v>
          </cell>
          <cell r="L641">
            <v>0</v>
          </cell>
          <cell r="M641">
            <v>225636</v>
          </cell>
          <cell r="N641">
            <v>225636</v>
          </cell>
          <cell r="O641" t="str">
            <v>제211호표</v>
          </cell>
        </row>
        <row r="642">
          <cell r="B642">
            <v>213</v>
          </cell>
          <cell r="C642" t="str">
            <v>UTP PATCH CORD</v>
          </cell>
          <cell r="D642" t="str">
            <v>UTP Cat 5e. 4P</v>
          </cell>
          <cell r="E642">
            <v>1</v>
          </cell>
          <cell r="F642" t="str">
            <v>EA</v>
          </cell>
          <cell r="G642">
            <v>1148</v>
          </cell>
          <cell r="H642">
            <v>1148</v>
          </cell>
          <cell r="I642">
            <v>13299</v>
          </cell>
          <cell r="J642">
            <v>13299</v>
          </cell>
          <cell r="K642">
            <v>0</v>
          </cell>
          <cell r="L642">
            <v>0</v>
          </cell>
          <cell r="M642">
            <v>14447</v>
          </cell>
          <cell r="N642">
            <v>14447</v>
          </cell>
          <cell r="O642" t="str">
            <v>제213호표</v>
          </cell>
        </row>
        <row r="643">
          <cell r="B643">
            <v>216</v>
          </cell>
          <cell r="C643" t="str">
            <v>HUB</v>
          </cell>
          <cell r="D643" t="str">
            <v>4Port</v>
          </cell>
          <cell r="E643">
            <v>1</v>
          </cell>
          <cell r="F643" t="str">
            <v>EA</v>
          </cell>
          <cell r="G643">
            <v>82700</v>
          </cell>
          <cell r="H643">
            <v>82700</v>
          </cell>
          <cell r="I643">
            <v>60033</v>
          </cell>
          <cell r="J643">
            <v>60033</v>
          </cell>
          <cell r="K643">
            <v>0</v>
          </cell>
          <cell r="L643">
            <v>0</v>
          </cell>
          <cell r="M643">
            <v>142733</v>
          </cell>
          <cell r="N643">
            <v>142733</v>
          </cell>
          <cell r="O643" t="str">
            <v>제216호표</v>
          </cell>
        </row>
        <row r="644">
          <cell r="B644">
            <v>218</v>
          </cell>
          <cell r="C644" t="str">
            <v>누전차단기 설치</v>
          </cell>
          <cell r="D644" t="str">
            <v>ELB 2P 30/20AT</v>
          </cell>
          <cell r="E644">
            <v>1</v>
          </cell>
          <cell r="F644" t="str">
            <v>EA</v>
          </cell>
          <cell r="G644">
            <v>15475</v>
          </cell>
          <cell r="H644">
            <v>15475</v>
          </cell>
          <cell r="I644">
            <v>29183</v>
          </cell>
          <cell r="J644">
            <v>29183</v>
          </cell>
          <cell r="K644">
            <v>0</v>
          </cell>
          <cell r="L644">
            <v>0</v>
          </cell>
          <cell r="M644">
            <v>44658</v>
          </cell>
          <cell r="N644">
            <v>44658</v>
          </cell>
          <cell r="O644" t="str">
            <v>제218호표</v>
          </cell>
        </row>
        <row r="645">
          <cell r="B645">
            <v>219</v>
          </cell>
          <cell r="C645" t="str">
            <v>배선용차단기 설치</v>
          </cell>
          <cell r="D645" t="str">
            <v>MCCB 2P 30/20AT</v>
          </cell>
          <cell r="E645">
            <v>1</v>
          </cell>
          <cell r="F645" t="str">
            <v>EA</v>
          </cell>
          <cell r="G645">
            <v>27956</v>
          </cell>
          <cell r="H645">
            <v>27956</v>
          </cell>
          <cell r="I645">
            <v>31882</v>
          </cell>
          <cell r="J645">
            <v>31882</v>
          </cell>
          <cell r="K645">
            <v>0</v>
          </cell>
          <cell r="L645">
            <v>0</v>
          </cell>
          <cell r="M645">
            <v>59838</v>
          </cell>
          <cell r="N645">
            <v>59838</v>
          </cell>
          <cell r="O645" t="str">
            <v>제219호표</v>
          </cell>
        </row>
        <row r="646">
          <cell r="B646">
            <v>220</v>
          </cell>
          <cell r="C646" t="str">
            <v>써지보호기(전원) 설치</v>
          </cell>
          <cell r="D646" t="str">
            <v>40KA</v>
          </cell>
          <cell r="E646">
            <v>1</v>
          </cell>
          <cell r="F646" t="str">
            <v>EA</v>
          </cell>
          <cell r="G646">
            <v>91263</v>
          </cell>
          <cell r="H646">
            <v>91263</v>
          </cell>
          <cell r="I646">
            <v>42129</v>
          </cell>
          <cell r="J646">
            <v>42129</v>
          </cell>
          <cell r="K646">
            <v>0</v>
          </cell>
          <cell r="L646">
            <v>0</v>
          </cell>
          <cell r="M646">
            <v>133392</v>
          </cell>
          <cell r="N646">
            <v>133392</v>
          </cell>
          <cell r="O646" t="str">
            <v>제220호표</v>
          </cell>
        </row>
        <row r="647">
          <cell r="B647" t="str">
            <v>멀티콘센트접지2구</v>
          </cell>
          <cell r="C647" t="str">
            <v>멀티콘센트</v>
          </cell>
          <cell r="D647" t="str">
            <v>접지2구</v>
          </cell>
          <cell r="E647">
            <v>1</v>
          </cell>
          <cell r="F647" t="str">
            <v>EA</v>
          </cell>
          <cell r="G647">
            <v>5500</v>
          </cell>
          <cell r="H647">
            <v>5500</v>
          </cell>
          <cell r="J647">
            <v>0</v>
          </cell>
          <cell r="L647">
            <v>0</v>
          </cell>
          <cell r="M647">
            <v>5500</v>
          </cell>
          <cell r="N647">
            <v>5500</v>
          </cell>
        </row>
        <row r="648">
          <cell r="B648" t="str">
            <v>멀티콘센트접지4구</v>
          </cell>
          <cell r="C648" t="str">
            <v>멀티콘센트</v>
          </cell>
          <cell r="D648" t="str">
            <v>접지4구</v>
          </cell>
          <cell r="E648">
            <v>1</v>
          </cell>
          <cell r="F648" t="str">
            <v>EA</v>
          </cell>
          <cell r="G648">
            <v>8700</v>
          </cell>
          <cell r="H648">
            <v>8700</v>
          </cell>
          <cell r="J648">
            <v>0</v>
          </cell>
          <cell r="L648">
            <v>0</v>
          </cell>
          <cell r="M648">
            <v>8700</v>
          </cell>
          <cell r="N648">
            <v>8700</v>
          </cell>
        </row>
        <row r="649">
          <cell r="B649" t="str">
            <v>멀티콘센트접지6구</v>
          </cell>
          <cell r="C649" t="str">
            <v>멀티콘센트</v>
          </cell>
          <cell r="D649" t="str">
            <v>접지6구</v>
          </cell>
          <cell r="E649">
            <v>2</v>
          </cell>
          <cell r="F649" t="str">
            <v>EA</v>
          </cell>
          <cell r="G649">
            <v>10400</v>
          </cell>
          <cell r="H649">
            <v>20800</v>
          </cell>
          <cell r="J649">
            <v>0</v>
          </cell>
          <cell r="L649">
            <v>0</v>
          </cell>
          <cell r="M649">
            <v>10400</v>
          </cell>
          <cell r="N649">
            <v>20800</v>
          </cell>
        </row>
        <row r="650">
          <cell r="B650">
            <v>311</v>
          </cell>
          <cell r="C650" t="str">
            <v>전주부착형
부착대(ARM)설치(도로)</v>
          </cell>
          <cell r="D650" t="str">
            <v>1.5M, Ø76, 분체도장</v>
          </cell>
          <cell r="E650">
            <v>1</v>
          </cell>
          <cell r="F650" t="str">
            <v>EA</v>
          </cell>
          <cell r="G650">
            <v>229622</v>
          </cell>
          <cell r="H650">
            <v>229622</v>
          </cell>
          <cell r="I650">
            <v>223214</v>
          </cell>
          <cell r="J650">
            <v>223214</v>
          </cell>
          <cell r="K650">
            <v>0</v>
          </cell>
          <cell r="L650">
            <v>0</v>
          </cell>
          <cell r="M650">
            <v>452836</v>
          </cell>
          <cell r="N650">
            <v>452836</v>
          </cell>
          <cell r="O650" t="str">
            <v>제311호표</v>
          </cell>
        </row>
        <row r="651">
          <cell r="B651">
            <v>402</v>
          </cell>
          <cell r="C651" t="str">
            <v>전선관(지중)</v>
          </cell>
          <cell r="D651" t="str">
            <v>HI 16C</v>
          </cell>
          <cell r="E651">
            <v>2.5</v>
          </cell>
          <cell r="F651" t="str">
            <v>m</v>
          </cell>
          <cell r="G651">
            <v>481</v>
          </cell>
          <cell r="H651">
            <v>1202</v>
          </cell>
          <cell r="I651">
            <v>7067</v>
          </cell>
          <cell r="J651">
            <v>17667</v>
          </cell>
          <cell r="K651">
            <v>0</v>
          </cell>
          <cell r="L651">
            <v>0</v>
          </cell>
          <cell r="M651">
            <v>7547.6</v>
          </cell>
          <cell r="N651">
            <v>18869</v>
          </cell>
          <cell r="O651" t="str">
            <v>제402호표</v>
          </cell>
        </row>
        <row r="652">
          <cell r="B652">
            <v>403</v>
          </cell>
          <cell r="C652" t="str">
            <v>전선관(노출)</v>
          </cell>
          <cell r="D652" t="str">
            <v>FLEX 16C(방수형)</v>
          </cell>
          <cell r="E652">
            <v>3</v>
          </cell>
          <cell r="F652" t="str">
            <v>m</v>
          </cell>
          <cell r="G652">
            <v>1091</v>
          </cell>
          <cell r="H652">
            <v>3273</v>
          </cell>
          <cell r="I652">
            <v>11585</v>
          </cell>
          <cell r="J652">
            <v>34755</v>
          </cell>
          <cell r="K652">
            <v>0</v>
          </cell>
          <cell r="L652">
            <v>0</v>
          </cell>
          <cell r="M652">
            <v>12676</v>
          </cell>
          <cell r="N652">
            <v>38028</v>
          </cell>
          <cell r="O652" t="str">
            <v>제403호표</v>
          </cell>
        </row>
        <row r="653">
          <cell r="B653">
            <v>405</v>
          </cell>
          <cell r="C653" t="str">
            <v>전선관(노출)</v>
          </cell>
          <cell r="D653" t="str">
            <v>FLEX 28C(방수형)</v>
          </cell>
          <cell r="E653">
            <v>22.5</v>
          </cell>
          <cell r="F653" t="str">
            <v>m</v>
          </cell>
          <cell r="G653">
            <v>1574</v>
          </cell>
          <cell r="H653">
            <v>35415</v>
          </cell>
          <cell r="I653">
            <v>18958</v>
          </cell>
          <cell r="J653">
            <v>426555</v>
          </cell>
          <cell r="K653">
            <v>0</v>
          </cell>
          <cell r="L653">
            <v>0</v>
          </cell>
          <cell r="M653">
            <v>20532</v>
          </cell>
          <cell r="N653">
            <v>461970</v>
          </cell>
          <cell r="O653" t="str">
            <v>제405호표</v>
          </cell>
        </row>
        <row r="654">
          <cell r="B654">
            <v>406</v>
          </cell>
          <cell r="C654" t="str">
            <v>전선관(노출)</v>
          </cell>
          <cell r="D654" t="str">
            <v>FLEX 36C(방수형)</v>
          </cell>
          <cell r="E654">
            <v>4</v>
          </cell>
          <cell r="F654" t="str">
            <v>m</v>
          </cell>
          <cell r="G654">
            <v>2135</v>
          </cell>
          <cell r="H654">
            <v>8540</v>
          </cell>
          <cell r="I654">
            <v>22907</v>
          </cell>
          <cell r="J654">
            <v>91628</v>
          </cell>
          <cell r="K654">
            <v>0</v>
          </cell>
          <cell r="L654">
            <v>0</v>
          </cell>
          <cell r="M654">
            <v>25042</v>
          </cell>
          <cell r="N654">
            <v>100168</v>
          </cell>
          <cell r="O654" t="str">
            <v>제406호표</v>
          </cell>
        </row>
        <row r="655">
          <cell r="B655" t="str">
            <v>전선관 커넥터FLEX 16C(방수형)</v>
          </cell>
          <cell r="C655" t="str">
            <v>전선관 커넥터</v>
          </cell>
          <cell r="D655" t="str">
            <v>FLEX 16C(방수형)</v>
          </cell>
          <cell r="E655">
            <v>8</v>
          </cell>
          <cell r="F655" t="str">
            <v>EA</v>
          </cell>
          <cell r="G655">
            <v>567</v>
          </cell>
          <cell r="H655">
            <v>4536</v>
          </cell>
          <cell r="J655">
            <v>0</v>
          </cell>
          <cell r="L655">
            <v>0</v>
          </cell>
          <cell r="M655">
            <v>567</v>
          </cell>
          <cell r="N655">
            <v>4536</v>
          </cell>
        </row>
        <row r="656">
          <cell r="B656" t="str">
            <v>전선관 커넥터FLEX 28C(방수형)</v>
          </cell>
          <cell r="C656" t="str">
            <v>전선관 커넥터</v>
          </cell>
          <cell r="D656" t="str">
            <v>FLEX 28C(방수형)</v>
          </cell>
          <cell r="E656">
            <v>4</v>
          </cell>
          <cell r="F656" t="str">
            <v>EA</v>
          </cell>
          <cell r="G656">
            <v>1000</v>
          </cell>
          <cell r="H656">
            <v>4000</v>
          </cell>
          <cell r="J656">
            <v>0</v>
          </cell>
          <cell r="L656">
            <v>0</v>
          </cell>
          <cell r="M656">
            <v>1000</v>
          </cell>
          <cell r="N656">
            <v>4000</v>
          </cell>
        </row>
        <row r="657">
          <cell r="B657" t="str">
            <v>전선관 커넥터FLEX 36C(방수형)</v>
          </cell>
          <cell r="C657" t="str">
            <v>전선관 커넥터</v>
          </cell>
          <cell r="D657" t="str">
            <v>FLEX 36C(방수형)</v>
          </cell>
          <cell r="E657">
            <v>4</v>
          </cell>
          <cell r="F657" t="str">
            <v>EA</v>
          </cell>
          <cell r="G657">
            <v>1400</v>
          </cell>
          <cell r="H657">
            <v>5600</v>
          </cell>
          <cell r="J657">
            <v>0</v>
          </cell>
          <cell r="L657">
            <v>0</v>
          </cell>
          <cell r="M657">
            <v>1400</v>
          </cell>
          <cell r="N657">
            <v>5600</v>
          </cell>
        </row>
        <row r="658">
          <cell r="B658">
            <v>408</v>
          </cell>
          <cell r="C658" t="str">
            <v>전원케이블 포설</v>
          </cell>
          <cell r="D658" t="str">
            <v>F-CV 2.5sq x 2C x 1열</v>
          </cell>
          <cell r="E658">
            <v>2</v>
          </cell>
          <cell r="F658" t="str">
            <v>m</v>
          </cell>
          <cell r="G658">
            <v>1020</v>
          </cell>
          <cell r="H658">
            <v>2040</v>
          </cell>
          <cell r="I658">
            <v>3323</v>
          </cell>
          <cell r="J658">
            <v>6646</v>
          </cell>
          <cell r="K658">
            <v>0</v>
          </cell>
          <cell r="L658">
            <v>0</v>
          </cell>
          <cell r="M658">
            <v>4343</v>
          </cell>
          <cell r="N658">
            <v>8686</v>
          </cell>
          <cell r="O658" t="str">
            <v>제408호표</v>
          </cell>
        </row>
        <row r="659">
          <cell r="B659">
            <v>409</v>
          </cell>
          <cell r="C659" t="str">
            <v>전원케이블 포설</v>
          </cell>
          <cell r="D659" t="str">
            <v>F-CV 2.5sq x 3C x 1열</v>
          </cell>
          <cell r="E659">
            <v>87</v>
          </cell>
          <cell r="F659" t="str">
            <v>m</v>
          </cell>
          <cell r="G659">
            <v>1510</v>
          </cell>
          <cell r="H659">
            <v>131370</v>
          </cell>
          <cell r="I659">
            <v>4510</v>
          </cell>
          <cell r="J659">
            <v>392370</v>
          </cell>
          <cell r="K659">
            <v>0</v>
          </cell>
          <cell r="L659">
            <v>0</v>
          </cell>
          <cell r="M659">
            <v>6020</v>
          </cell>
          <cell r="N659">
            <v>523740</v>
          </cell>
          <cell r="O659" t="str">
            <v>제409호표</v>
          </cell>
        </row>
        <row r="660">
          <cell r="B660">
            <v>410</v>
          </cell>
          <cell r="C660" t="str">
            <v>전원케이블 포설</v>
          </cell>
          <cell r="D660" t="str">
            <v>F-CV 4sq x 2C x 1열</v>
          </cell>
          <cell r="E660">
            <v>10</v>
          </cell>
          <cell r="F660" t="str">
            <v>m</v>
          </cell>
          <cell r="G660">
            <v>1290</v>
          </cell>
          <cell r="H660">
            <v>12900</v>
          </cell>
          <cell r="I660">
            <v>3798</v>
          </cell>
          <cell r="J660">
            <v>37980</v>
          </cell>
          <cell r="K660">
            <v>0</v>
          </cell>
          <cell r="L660">
            <v>0</v>
          </cell>
          <cell r="M660">
            <v>5088</v>
          </cell>
          <cell r="N660">
            <v>50880</v>
          </cell>
          <cell r="O660" t="str">
            <v>제410호표</v>
          </cell>
        </row>
        <row r="661">
          <cell r="B661">
            <v>412</v>
          </cell>
          <cell r="C661" t="str">
            <v>전원케이블 포설</v>
          </cell>
          <cell r="D661" t="str">
            <v>VCT 1.5sq x 2C x 2열</v>
          </cell>
          <cell r="E661">
            <v>2</v>
          </cell>
          <cell r="F661" t="str">
            <v>m</v>
          </cell>
          <cell r="G661">
            <v>884</v>
          </cell>
          <cell r="H661">
            <v>1768</v>
          </cell>
          <cell r="I661">
            <v>5982</v>
          </cell>
          <cell r="J661">
            <v>11964</v>
          </cell>
          <cell r="K661">
            <v>0</v>
          </cell>
          <cell r="L661">
            <v>0</v>
          </cell>
          <cell r="M661">
            <v>6866</v>
          </cell>
          <cell r="N661">
            <v>13732</v>
          </cell>
          <cell r="O661" t="str">
            <v>제412호표</v>
          </cell>
        </row>
        <row r="662">
          <cell r="B662">
            <v>413</v>
          </cell>
          <cell r="C662" t="str">
            <v>전원케이블 포설</v>
          </cell>
          <cell r="D662" t="str">
            <v>VCT 1.5sq x 2C x 3열</v>
          </cell>
          <cell r="E662">
            <v>5</v>
          </cell>
          <cell r="F662" t="str">
            <v>m</v>
          </cell>
          <cell r="G662">
            <v>2299</v>
          </cell>
          <cell r="H662">
            <v>11495</v>
          </cell>
          <cell r="I662">
            <v>8640</v>
          </cell>
          <cell r="J662">
            <v>43200</v>
          </cell>
          <cell r="K662">
            <v>0</v>
          </cell>
          <cell r="L662">
            <v>0</v>
          </cell>
          <cell r="M662">
            <v>10939</v>
          </cell>
          <cell r="N662">
            <v>54695</v>
          </cell>
          <cell r="O662" t="str">
            <v>제413호표</v>
          </cell>
        </row>
        <row r="663">
          <cell r="B663">
            <v>416</v>
          </cell>
          <cell r="C663" t="str">
            <v>스피커케이블</v>
          </cell>
          <cell r="D663" t="str">
            <v>SW 2300</v>
          </cell>
          <cell r="E663">
            <v>2</v>
          </cell>
          <cell r="F663" t="str">
            <v>m</v>
          </cell>
          <cell r="G663">
            <v>1635</v>
          </cell>
          <cell r="H663">
            <v>3270</v>
          </cell>
          <cell r="I663">
            <v>3071</v>
          </cell>
          <cell r="J663">
            <v>6142</v>
          </cell>
          <cell r="K663">
            <v>0</v>
          </cell>
          <cell r="L663">
            <v>0</v>
          </cell>
          <cell r="M663">
            <v>4706</v>
          </cell>
          <cell r="N663">
            <v>9412</v>
          </cell>
          <cell r="O663" t="str">
            <v>제416호표</v>
          </cell>
        </row>
        <row r="664">
          <cell r="B664">
            <v>418</v>
          </cell>
          <cell r="C664" t="str">
            <v>LAN 케이블(옥외) 포설</v>
          </cell>
          <cell r="D664" t="str">
            <v>UTP Cat 5e 4P x 1열</v>
          </cell>
          <cell r="E664">
            <v>87</v>
          </cell>
          <cell r="F664" t="str">
            <v>m</v>
          </cell>
          <cell r="G664">
            <v>642</v>
          </cell>
          <cell r="H664">
            <v>55854</v>
          </cell>
          <cell r="I664">
            <v>4987</v>
          </cell>
          <cell r="J664">
            <v>433869</v>
          </cell>
          <cell r="K664">
            <v>0</v>
          </cell>
          <cell r="L664">
            <v>0</v>
          </cell>
          <cell r="M664">
            <v>5629</v>
          </cell>
          <cell r="N664">
            <v>489723</v>
          </cell>
          <cell r="O664" t="str">
            <v>제418호표</v>
          </cell>
        </row>
        <row r="665">
          <cell r="B665">
            <v>419</v>
          </cell>
          <cell r="C665" t="str">
            <v>LAN 케이블(옥외) 포설</v>
          </cell>
          <cell r="D665" t="str">
            <v>UTP Cat 5e 4P x 2열</v>
          </cell>
          <cell r="E665">
            <v>2</v>
          </cell>
          <cell r="F665" t="str">
            <v>m</v>
          </cell>
          <cell r="G665">
            <v>1246</v>
          </cell>
          <cell r="H665">
            <v>2492</v>
          </cell>
          <cell r="I665">
            <v>8977</v>
          </cell>
          <cell r="J665">
            <v>17954</v>
          </cell>
          <cell r="K665">
            <v>0</v>
          </cell>
          <cell r="L665">
            <v>0</v>
          </cell>
          <cell r="M665">
            <v>10223</v>
          </cell>
          <cell r="N665">
            <v>20446</v>
          </cell>
          <cell r="O665" t="str">
            <v>제419호표</v>
          </cell>
        </row>
        <row r="666">
          <cell r="B666">
            <v>420</v>
          </cell>
          <cell r="C666" t="str">
            <v>LAN 케이블(옥외) 포설</v>
          </cell>
          <cell r="D666" t="str">
            <v>UTP Cat 5e 4P x 3열</v>
          </cell>
          <cell r="E666">
            <v>5</v>
          </cell>
          <cell r="F666" t="str">
            <v>m</v>
          </cell>
          <cell r="G666">
            <v>1635</v>
          </cell>
          <cell r="H666">
            <v>8175</v>
          </cell>
          <cell r="I666">
            <v>5186</v>
          </cell>
          <cell r="J666">
            <v>25930</v>
          </cell>
          <cell r="K666">
            <v>0</v>
          </cell>
          <cell r="L666">
            <v>0</v>
          </cell>
          <cell r="M666">
            <v>6821</v>
          </cell>
          <cell r="N666">
            <v>34105</v>
          </cell>
          <cell r="O666" t="str">
            <v>제420호표</v>
          </cell>
        </row>
        <row r="667">
          <cell r="B667">
            <v>437</v>
          </cell>
          <cell r="C667" t="str">
            <v>전선퓨즈(1Ø2W)설치</v>
          </cell>
          <cell r="D667" t="str">
            <v>2.6mm</v>
          </cell>
          <cell r="E667">
            <v>1</v>
          </cell>
          <cell r="F667" t="str">
            <v>EA</v>
          </cell>
          <cell r="G667">
            <v>4550</v>
          </cell>
          <cell r="H667">
            <v>4550</v>
          </cell>
          <cell r="I667">
            <v>33407</v>
          </cell>
          <cell r="J667">
            <v>33407</v>
          </cell>
          <cell r="K667">
            <v>0</v>
          </cell>
          <cell r="L667">
            <v>0</v>
          </cell>
          <cell r="M667">
            <v>37957</v>
          </cell>
          <cell r="N667">
            <v>37957</v>
          </cell>
          <cell r="O667" t="str">
            <v>제437호표</v>
          </cell>
        </row>
        <row r="668">
          <cell r="B668">
            <v>438</v>
          </cell>
          <cell r="C668" t="str">
            <v>인류애자 설치</v>
          </cell>
          <cell r="D668" t="str">
            <v>대110x95</v>
          </cell>
          <cell r="E668">
            <v>4</v>
          </cell>
          <cell r="F668" t="str">
            <v>개</v>
          </cell>
          <cell r="G668">
            <v>1520</v>
          </cell>
          <cell r="H668">
            <v>6080</v>
          </cell>
          <cell r="I668">
            <v>6681</v>
          </cell>
          <cell r="J668">
            <v>26724</v>
          </cell>
          <cell r="K668">
            <v>0</v>
          </cell>
          <cell r="L668">
            <v>0</v>
          </cell>
          <cell r="M668">
            <v>8201</v>
          </cell>
          <cell r="N668">
            <v>32804</v>
          </cell>
          <cell r="O668" t="str">
            <v>제438호표</v>
          </cell>
        </row>
        <row r="669">
          <cell r="B669">
            <v>441</v>
          </cell>
          <cell r="C669" t="str">
            <v>조가선 설치</v>
          </cell>
          <cell r="D669">
            <v>0</v>
          </cell>
          <cell r="E669">
            <v>75</v>
          </cell>
          <cell r="F669" t="str">
            <v>m</v>
          </cell>
          <cell r="G669">
            <v>1429</v>
          </cell>
          <cell r="H669">
            <v>107175</v>
          </cell>
          <cell r="I669">
            <v>2306</v>
          </cell>
          <cell r="J669">
            <v>172950</v>
          </cell>
          <cell r="K669">
            <v>0</v>
          </cell>
          <cell r="L669">
            <v>0</v>
          </cell>
          <cell r="M669">
            <v>3735</v>
          </cell>
          <cell r="N669">
            <v>280125</v>
          </cell>
          <cell r="O669" t="str">
            <v>제441호표</v>
          </cell>
        </row>
        <row r="670">
          <cell r="B670" t="str">
            <v>지선밴드2방3호</v>
          </cell>
          <cell r="C670" t="str">
            <v>지선밴드</v>
          </cell>
          <cell r="D670" t="str">
            <v>2방3호</v>
          </cell>
          <cell r="E670">
            <v>2</v>
          </cell>
          <cell r="F670" t="str">
            <v>EA</v>
          </cell>
          <cell r="G670">
            <v>6500</v>
          </cell>
          <cell r="H670">
            <v>13000</v>
          </cell>
          <cell r="J670">
            <v>0</v>
          </cell>
          <cell r="L670">
            <v>0</v>
          </cell>
          <cell r="M670">
            <v>6500</v>
          </cell>
          <cell r="N670">
            <v>13000</v>
          </cell>
        </row>
        <row r="671">
          <cell r="B671">
            <v>425</v>
          </cell>
          <cell r="C671" t="str">
            <v>접지용 비닐 절연전선</v>
          </cell>
          <cell r="D671" t="str">
            <v>F-GV 4㎟</v>
          </cell>
          <cell r="E671">
            <v>4.5</v>
          </cell>
          <cell r="F671" t="str">
            <v>m</v>
          </cell>
          <cell r="G671">
            <v>575</v>
          </cell>
          <cell r="H671">
            <v>2587</v>
          </cell>
          <cell r="I671">
            <v>1438</v>
          </cell>
          <cell r="J671">
            <v>6471</v>
          </cell>
          <cell r="K671">
            <v>0</v>
          </cell>
          <cell r="L671">
            <v>0</v>
          </cell>
          <cell r="M671">
            <v>2012.8888888888889</v>
          </cell>
          <cell r="N671">
            <v>9058</v>
          </cell>
          <cell r="O671" t="str">
            <v>제425호표</v>
          </cell>
        </row>
        <row r="672">
          <cell r="B672">
            <v>426</v>
          </cell>
          <cell r="C672" t="str">
            <v>접지동봉(2본)</v>
          </cell>
          <cell r="D672" t="str">
            <v>Ø14 x 1000mm x 2EA</v>
          </cell>
          <cell r="E672">
            <v>1</v>
          </cell>
          <cell r="F672" t="str">
            <v>개소</v>
          </cell>
          <cell r="G672">
            <v>13478</v>
          </cell>
          <cell r="H672">
            <v>13478</v>
          </cell>
          <cell r="I672">
            <v>69276</v>
          </cell>
          <cell r="J672">
            <v>69276</v>
          </cell>
          <cell r="K672">
            <v>0</v>
          </cell>
          <cell r="L672">
            <v>0</v>
          </cell>
          <cell r="M672">
            <v>82754</v>
          </cell>
          <cell r="N672">
            <v>82754</v>
          </cell>
          <cell r="O672" t="str">
            <v>제426호표</v>
          </cell>
        </row>
        <row r="673">
          <cell r="B673">
            <v>439</v>
          </cell>
          <cell r="C673" t="str">
            <v>옥외용 비닐 절연전선 설치</v>
          </cell>
          <cell r="D673" t="str">
            <v>DV 2.6mm x 2C</v>
          </cell>
          <cell r="E673">
            <v>55</v>
          </cell>
          <cell r="F673" t="str">
            <v>m</v>
          </cell>
          <cell r="G673">
            <v>937</v>
          </cell>
          <cell r="H673">
            <v>51535</v>
          </cell>
          <cell r="I673">
            <v>1898</v>
          </cell>
          <cell r="J673">
            <v>104390</v>
          </cell>
          <cell r="K673">
            <v>56</v>
          </cell>
          <cell r="L673">
            <v>3080</v>
          </cell>
          <cell r="M673">
            <v>2891</v>
          </cell>
          <cell r="N673">
            <v>159005</v>
          </cell>
          <cell r="O673" t="str">
            <v>제439호표</v>
          </cell>
        </row>
        <row r="674">
          <cell r="B674" t="str">
            <v>필름밴드1,500mm</v>
          </cell>
          <cell r="C674" t="str">
            <v>필름밴드</v>
          </cell>
          <cell r="D674" t="str">
            <v>1,500mm</v>
          </cell>
          <cell r="E674">
            <v>16</v>
          </cell>
          <cell r="F674" t="str">
            <v>EA</v>
          </cell>
          <cell r="G674">
            <v>2400</v>
          </cell>
          <cell r="H674">
            <v>38400</v>
          </cell>
          <cell r="J674">
            <v>0</v>
          </cell>
          <cell r="L674">
            <v>0</v>
          </cell>
          <cell r="M674">
            <v>2400</v>
          </cell>
          <cell r="N674">
            <v>38400</v>
          </cell>
        </row>
        <row r="675">
          <cell r="B675" t="str">
            <v>CCTV 운영 스티커알루미늄베이스 5중구성</v>
          </cell>
          <cell r="C675" t="str">
            <v>CCTV 운영 스티커</v>
          </cell>
          <cell r="D675" t="str">
            <v>알루미늄베이스 5중구성</v>
          </cell>
          <cell r="E675">
            <v>25</v>
          </cell>
          <cell r="F675" t="str">
            <v>EA</v>
          </cell>
          <cell r="G675">
            <v>10000</v>
          </cell>
          <cell r="H675">
            <v>250000</v>
          </cell>
          <cell r="J675">
            <v>0</v>
          </cell>
          <cell r="L675">
            <v>0</v>
          </cell>
          <cell r="M675">
            <v>10000</v>
          </cell>
          <cell r="N675">
            <v>250000</v>
          </cell>
        </row>
        <row r="676">
          <cell r="B676" t="str">
            <v>경기도 용인 스티커</v>
          </cell>
          <cell r="C676" t="str">
            <v>경기도 용인 스티커</v>
          </cell>
          <cell r="E676">
            <v>2</v>
          </cell>
          <cell r="F676" t="str">
            <v>EA</v>
          </cell>
          <cell r="G676">
            <v>10000</v>
          </cell>
          <cell r="H676">
            <v>20000</v>
          </cell>
          <cell r="J676">
            <v>0</v>
          </cell>
          <cell r="L676">
            <v>0</v>
          </cell>
          <cell r="M676">
            <v>10000</v>
          </cell>
          <cell r="N676">
            <v>20000</v>
          </cell>
        </row>
        <row r="695">
          <cell r="B695">
            <v>3015</v>
          </cell>
          <cell r="D695" t="str">
            <v>계</v>
          </cell>
          <cell r="H695">
            <v>3788261</v>
          </cell>
          <cell r="J695">
            <v>2740288</v>
          </cell>
          <cell r="L695">
            <v>3080</v>
          </cell>
          <cell r="N695">
            <v>6531629</v>
          </cell>
        </row>
        <row r="696">
          <cell r="B696">
            <v>2016</v>
          </cell>
          <cell r="C696" t="str">
            <v>2.16 수지구 고기동 259-58(도)(고기동391-2)</v>
          </cell>
        </row>
        <row r="697">
          <cell r="B697">
            <v>202</v>
          </cell>
          <cell r="C697" t="str">
            <v>스피드 돔 카메라
고정용 브래킷 설치</v>
          </cell>
          <cell r="D697" t="str">
            <v>제작사양</v>
          </cell>
          <cell r="E697">
            <v>1</v>
          </cell>
          <cell r="F697" t="str">
            <v>EA</v>
          </cell>
          <cell r="G697">
            <v>52644</v>
          </cell>
          <cell r="H697">
            <v>52644</v>
          </cell>
          <cell r="I697">
            <v>88162</v>
          </cell>
          <cell r="J697">
            <v>88162</v>
          </cell>
          <cell r="K697">
            <v>0</v>
          </cell>
          <cell r="L697">
            <v>0</v>
          </cell>
          <cell r="M697">
            <v>140806</v>
          </cell>
          <cell r="N697">
            <v>140806</v>
          </cell>
          <cell r="O697" t="str">
            <v>제202호표</v>
          </cell>
        </row>
        <row r="698">
          <cell r="B698">
            <v>203</v>
          </cell>
          <cell r="C698" t="str">
            <v>고정형 카메라
고정용 브래킷 설치</v>
          </cell>
          <cell r="D698" t="str">
            <v>제작사양</v>
          </cell>
          <cell r="E698">
            <v>1</v>
          </cell>
          <cell r="F698" t="str">
            <v>EA</v>
          </cell>
          <cell r="G698">
            <v>82644</v>
          </cell>
          <cell r="H698">
            <v>82644</v>
          </cell>
          <cell r="I698">
            <v>88162</v>
          </cell>
          <cell r="J698">
            <v>88162</v>
          </cell>
          <cell r="K698">
            <v>0</v>
          </cell>
          <cell r="L698">
            <v>0</v>
          </cell>
          <cell r="M698">
            <v>170806</v>
          </cell>
          <cell r="N698">
            <v>170806</v>
          </cell>
          <cell r="O698" t="str">
            <v>제203호표</v>
          </cell>
        </row>
        <row r="699">
          <cell r="B699">
            <v>204</v>
          </cell>
          <cell r="C699" t="str">
            <v>스피커 설치</v>
          </cell>
          <cell r="D699" t="str">
            <v>20W, 8Ω</v>
          </cell>
          <cell r="E699">
            <v>1</v>
          </cell>
          <cell r="F699" t="str">
            <v>개</v>
          </cell>
          <cell r="G699">
            <v>45879</v>
          </cell>
          <cell r="H699">
            <v>45879</v>
          </cell>
          <cell r="I699">
            <v>45997</v>
          </cell>
          <cell r="J699">
            <v>45997</v>
          </cell>
          <cell r="K699">
            <v>0</v>
          </cell>
          <cell r="L699">
            <v>0</v>
          </cell>
          <cell r="M699">
            <v>91876</v>
          </cell>
          <cell r="N699">
            <v>91876</v>
          </cell>
          <cell r="O699" t="str">
            <v>제204호표</v>
          </cell>
        </row>
        <row r="700">
          <cell r="B700">
            <v>205</v>
          </cell>
          <cell r="C700" t="str">
            <v>경광등 설치</v>
          </cell>
          <cell r="D700" t="str">
            <v>크세논램프 5W, ABS</v>
          </cell>
          <cell r="E700">
            <v>1</v>
          </cell>
          <cell r="F700" t="str">
            <v>개</v>
          </cell>
          <cell r="G700">
            <v>50294</v>
          </cell>
          <cell r="H700">
            <v>50294</v>
          </cell>
          <cell r="I700">
            <v>9801</v>
          </cell>
          <cell r="J700">
            <v>9801</v>
          </cell>
          <cell r="K700">
            <v>0</v>
          </cell>
          <cell r="L700">
            <v>0</v>
          </cell>
          <cell r="M700">
            <v>60095</v>
          </cell>
          <cell r="N700">
            <v>60095</v>
          </cell>
          <cell r="O700" t="str">
            <v>제205호표</v>
          </cell>
        </row>
        <row r="701">
          <cell r="B701">
            <v>206</v>
          </cell>
          <cell r="C701" t="str">
            <v>LED안내판(부착대) 설치</v>
          </cell>
          <cell r="D701" t="str">
            <v>부착대(ARM)부착형</v>
          </cell>
          <cell r="E701">
            <v>1</v>
          </cell>
          <cell r="F701" t="str">
            <v>개</v>
          </cell>
          <cell r="G701">
            <v>811034</v>
          </cell>
          <cell r="H701">
            <v>811034</v>
          </cell>
          <cell r="I701">
            <v>34498</v>
          </cell>
          <cell r="J701">
            <v>34498</v>
          </cell>
          <cell r="K701">
            <v>0</v>
          </cell>
          <cell r="L701">
            <v>0</v>
          </cell>
          <cell r="M701">
            <v>845532</v>
          </cell>
          <cell r="N701">
            <v>845532</v>
          </cell>
          <cell r="O701" t="str">
            <v>제206호표</v>
          </cell>
        </row>
        <row r="702">
          <cell r="B702">
            <v>207</v>
          </cell>
          <cell r="C702" t="str">
            <v>계량기함 설치</v>
          </cell>
          <cell r="D702" t="str">
            <v>PVC</v>
          </cell>
          <cell r="E702">
            <v>1</v>
          </cell>
          <cell r="F702" t="str">
            <v>개</v>
          </cell>
          <cell r="G702">
            <v>13197</v>
          </cell>
          <cell r="H702">
            <v>13197</v>
          </cell>
          <cell r="I702">
            <v>24930</v>
          </cell>
          <cell r="J702">
            <v>24930</v>
          </cell>
          <cell r="K702">
            <v>0</v>
          </cell>
          <cell r="L702">
            <v>0</v>
          </cell>
          <cell r="M702">
            <v>38127</v>
          </cell>
          <cell r="N702">
            <v>38127</v>
          </cell>
          <cell r="O702" t="str">
            <v>제207호표</v>
          </cell>
        </row>
        <row r="703">
          <cell r="B703">
            <v>209</v>
          </cell>
          <cell r="C703" t="str">
            <v>함체(분체도장)</v>
          </cell>
          <cell r="D703" t="str">
            <v>SUS 400x700x370, 이중구조 1.2t</v>
          </cell>
          <cell r="E703">
            <v>1</v>
          </cell>
          <cell r="F703" t="str">
            <v>EA</v>
          </cell>
          <cell r="G703">
            <v>850804</v>
          </cell>
          <cell r="H703">
            <v>850804</v>
          </cell>
          <cell r="I703">
            <v>26832</v>
          </cell>
          <cell r="J703">
            <v>26832</v>
          </cell>
          <cell r="K703">
            <v>0</v>
          </cell>
          <cell r="L703">
            <v>0</v>
          </cell>
          <cell r="M703">
            <v>877636</v>
          </cell>
          <cell r="N703">
            <v>877636</v>
          </cell>
          <cell r="O703" t="str">
            <v>제209호표</v>
          </cell>
        </row>
        <row r="704">
          <cell r="B704">
            <v>212</v>
          </cell>
          <cell r="C704" t="str">
            <v>광 스위치 설치</v>
          </cell>
          <cell r="D704" t="str">
            <v xml:space="preserve">TP Port : 7포트 </v>
          </cell>
          <cell r="E704">
            <v>1</v>
          </cell>
          <cell r="F704" t="str">
            <v>EA</v>
          </cell>
          <cell r="G704">
            <v>301800</v>
          </cell>
          <cell r="H704">
            <v>301800</v>
          </cell>
          <cell r="I704">
            <v>60033</v>
          </cell>
          <cell r="J704">
            <v>60033</v>
          </cell>
          <cell r="K704">
            <v>0</v>
          </cell>
          <cell r="L704">
            <v>0</v>
          </cell>
          <cell r="M704">
            <v>361833</v>
          </cell>
          <cell r="N704">
            <v>361833</v>
          </cell>
          <cell r="O704" t="str">
            <v>제212호표</v>
          </cell>
        </row>
        <row r="705">
          <cell r="B705">
            <v>213</v>
          </cell>
          <cell r="C705" t="str">
            <v>UTP PATCH CORD</v>
          </cell>
          <cell r="D705" t="str">
            <v>UTP Cat 5e. 4P</v>
          </cell>
          <cell r="E705">
            <v>1</v>
          </cell>
          <cell r="F705" t="str">
            <v>EA</v>
          </cell>
          <cell r="G705">
            <v>1148</v>
          </cell>
          <cell r="H705">
            <v>1148</v>
          </cell>
          <cell r="I705">
            <v>13299</v>
          </cell>
          <cell r="J705">
            <v>13299</v>
          </cell>
          <cell r="K705">
            <v>0</v>
          </cell>
          <cell r="L705">
            <v>0</v>
          </cell>
          <cell r="M705">
            <v>14447</v>
          </cell>
          <cell r="N705">
            <v>14447</v>
          </cell>
          <cell r="O705" t="str">
            <v>제213호표</v>
          </cell>
        </row>
        <row r="706">
          <cell r="B706">
            <v>218</v>
          </cell>
          <cell r="C706" t="str">
            <v>누전차단기 설치</v>
          </cell>
          <cell r="D706" t="str">
            <v>ELB 2P 30/20AT</v>
          </cell>
          <cell r="E706">
            <v>1</v>
          </cell>
          <cell r="F706" t="str">
            <v>EA</v>
          </cell>
          <cell r="G706">
            <v>15475</v>
          </cell>
          <cell r="H706">
            <v>15475</v>
          </cell>
          <cell r="I706">
            <v>29183</v>
          </cell>
          <cell r="J706">
            <v>29183</v>
          </cell>
          <cell r="K706">
            <v>0</v>
          </cell>
          <cell r="L706">
            <v>0</v>
          </cell>
          <cell r="M706">
            <v>44658</v>
          </cell>
          <cell r="N706">
            <v>44658</v>
          </cell>
          <cell r="O706" t="str">
            <v>제218호표</v>
          </cell>
        </row>
        <row r="707">
          <cell r="B707">
            <v>219</v>
          </cell>
          <cell r="C707" t="str">
            <v>배선용차단기 설치</v>
          </cell>
          <cell r="D707" t="str">
            <v>MCCB 2P 30/20AT</v>
          </cell>
          <cell r="E707">
            <v>1</v>
          </cell>
          <cell r="F707" t="str">
            <v>EA</v>
          </cell>
          <cell r="G707">
            <v>27956</v>
          </cell>
          <cell r="H707">
            <v>27956</v>
          </cell>
          <cell r="I707">
            <v>31882</v>
          </cell>
          <cell r="J707">
            <v>31882</v>
          </cell>
          <cell r="K707">
            <v>0</v>
          </cell>
          <cell r="L707">
            <v>0</v>
          </cell>
          <cell r="M707">
            <v>59838</v>
          </cell>
          <cell r="N707">
            <v>59838</v>
          </cell>
          <cell r="O707" t="str">
            <v>제219호표</v>
          </cell>
        </row>
        <row r="708">
          <cell r="B708">
            <v>220</v>
          </cell>
          <cell r="C708" t="str">
            <v>써지보호기(전원) 설치</v>
          </cell>
          <cell r="D708" t="str">
            <v>40KA</v>
          </cell>
          <cell r="E708">
            <v>1</v>
          </cell>
          <cell r="F708" t="str">
            <v>EA</v>
          </cell>
          <cell r="G708">
            <v>91263</v>
          </cell>
          <cell r="H708">
            <v>91263</v>
          </cell>
          <cell r="I708">
            <v>42129</v>
          </cell>
          <cell r="J708">
            <v>42129</v>
          </cell>
          <cell r="K708">
            <v>0</v>
          </cell>
          <cell r="L708">
            <v>0</v>
          </cell>
          <cell r="M708">
            <v>133392</v>
          </cell>
          <cell r="N708">
            <v>133392</v>
          </cell>
          <cell r="O708" t="str">
            <v>제220호표</v>
          </cell>
        </row>
        <row r="709">
          <cell r="B709">
            <v>221</v>
          </cell>
          <cell r="C709" t="str">
            <v>불법광고물 
부착방지시트</v>
          </cell>
          <cell r="D709" t="str">
            <v>현장설치도</v>
          </cell>
          <cell r="E709">
            <v>1</v>
          </cell>
          <cell r="F709" t="str">
            <v>개소</v>
          </cell>
          <cell r="G709">
            <v>187775</v>
          </cell>
          <cell r="H709">
            <v>187775</v>
          </cell>
          <cell r="I709">
            <v>0</v>
          </cell>
          <cell r="J709">
            <v>0</v>
          </cell>
          <cell r="K709">
            <v>0</v>
          </cell>
          <cell r="L709">
            <v>0</v>
          </cell>
          <cell r="M709">
            <v>187775</v>
          </cell>
          <cell r="N709">
            <v>187775</v>
          </cell>
          <cell r="O709" t="str">
            <v>제221호표</v>
          </cell>
        </row>
        <row r="710">
          <cell r="B710" t="str">
            <v>멀티콘센트접지2구</v>
          </cell>
          <cell r="C710" t="str">
            <v>멀티콘센트</v>
          </cell>
          <cell r="D710" t="str">
            <v>접지2구</v>
          </cell>
          <cell r="E710">
            <v>1</v>
          </cell>
          <cell r="F710" t="str">
            <v>EA</v>
          </cell>
          <cell r="G710">
            <v>5500</v>
          </cell>
          <cell r="H710">
            <v>5500</v>
          </cell>
          <cell r="J710">
            <v>0</v>
          </cell>
          <cell r="L710">
            <v>0</v>
          </cell>
          <cell r="M710">
            <v>5500</v>
          </cell>
          <cell r="N710">
            <v>5500</v>
          </cell>
        </row>
        <row r="711">
          <cell r="B711" t="str">
            <v>멀티콘센트접지6구</v>
          </cell>
          <cell r="C711" t="str">
            <v>멀티콘센트</v>
          </cell>
          <cell r="D711" t="str">
            <v>접지6구</v>
          </cell>
          <cell r="E711">
            <v>2</v>
          </cell>
          <cell r="F711" t="str">
            <v>EA</v>
          </cell>
          <cell r="G711">
            <v>10400</v>
          </cell>
          <cell r="H711">
            <v>20800</v>
          </cell>
          <cell r="J711">
            <v>0</v>
          </cell>
          <cell r="L711">
            <v>0</v>
          </cell>
          <cell r="M711">
            <v>10400</v>
          </cell>
          <cell r="N711">
            <v>20800</v>
          </cell>
        </row>
        <row r="712">
          <cell r="B712">
            <v>304</v>
          </cell>
          <cell r="C712" t="str">
            <v>CCTV POLE 설치
(아스콘)</v>
          </cell>
          <cell r="D712" t="str">
            <v>6M, Ø165, 분체도장</v>
          </cell>
          <cell r="E712">
            <v>1</v>
          </cell>
          <cell r="F712" t="str">
            <v>EA</v>
          </cell>
          <cell r="G712">
            <v>1218419</v>
          </cell>
          <cell r="H712">
            <v>1218419</v>
          </cell>
          <cell r="I712">
            <v>280646</v>
          </cell>
          <cell r="J712">
            <v>280646</v>
          </cell>
          <cell r="K712">
            <v>0</v>
          </cell>
          <cell r="L712">
            <v>0</v>
          </cell>
          <cell r="M712">
            <v>1499065</v>
          </cell>
          <cell r="N712">
            <v>1499065</v>
          </cell>
          <cell r="O712" t="str">
            <v>제304호표</v>
          </cell>
        </row>
        <row r="713">
          <cell r="B713">
            <v>308</v>
          </cell>
          <cell r="C713" t="str">
            <v>부착대(ARM)설치(도로)</v>
          </cell>
          <cell r="D713" t="str">
            <v>3M, Ø76, 분체도장</v>
          </cell>
          <cell r="E713">
            <v>1</v>
          </cell>
          <cell r="F713" t="str">
            <v>EA</v>
          </cell>
          <cell r="G713">
            <v>257622</v>
          </cell>
          <cell r="H713">
            <v>257622</v>
          </cell>
          <cell r="I713">
            <v>223214</v>
          </cell>
          <cell r="J713">
            <v>223214</v>
          </cell>
          <cell r="K713">
            <v>0</v>
          </cell>
          <cell r="L713">
            <v>0</v>
          </cell>
          <cell r="M713">
            <v>480836</v>
          </cell>
          <cell r="N713">
            <v>480836</v>
          </cell>
          <cell r="O713" t="str">
            <v>제308호표</v>
          </cell>
        </row>
        <row r="714">
          <cell r="B714">
            <v>322</v>
          </cell>
          <cell r="C714" t="str">
            <v>와이어로프 설치</v>
          </cell>
          <cell r="D714" t="str">
            <v>ARM 3M</v>
          </cell>
          <cell r="E714">
            <v>1</v>
          </cell>
          <cell r="F714" t="str">
            <v>식</v>
          </cell>
          <cell r="G714">
            <v>13528</v>
          </cell>
          <cell r="H714">
            <v>13528</v>
          </cell>
          <cell r="I714">
            <v>108512</v>
          </cell>
          <cell r="J714">
            <v>108512</v>
          </cell>
          <cell r="K714">
            <v>0</v>
          </cell>
          <cell r="L714">
            <v>0</v>
          </cell>
          <cell r="M714">
            <v>122040</v>
          </cell>
          <cell r="N714">
            <v>122040</v>
          </cell>
          <cell r="O714" t="str">
            <v>제322호표</v>
          </cell>
        </row>
        <row r="715">
          <cell r="B715">
            <v>329</v>
          </cell>
          <cell r="C715" t="str">
            <v>CCTV POLE 기성기초 설치</v>
          </cell>
          <cell r="D715" t="str">
            <v>700 x 700 x 800(아스팔트)</v>
          </cell>
          <cell r="E715">
            <v>1</v>
          </cell>
          <cell r="F715" t="str">
            <v>개소</v>
          </cell>
          <cell r="G715">
            <v>193067</v>
          </cell>
          <cell r="H715">
            <v>193067</v>
          </cell>
          <cell r="I715">
            <v>77783</v>
          </cell>
          <cell r="J715">
            <v>77783</v>
          </cell>
          <cell r="K715">
            <v>10127</v>
          </cell>
          <cell r="L715">
            <v>10127</v>
          </cell>
          <cell r="M715">
            <v>280977</v>
          </cell>
          <cell r="N715">
            <v>280977</v>
          </cell>
          <cell r="O715" t="str">
            <v>제329호표</v>
          </cell>
        </row>
        <row r="716">
          <cell r="B716">
            <v>330</v>
          </cell>
          <cell r="C716" t="str">
            <v>CCTV POLE 보호대 기초 설치</v>
          </cell>
          <cell r="D716" t="str">
            <v>200 x 200 x 200(아스팔트)</v>
          </cell>
          <cell r="E716">
            <v>4</v>
          </cell>
          <cell r="F716" t="str">
            <v>개소</v>
          </cell>
          <cell r="G716">
            <v>1588</v>
          </cell>
          <cell r="H716">
            <v>6352</v>
          </cell>
          <cell r="I716">
            <v>3763</v>
          </cell>
          <cell r="J716">
            <v>15052</v>
          </cell>
          <cell r="K716">
            <v>943</v>
          </cell>
          <cell r="L716">
            <v>3772</v>
          </cell>
          <cell r="M716">
            <v>6294</v>
          </cell>
          <cell r="N716">
            <v>25176</v>
          </cell>
          <cell r="O716" t="str">
            <v>제330호표</v>
          </cell>
        </row>
        <row r="717">
          <cell r="B717" t="str">
            <v>보호대볼라드 매립식</v>
          </cell>
          <cell r="C717" t="str">
            <v>보호대</v>
          </cell>
          <cell r="D717" t="str">
            <v>볼라드 매립식</v>
          </cell>
          <cell r="E717">
            <v>1</v>
          </cell>
          <cell r="F717" t="str">
            <v>EA</v>
          </cell>
          <cell r="G717">
            <v>241000</v>
          </cell>
          <cell r="H717">
            <v>241000</v>
          </cell>
          <cell r="J717">
            <v>0</v>
          </cell>
          <cell r="L717">
            <v>0</v>
          </cell>
          <cell r="M717">
            <v>241000</v>
          </cell>
          <cell r="N717">
            <v>241000</v>
          </cell>
        </row>
        <row r="718">
          <cell r="B718">
            <v>410</v>
          </cell>
          <cell r="C718" t="str">
            <v>전원케이블 포설</v>
          </cell>
          <cell r="D718" t="str">
            <v>F-CV 4sq x 2C x 1열</v>
          </cell>
          <cell r="E718">
            <v>6</v>
          </cell>
          <cell r="F718" t="str">
            <v>m</v>
          </cell>
          <cell r="G718">
            <v>1290</v>
          </cell>
          <cell r="H718">
            <v>7740</v>
          </cell>
          <cell r="I718">
            <v>3798</v>
          </cell>
          <cell r="J718">
            <v>22788</v>
          </cell>
          <cell r="K718">
            <v>0</v>
          </cell>
          <cell r="L718">
            <v>0</v>
          </cell>
          <cell r="M718">
            <v>5088</v>
          </cell>
          <cell r="N718">
            <v>30528</v>
          </cell>
          <cell r="O718" t="str">
            <v>제410호표</v>
          </cell>
        </row>
        <row r="719">
          <cell r="B719">
            <v>408</v>
          </cell>
          <cell r="C719" t="str">
            <v>전원케이블 포설</v>
          </cell>
          <cell r="D719" t="str">
            <v>F-CV 2.5sq x 2C x 1열</v>
          </cell>
          <cell r="E719">
            <v>2</v>
          </cell>
          <cell r="F719" t="str">
            <v>m</v>
          </cell>
          <cell r="G719">
            <v>1020</v>
          </cell>
          <cell r="H719">
            <v>2040</v>
          </cell>
          <cell r="I719">
            <v>3323</v>
          </cell>
          <cell r="J719">
            <v>6646</v>
          </cell>
          <cell r="K719">
            <v>0</v>
          </cell>
          <cell r="L719">
            <v>0</v>
          </cell>
          <cell r="M719">
            <v>4343</v>
          </cell>
          <cell r="N719">
            <v>8686</v>
          </cell>
          <cell r="O719" t="str">
            <v>제408호표</v>
          </cell>
        </row>
        <row r="720">
          <cell r="B720">
            <v>411</v>
          </cell>
          <cell r="C720" t="str">
            <v>전원케이블 포설</v>
          </cell>
          <cell r="D720" t="str">
            <v>VCT 1.5sq x 2C x 1열</v>
          </cell>
          <cell r="E720">
            <v>5</v>
          </cell>
          <cell r="F720" t="str">
            <v>m</v>
          </cell>
          <cell r="G720">
            <v>804</v>
          </cell>
          <cell r="H720">
            <v>4020</v>
          </cell>
          <cell r="I720">
            <v>3323</v>
          </cell>
          <cell r="J720">
            <v>16615</v>
          </cell>
          <cell r="K720">
            <v>0</v>
          </cell>
          <cell r="L720">
            <v>0</v>
          </cell>
          <cell r="M720">
            <v>4127</v>
          </cell>
          <cell r="N720">
            <v>20635</v>
          </cell>
          <cell r="O720" t="str">
            <v>제411호표</v>
          </cell>
        </row>
        <row r="721">
          <cell r="B721">
            <v>414</v>
          </cell>
          <cell r="C721" t="str">
            <v>전원케이블 포설</v>
          </cell>
          <cell r="D721" t="str">
            <v>VCT 1.5sq x 2C x 4열</v>
          </cell>
          <cell r="E721">
            <v>6</v>
          </cell>
          <cell r="F721" t="str">
            <v>m</v>
          </cell>
          <cell r="G721">
            <v>3058</v>
          </cell>
          <cell r="H721">
            <v>18348</v>
          </cell>
          <cell r="I721">
            <v>11299</v>
          </cell>
          <cell r="J721">
            <v>67794</v>
          </cell>
          <cell r="K721">
            <v>0</v>
          </cell>
          <cell r="L721">
            <v>0</v>
          </cell>
          <cell r="M721">
            <v>14357</v>
          </cell>
          <cell r="N721">
            <v>86142</v>
          </cell>
          <cell r="O721" t="str">
            <v>제414호표</v>
          </cell>
        </row>
        <row r="722">
          <cell r="B722">
            <v>416</v>
          </cell>
          <cell r="C722" t="str">
            <v>스피커케이블</v>
          </cell>
          <cell r="D722" t="str">
            <v>SW 2300</v>
          </cell>
          <cell r="E722">
            <v>2</v>
          </cell>
          <cell r="F722" t="str">
            <v>m</v>
          </cell>
          <cell r="G722">
            <v>1635</v>
          </cell>
          <cell r="H722">
            <v>3270</v>
          </cell>
          <cell r="I722">
            <v>3071</v>
          </cell>
          <cell r="J722">
            <v>6142</v>
          </cell>
          <cell r="K722">
            <v>0</v>
          </cell>
          <cell r="L722">
            <v>0</v>
          </cell>
          <cell r="M722">
            <v>4706</v>
          </cell>
          <cell r="N722">
            <v>9412</v>
          </cell>
          <cell r="O722" t="str">
            <v>제416호표</v>
          </cell>
        </row>
        <row r="723">
          <cell r="B723">
            <v>418</v>
          </cell>
          <cell r="C723" t="str">
            <v>LAN 케이블(옥외) 포설</v>
          </cell>
          <cell r="D723" t="str">
            <v>UTP Cat 5e 4P x 1열</v>
          </cell>
          <cell r="E723">
            <v>6</v>
          </cell>
          <cell r="F723" t="str">
            <v>m</v>
          </cell>
          <cell r="G723">
            <v>642</v>
          </cell>
          <cell r="H723">
            <v>3852</v>
          </cell>
          <cell r="I723">
            <v>4987</v>
          </cell>
          <cell r="J723">
            <v>29922</v>
          </cell>
          <cell r="K723">
            <v>0</v>
          </cell>
          <cell r="L723">
            <v>0</v>
          </cell>
          <cell r="M723">
            <v>5629</v>
          </cell>
          <cell r="N723">
            <v>33774</v>
          </cell>
          <cell r="O723" t="str">
            <v>제418호표</v>
          </cell>
        </row>
        <row r="724">
          <cell r="B724">
            <v>421</v>
          </cell>
          <cell r="C724" t="str">
            <v>LAN 케이블(옥외) 포설</v>
          </cell>
          <cell r="D724" t="str">
            <v>UTP Cat 5e 4P x 4열</v>
          </cell>
          <cell r="E724">
            <v>6</v>
          </cell>
          <cell r="F724" t="str">
            <v>m</v>
          </cell>
          <cell r="G724">
            <v>2481</v>
          </cell>
          <cell r="H724">
            <v>14886</v>
          </cell>
          <cell r="I724">
            <v>16956</v>
          </cell>
          <cell r="J724">
            <v>101736</v>
          </cell>
          <cell r="K724">
            <v>0</v>
          </cell>
          <cell r="L724">
            <v>0</v>
          </cell>
          <cell r="M724">
            <v>19437</v>
          </cell>
          <cell r="N724">
            <v>116622</v>
          </cell>
          <cell r="O724" t="str">
            <v>제421호표</v>
          </cell>
        </row>
        <row r="725">
          <cell r="B725">
            <v>425</v>
          </cell>
          <cell r="C725" t="str">
            <v>접지용 비닐 절연전선</v>
          </cell>
          <cell r="D725" t="str">
            <v>F-GV 4㎟</v>
          </cell>
          <cell r="E725">
            <v>6</v>
          </cell>
          <cell r="F725" t="str">
            <v>m</v>
          </cell>
          <cell r="G725">
            <v>575</v>
          </cell>
          <cell r="H725">
            <v>3450</v>
          </cell>
          <cell r="I725">
            <v>1438</v>
          </cell>
          <cell r="J725">
            <v>8628</v>
          </cell>
          <cell r="K725">
            <v>0</v>
          </cell>
          <cell r="L725">
            <v>0</v>
          </cell>
          <cell r="M725">
            <v>2013</v>
          </cell>
          <cell r="N725">
            <v>12078</v>
          </cell>
          <cell r="O725" t="str">
            <v>제425호표</v>
          </cell>
        </row>
        <row r="726">
          <cell r="B726">
            <v>426</v>
          </cell>
          <cell r="C726" t="str">
            <v>접지동봉(2본)</v>
          </cell>
          <cell r="D726" t="str">
            <v>Ø14 x 1000mm x 2EA</v>
          </cell>
          <cell r="E726">
            <v>1</v>
          </cell>
          <cell r="F726" t="str">
            <v>개소</v>
          </cell>
          <cell r="G726">
            <v>13478</v>
          </cell>
          <cell r="H726">
            <v>13478</v>
          </cell>
          <cell r="I726">
            <v>69276</v>
          </cell>
          <cell r="J726">
            <v>69276</v>
          </cell>
          <cell r="K726">
            <v>0</v>
          </cell>
          <cell r="L726">
            <v>0</v>
          </cell>
          <cell r="M726">
            <v>82754</v>
          </cell>
          <cell r="N726">
            <v>82754</v>
          </cell>
          <cell r="O726" t="str">
            <v>제426호표</v>
          </cell>
        </row>
        <row r="727">
          <cell r="B727">
            <v>437</v>
          </cell>
          <cell r="C727" t="str">
            <v>전선퓨즈(1Ø2W)설치</v>
          </cell>
          <cell r="D727" t="str">
            <v>2.6mm</v>
          </cell>
          <cell r="E727">
            <v>1</v>
          </cell>
          <cell r="F727" t="str">
            <v>EA</v>
          </cell>
          <cell r="G727">
            <v>4550</v>
          </cell>
          <cell r="H727">
            <v>4550</v>
          </cell>
          <cell r="I727">
            <v>33407</v>
          </cell>
          <cell r="J727">
            <v>33407</v>
          </cell>
          <cell r="K727">
            <v>0</v>
          </cell>
          <cell r="L727">
            <v>0</v>
          </cell>
          <cell r="M727">
            <v>37957</v>
          </cell>
          <cell r="N727">
            <v>37957</v>
          </cell>
          <cell r="O727" t="str">
            <v>제437호표</v>
          </cell>
        </row>
        <row r="728">
          <cell r="B728">
            <v>438</v>
          </cell>
          <cell r="C728" t="str">
            <v>인류애자 설치</v>
          </cell>
          <cell r="D728" t="str">
            <v>대110x95</v>
          </cell>
          <cell r="E728">
            <v>2</v>
          </cell>
          <cell r="F728" t="str">
            <v>개</v>
          </cell>
          <cell r="G728">
            <v>1520</v>
          </cell>
          <cell r="H728">
            <v>3040</v>
          </cell>
          <cell r="I728">
            <v>6681</v>
          </cell>
          <cell r="J728">
            <v>13362</v>
          </cell>
          <cell r="K728">
            <v>0</v>
          </cell>
          <cell r="L728">
            <v>0</v>
          </cell>
          <cell r="M728">
            <v>8201</v>
          </cell>
          <cell r="N728">
            <v>16402</v>
          </cell>
          <cell r="O728" t="str">
            <v>제438호표</v>
          </cell>
        </row>
        <row r="729">
          <cell r="B729">
            <v>439</v>
          </cell>
          <cell r="C729" t="str">
            <v>옥외용 비닐 절연전선 설치</v>
          </cell>
          <cell r="D729" t="str">
            <v>DV 2.6mm x 2C</v>
          </cell>
          <cell r="E729">
            <v>10</v>
          </cell>
          <cell r="F729" t="str">
            <v>m</v>
          </cell>
          <cell r="G729">
            <v>937</v>
          </cell>
          <cell r="H729">
            <v>9370</v>
          </cell>
          <cell r="I729">
            <v>1898</v>
          </cell>
          <cell r="J729">
            <v>18980</v>
          </cell>
          <cell r="K729">
            <v>56</v>
          </cell>
          <cell r="L729">
            <v>560</v>
          </cell>
          <cell r="M729">
            <v>2891</v>
          </cell>
          <cell r="N729">
            <v>28910</v>
          </cell>
          <cell r="O729" t="str">
            <v>제439호표</v>
          </cell>
        </row>
        <row r="730">
          <cell r="B730" t="str">
            <v>CCTV 운영 스티커알루미늄베이스 5중구성</v>
          </cell>
          <cell r="C730" t="str">
            <v>CCTV 운영 스티커</v>
          </cell>
          <cell r="D730" t="str">
            <v>알루미늄베이스 5중구성</v>
          </cell>
          <cell r="E730">
            <v>25</v>
          </cell>
          <cell r="F730" t="str">
            <v>EA</v>
          </cell>
          <cell r="G730">
            <v>10000</v>
          </cell>
          <cell r="H730">
            <v>250000</v>
          </cell>
          <cell r="J730">
            <v>0</v>
          </cell>
          <cell r="L730">
            <v>0</v>
          </cell>
          <cell r="M730">
            <v>10000</v>
          </cell>
          <cell r="N730">
            <v>250000</v>
          </cell>
        </row>
        <row r="731">
          <cell r="B731" t="str">
            <v>경기도 용인 스티커</v>
          </cell>
          <cell r="C731" t="str">
            <v>경기도 용인 스티커</v>
          </cell>
          <cell r="E731">
            <v>2</v>
          </cell>
          <cell r="F731" t="str">
            <v>EA</v>
          </cell>
          <cell r="G731">
            <v>10000</v>
          </cell>
          <cell r="H731">
            <v>20000</v>
          </cell>
          <cell r="J731">
            <v>0</v>
          </cell>
          <cell r="L731">
            <v>0</v>
          </cell>
          <cell r="M731">
            <v>10000</v>
          </cell>
          <cell r="N731">
            <v>20000</v>
          </cell>
        </row>
        <row r="738">
          <cell r="B738">
            <v>3016</v>
          </cell>
          <cell r="D738" t="str">
            <v>계</v>
          </cell>
          <cell r="H738">
            <v>4846245</v>
          </cell>
          <cell r="J738">
            <v>1595411</v>
          </cell>
          <cell r="L738">
            <v>14459</v>
          </cell>
          <cell r="N738">
            <v>6456115</v>
          </cell>
        </row>
        <row r="739">
          <cell r="B739">
            <v>2017</v>
          </cell>
          <cell r="C739" t="str">
            <v>2.17 수지구 고기동 755-36(천)</v>
          </cell>
        </row>
        <row r="740">
          <cell r="B740">
            <v>202</v>
          </cell>
          <cell r="C740" t="str">
            <v>스피드 돔 카메라
고정용 브래킷 설치</v>
          </cell>
          <cell r="D740" t="str">
            <v>제작사양</v>
          </cell>
          <cell r="E740">
            <v>1</v>
          </cell>
          <cell r="F740" t="str">
            <v>EA</v>
          </cell>
          <cell r="G740">
            <v>52644</v>
          </cell>
          <cell r="H740">
            <v>52644</v>
          </cell>
          <cell r="I740">
            <v>88162</v>
          </cell>
          <cell r="J740">
            <v>88162</v>
          </cell>
          <cell r="K740">
            <v>0</v>
          </cell>
          <cell r="L740">
            <v>0</v>
          </cell>
          <cell r="M740">
            <v>140806</v>
          </cell>
          <cell r="N740">
            <v>140806</v>
          </cell>
          <cell r="O740" t="str">
            <v>제202호표</v>
          </cell>
        </row>
        <row r="741">
          <cell r="B741">
            <v>203</v>
          </cell>
          <cell r="C741" t="str">
            <v>고정형 카메라
고정용 브래킷 설치</v>
          </cell>
          <cell r="D741" t="str">
            <v>제작사양</v>
          </cell>
          <cell r="E741">
            <v>1</v>
          </cell>
          <cell r="F741" t="str">
            <v>EA</v>
          </cell>
          <cell r="G741">
            <v>82644</v>
          </cell>
          <cell r="H741">
            <v>82644</v>
          </cell>
          <cell r="I741">
            <v>88162</v>
          </cell>
          <cell r="J741">
            <v>88162</v>
          </cell>
          <cell r="K741">
            <v>0</v>
          </cell>
          <cell r="L741">
            <v>0</v>
          </cell>
          <cell r="M741">
            <v>170806</v>
          </cell>
          <cell r="N741">
            <v>170806</v>
          </cell>
          <cell r="O741" t="str">
            <v>제203호표</v>
          </cell>
        </row>
        <row r="742">
          <cell r="B742">
            <v>204</v>
          </cell>
          <cell r="C742" t="str">
            <v>스피커 설치</v>
          </cell>
          <cell r="D742" t="str">
            <v>20W, 8Ω</v>
          </cell>
          <cell r="E742">
            <v>1</v>
          </cell>
          <cell r="F742" t="str">
            <v>개</v>
          </cell>
          <cell r="G742">
            <v>45879</v>
          </cell>
          <cell r="H742">
            <v>45879</v>
          </cell>
          <cell r="I742">
            <v>45997</v>
          </cell>
          <cell r="J742">
            <v>45997</v>
          </cell>
          <cell r="K742">
            <v>0</v>
          </cell>
          <cell r="L742">
            <v>0</v>
          </cell>
          <cell r="M742">
            <v>91876</v>
          </cell>
          <cell r="N742">
            <v>91876</v>
          </cell>
          <cell r="O742" t="str">
            <v>제204호표</v>
          </cell>
        </row>
        <row r="743">
          <cell r="B743">
            <v>205</v>
          </cell>
          <cell r="C743" t="str">
            <v>경광등 설치</v>
          </cell>
          <cell r="D743" t="str">
            <v>크세논램프 5W, ABS</v>
          </cell>
          <cell r="E743">
            <v>1</v>
          </cell>
          <cell r="F743" t="str">
            <v>개</v>
          </cell>
          <cell r="G743">
            <v>50294</v>
          </cell>
          <cell r="H743">
            <v>50294</v>
          </cell>
          <cell r="I743">
            <v>9801</v>
          </cell>
          <cell r="J743">
            <v>9801</v>
          </cell>
          <cell r="K743">
            <v>0</v>
          </cell>
          <cell r="L743">
            <v>0</v>
          </cell>
          <cell r="M743">
            <v>60095</v>
          </cell>
          <cell r="N743">
            <v>60095</v>
          </cell>
          <cell r="O743" t="str">
            <v>제205호표</v>
          </cell>
        </row>
        <row r="744">
          <cell r="B744">
            <v>206</v>
          </cell>
          <cell r="C744" t="str">
            <v>LED안내판(부착대) 설치</v>
          </cell>
          <cell r="D744" t="str">
            <v>부착대(ARM)부착형</v>
          </cell>
          <cell r="E744">
            <v>1</v>
          </cell>
          <cell r="F744" t="str">
            <v>개</v>
          </cell>
          <cell r="G744">
            <v>811034</v>
          </cell>
          <cell r="H744">
            <v>811034</v>
          </cell>
          <cell r="I744">
            <v>34498</v>
          </cell>
          <cell r="J744">
            <v>34498</v>
          </cell>
          <cell r="K744">
            <v>0</v>
          </cell>
          <cell r="L744">
            <v>0</v>
          </cell>
          <cell r="M744">
            <v>845532</v>
          </cell>
          <cell r="N744">
            <v>845532</v>
          </cell>
          <cell r="O744" t="str">
            <v>제206호표</v>
          </cell>
        </row>
        <row r="745">
          <cell r="B745">
            <v>207</v>
          </cell>
          <cell r="C745" t="str">
            <v>계량기함 설치</v>
          </cell>
          <cell r="D745" t="str">
            <v>PVC</v>
          </cell>
          <cell r="E745">
            <v>1</v>
          </cell>
          <cell r="F745" t="str">
            <v>개</v>
          </cell>
          <cell r="G745">
            <v>13197</v>
          </cell>
          <cell r="H745">
            <v>13197</v>
          </cell>
          <cell r="I745">
            <v>24930</v>
          </cell>
          <cell r="J745">
            <v>24930</v>
          </cell>
          <cell r="K745">
            <v>0</v>
          </cell>
          <cell r="L745">
            <v>0</v>
          </cell>
          <cell r="M745">
            <v>38127</v>
          </cell>
          <cell r="N745">
            <v>38127</v>
          </cell>
          <cell r="O745" t="str">
            <v>제207호표</v>
          </cell>
        </row>
        <row r="746">
          <cell r="B746">
            <v>209</v>
          </cell>
          <cell r="C746" t="str">
            <v>함체(분체도장)</v>
          </cell>
          <cell r="D746" t="str">
            <v>SUS 400x700x370, 이중구조 1.2t</v>
          </cell>
          <cell r="E746">
            <v>1</v>
          </cell>
          <cell r="F746" t="str">
            <v>EA</v>
          </cell>
          <cell r="G746">
            <v>850804</v>
          </cell>
          <cell r="H746">
            <v>850804</v>
          </cell>
          <cell r="I746">
            <v>26832</v>
          </cell>
          <cell r="J746">
            <v>26832</v>
          </cell>
          <cell r="K746">
            <v>0</v>
          </cell>
          <cell r="L746">
            <v>0</v>
          </cell>
          <cell r="M746">
            <v>877636</v>
          </cell>
          <cell r="N746">
            <v>877636</v>
          </cell>
          <cell r="O746" t="str">
            <v>제209호표</v>
          </cell>
        </row>
        <row r="747">
          <cell r="B747">
            <v>212</v>
          </cell>
          <cell r="C747" t="str">
            <v>광 스위치 설치</v>
          </cell>
          <cell r="D747" t="str">
            <v xml:space="preserve">TP Port : 7포트 </v>
          </cell>
          <cell r="E747">
            <v>1</v>
          </cell>
          <cell r="F747" t="str">
            <v>EA</v>
          </cell>
          <cell r="G747">
            <v>301800</v>
          </cell>
          <cell r="H747">
            <v>301800</v>
          </cell>
          <cell r="I747">
            <v>60033</v>
          </cell>
          <cell r="J747">
            <v>60033</v>
          </cell>
          <cell r="K747">
            <v>0</v>
          </cell>
          <cell r="L747">
            <v>0</v>
          </cell>
          <cell r="M747">
            <v>361833</v>
          </cell>
          <cell r="N747">
            <v>361833</v>
          </cell>
          <cell r="O747" t="str">
            <v>제212호표</v>
          </cell>
        </row>
        <row r="748">
          <cell r="B748">
            <v>213</v>
          </cell>
          <cell r="C748" t="str">
            <v>UTP PATCH CORD</v>
          </cell>
          <cell r="D748" t="str">
            <v>UTP Cat 5e. 4P</v>
          </cell>
          <cell r="E748">
            <v>1</v>
          </cell>
          <cell r="F748" t="str">
            <v>EA</v>
          </cell>
          <cell r="G748">
            <v>1148</v>
          </cell>
          <cell r="H748">
            <v>1148</v>
          </cell>
          <cell r="I748">
            <v>13299</v>
          </cell>
          <cell r="J748">
            <v>13299</v>
          </cell>
          <cell r="K748">
            <v>0</v>
          </cell>
          <cell r="L748">
            <v>0</v>
          </cell>
          <cell r="M748">
            <v>14447</v>
          </cell>
          <cell r="N748">
            <v>14447</v>
          </cell>
          <cell r="O748" t="str">
            <v>제213호표</v>
          </cell>
        </row>
        <row r="749">
          <cell r="B749">
            <v>218</v>
          </cell>
          <cell r="C749" t="str">
            <v>누전차단기 설치</v>
          </cell>
          <cell r="D749" t="str">
            <v>ELB 2P 30/20AT</v>
          </cell>
          <cell r="E749">
            <v>1</v>
          </cell>
          <cell r="F749" t="str">
            <v>EA</v>
          </cell>
          <cell r="G749">
            <v>15475</v>
          </cell>
          <cell r="H749">
            <v>15475</v>
          </cell>
          <cell r="I749">
            <v>29183</v>
          </cell>
          <cell r="J749">
            <v>29183</v>
          </cell>
          <cell r="K749">
            <v>0</v>
          </cell>
          <cell r="L749">
            <v>0</v>
          </cell>
          <cell r="M749">
            <v>44658</v>
          </cell>
          <cell r="N749">
            <v>44658</v>
          </cell>
          <cell r="O749" t="str">
            <v>제218호표</v>
          </cell>
        </row>
        <row r="750">
          <cell r="B750">
            <v>219</v>
          </cell>
          <cell r="C750" t="str">
            <v>배선용차단기 설치</v>
          </cell>
          <cell r="D750" t="str">
            <v>MCCB 2P 30/20AT</v>
          </cell>
          <cell r="E750">
            <v>1</v>
          </cell>
          <cell r="F750" t="str">
            <v>EA</v>
          </cell>
          <cell r="G750">
            <v>27956</v>
          </cell>
          <cell r="H750">
            <v>27956</v>
          </cell>
          <cell r="I750">
            <v>31882</v>
          </cell>
          <cell r="J750">
            <v>31882</v>
          </cell>
          <cell r="K750">
            <v>0</v>
          </cell>
          <cell r="L750">
            <v>0</v>
          </cell>
          <cell r="M750">
            <v>59838</v>
          </cell>
          <cell r="N750">
            <v>59838</v>
          </cell>
          <cell r="O750" t="str">
            <v>제219호표</v>
          </cell>
        </row>
        <row r="751">
          <cell r="B751">
            <v>220</v>
          </cell>
          <cell r="C751" t="str">
            <v>써지보호기(전원) 설치</v>
          </cell>
          <cell r="D751" t="str">
            <v>40KA</v>
          </cell>
          <cell r="E751">
            <v>1</v>
          </cell>
          <cell r="F751" t="str">
            <v>EA</v>
          </cell>
          <cell r="G751">
            <v>91263</v>
          </cell>
          <cell r="H751">
            <v>91263</v>
          </cell>
          <cell r="I751">
            <v>42129</v>
          </cell>
          <cell r="J751">
            <v>42129</v>
          </cell>
          <cell r="K751">
            <v>0</v>
          </cell>
          <cell r="L751">
            <v>0</v>
          </cell>
          <cell r="M751">
            <v>133392</v>
          </cell>
          <cell r="N751">
            <v>133392</v>
          </cell>
          <cell r="O751" t="str">
            <v>제220호표</v>
          </cell>
        </row>
        <row r="752">
          <cell r="B752">
            <v>221</v>
          </cell>
          <cell r="C752" t="str">
            <v>불법광고물 
부착방지시트</v>
          </cell>
          <cell r="D752" t="str">
            <v>현장설치도</v>
          </cell>
          <cell r="E752">
            <v>1</v>
          </cell>
          <cell r="F752" t="str">
            <v>개소</v>
          </cell>
          <cell r="G752">
            <v>187775</v>
          </cell>
          <cell r="H752">
            <v>187775</v>
          </cell>
          <cell r="I752">
            <v>0</v>
          </cell>
          <cell r="J752">
            <v>0</v>
          </cell>
          <cell r="K752">
            <v>0</v>
          </cell>
          <cell r="L752">
            <v>0</v>
          </cell>
          <cell r="M752">
            <v>187775</v>
          </cell>
          <cell r="N752">
            <v>187775</v>
          </cell>
          <cell r="O752" t="str">
            <v>제221호표</v>
          </cell>
        </row>
        <row r="753">
          <cell r="B753" t="str">
            <v>멀티콘센트접지2구</v>
          </cell>
          <cell r="C753" t="str">
            <v>멀티콘센트</v>
          </cell>
          <cell r="D753" t="str">
            <v>접지2구</v>
          </cell>
          <cell r="E753">
            <v>1</v>
          </cell>
          <cell r="F753" t="str">
            <v>EA</v>
          </cell>
          <cell r="G753">
            <v>5500</v>
          </cell>
          <cell r="H753">
            <v>5500</v>
          </cell>
          <cell r="J753">
            <v>0</v>
          </cell>
          <cell r="L753">
            <v>0</v>
          </cell>
          <cell r="M753">
            <v>5500</v>
          </cell>
          <cell r="N753">
            <v>5500</v>
          </cell>
        </row>
        <row r="754">
          <cell r="B754" t="str">
            <v>멀티콘센트접지6구</v>
          </cell>
          <cell r="C754" t="str">
            <v>멀티콘센트</v>
          </cell>
          <cell r="D754" t="str">
            <v>접지6구</v>
          </cell>
          <cell r="E754">
            <v>2</v>
          </cell>
          <cell r="F754" t="str">
            <v>EA</v>
          </cell>
          <cell r="G754">
            <v>10400</v>
          </cell>
          <cell r="H754">
            <v>20800</v>
          </cell>
          <cell r="J754">
            <v>0</v>
          </cell>
          <cell r="L754">
            <v>0</v>
          </cell>
          <cell r="M754">
            <v>10400</v>
          </cell>
          <cell r="N754">
            <v>20800</v>
          </cell>
        </row>
        <row r="755">
          <cell r="B755">
            <v>301</v>
          </cell>
          <cell r="C755" t="str">
            <v>CCTV POLE 설치
(토사)</v>
          </cell>
          <cell r="D755" t="str">
            <v>6M, Ø165, 분체도장</v>
          </cell>
          <cell r="E755">
            <v>1</v>
          </cell>
          <cell r="F755" t="str">
            <v>EA</v>
          </cell>
          <cell r="G755">
            <v>1217776</v>
          </cell>
          <cell r="H755">
            <v>1217776</v>
          </cell>
          <cell r="I755">
            <v>259211</v>
          </cell>
          <cell r="J755">
            <v>259211</v>
          </cell>
          <cell r="K755">
            <v>0</v>
          </cell>
          <cell r="L755">
            <v>0</v>
          </cell>
          <cell r="M755">
            <v>1476987</v>
          </cell>
          <cell r="N755">
            <v>1476987</v>
          </cell>
          <cell r="O755" t="str">
            <v>제301호표</v>
          </cell>
        </row>
        <row r="756">
          <cell r="B756">
            <v>307</v>
          </cell>
          <cell r="C756" t="str">
            <v>부착대(ARM)설치(도로)</v>
          </cell>
          <cell r="D756" t="str">
            <v>2M, Ø76, 분체도장</v>
          </cell>
          <cell r="E756">
            <v>1</v>
          </cell>
          <cell r="F756" t="str">
            <v>EA</v>
          </cell>
          <cell r="G756">
            <v>240622</v>
          </cell>
          <cell r="H756">
            <v>240622</v>
          </cell>
          <cell r="I756">
            <v>223214</v>
          </cell>
          <cell r="J756">
            <v>223214</v>
          </cell>
          <cell r="K756">
            <v>0</v>
          </cell>
          <cell r="L756">
            <v>0</v>
          </cell>
          <cell r="M756">
            <v>463836</v>
          </cell>
          <cell r="N756">
            <v>463836</v>
          </cell>
          <cell r="O756" t="str">
            <v>제307호표</v>
          </cell>
        </row>
        <row r="757">
          <cell r="B757">
            <v>321</v>
          </cell>
          <cell r="C757" t="str">
            <v>와이어로프 설치</v>
          </cell>
          <cell r="D757" t="str">
            <v>ARM 2M</v>
          </cell>
          <cell r="E757">
            <v>1</v>
          </cell>
          <cell r="F757" t="str">
            <v>식</v>
          </cell>
          <cell r="G757">
            <v>12408</v>
          </cell>
          <cell r="H757">
            <v>12408</v>
          </cell>
          <cell r="I757">
            <v>106666</v>
          </cell>
          <cell r="J757">
            <v>106666</v>
          </cell>
          <cell r="K757">
            <v>0</v>
          </cell>
          <cell r="L757">
            <v>0</v>
          </cell>
          <cell r="M757">
            <v>119074</v>
          </cell>
          <cell r="N757">
            <v>119074</v>
          </cell>
          <cell r="O757" t="str">
            <v>제321호표</v>
          </cell>
        </row>
        <row r="758">
          <cell r="B758">
            <v>325</v>
          </cell>
          <cell r="C758" t="str">
            <v>CCTV POLE 
기성기초 설치</v>
          </cell>
          <cell r="D758" t="str">
            <v>700 x 700 x 800(토사)</v>
          </cell>
          <cell r="E758">
            <v>1</v>
          </cell>
          <cell r="F758" t="str">
            <v>개소</v>
          </cell>
          <cell r="G758">
            <v>180420</v>
          </cell>
          <cell r="H758">
            <v>180420</v>
          </cell>
          <cell r="I758">
            <v>65613</v>
          </cell>
          <cell r="J758">
            <v>65613</v>
          </cell>
          <cell r="K758">
            <v>6719</v>
          </cell>
          <cell r="L758">
            <v>6719</v>
          </cell>
          <cell r="M758">
            <v>252752</v>
          </cell>
          <cell r="N758">
            <v>252752</v>
          </cell>
          <cell r="O758" t="str">
            <v>제325호표</v>
          </cell>
        </row>
        <row r="759">
          <cell r="B759">
            <v>410</v>
          </cell>
          <cell r="C759" t="str">
            <v>전원케이블 포설</v>
          </cell>
          <cell r="D759" t="str">
            <v>F-CV 4sq x 2C x 1열</v>
          </cell>
          <cell r="E759">
            <v>6</v>
          </cell>
          <cell r="F759" t="str">
            <v>m</v>
          </cell>
          <cell r="G759">
            <v>1290</v>
          </cell>
          <cell r="H759">
            <v>7740</v>
          </cell>
          <cell r="I759">
            <v>3798</v>
          </cell>
          <cell r="J759">
            <v>22788</v>
          </cell>
          <cell r="K759">
            <v>0</v>
          </cell>
          <cell r="L759">
            <v>0</v>
          </cell>
          <cell r="M759">
            <v>5088</v>
          </cell>
          <cell r="N759">
            <v>30528</v>
          </cell>
          <cell r="O759" t="str">
            <v>제410호표</v>
          </cell>
        </row>
        <row r="760">
          <cell r="B760">
            <v>408</v>
          </cell>
          <cell r="C760" t="str">
            <v>전원케이블 포설</v>
          </cell>
          <cell r="D760" t="str">
            <v>F-CV 2.5sq x 2C x 1열</v>
          </cell>
          <cell r="E760">
            <v>2</v>
          </cell>
          <cell r="F760" t="str">
            <v>m</v>
          </cell>
          <cell r="G760">
            <v>1020</v>
          </cell>
          <cell r="H760">
            <v>2040</v>
          </cell>
          <cell r="I760">
            <v>3323</v>
          </cell>
          <cell r="J760">
            <v>6646</v>
          </cell>
          <cell r="K760">
            <v>0</v>
          </cell>
          <cell r="L760">
            <v>0</v>
          </cell>
          <cell r="M760">
            <v>4343</v>
          </cell>
          <cell r="N760">
            <v>8686</v>
          </cell>
          <cell r="O760" t="str">
            <v>제408호표</v>
          </cell>
        </row>
        <row r="761">
          <cell r="B761">
            <v>411</v>
          </cell>
          <cell r="C761" t="str">
            <v>전원케이블 포설</v>
          </cell>
          <cell r="D761" t="str">
            <v>VCT 1.5sq x 2C x 1열</v>
          </cell>
          <cell r="E761">
            <v>4</v>
          </cell>
          <cell r="F761" t="str">
            <v>m</v>
          </cell>
          <cell r="G761">
            <v>804</v>
          </cell>
          <cell r="H761">
            <v>3216</v>
          </cell>
          <cell r="I761">
            <v>3323</v>
          </cell>
          <cell r="J761">
            <v>13292</v>
          </cell>
          <cell r="K761">
            <v>0</v>
          </cell>
          <cell r="L761">
            <v>0</v>
          </cell>
          <cell r="M761">
            <v>4127</v>
          </cell>
          <cell r="N761">
            <v>16508</v>
          </cell>
          <cell r="O761" t="str">
            <v>제411호표</v>
          </cell>
        </row>
        <row r="762">
          <cell r="B762">
            <v>413</v>
          </cell>
          <cell r="C762" t="str">
            <v>전원케이블 포설</v>
          </cell>
          <cell r="D762" t="str">
            <v>VCT 1.5sq x 2C x 3열</v>
          </cell>
          <cell r="E762">
            <v>5</v>
          </cell>
          <cell r="F762" t="str">
            <v>m</v>
          </cell>
          <cell r="G762">
            <v>2299</v>
          </cell>
          <cell r="H762">
            <v>11495</v>
          </cell>
          <cell r="I762">
            <v>8640</v>
          </cell>
          <cell r="J762">
            <v>43200</v>
          </cell>
          <cell r="K762">
            <v>0</v>
          </cell>
          <cell r="L762">
            <v>0</v>
          </cell>
          <cell r="M762">
            <v>10939</v>
          </cell>
          <cell r="N762">
            <v>54695</v>
          </cell>
          <cell r="O762" t="str">
            <v>제413호표</v>
          </cell>
        </row>
        <row r="763">
          <cell r="B763">
            <v>416</v>
          </cell>
          <cell r="C763" t="str">
            <v>스피커케이블</v>
          </cell>
          <cell r="D763" t="str">
            <v>SW 2300</v>
          </cell>
          <cell r="E763">
            <v>2</v>
          </cell>
          <cell r="F763" t="str">
            <v>m</v>
          </cell>
          <cell r="G763">
            <v>1635</v>
          </cell>
          <cell r="H763">
            <v>3270</v>
          </cell>
          <cell r="I763">
            <v>3071</v>
          </cell>
          <cell r="J763">
            <v>6142</v>
          </cell>
          <cell r="K763">
            <v>0</v>
          </cell>
          <cell r="L763">
            <v>0</v>
          </cell>
          <cell r="M763">
            <v>4706</v>
          </cell>
          <cell r="N763">
            <v>9412</v>
          </cell>
          <cell r="O763" t="str">
            <v>제416호표</v>
          </cell>
        </row>
        <row r="764">
          <cell r="B764">
            <v>418</v>
          </cell>
          <cell r="C764" t="str">
            <v>LAN 케이블(옥외) 포설</v>
          </cell>
          <cell r="D764" t="str">
            <v>UTP Cat 5e 4P x 1열</v>
          </cell>
          <cell r="E764">
            <v>6</v>
          </cell>
          <cell r="F764" t="str">
            <v>m</v>
          </cell>
          <cell r="G764">
            <v>642</v>
          </cell>
          <cell r="H764">
            <v>3852</v>
          </cell>
          <cell r="I764">
            <v>4987</v>
          </cell>
          <cell r="J764">
            <v>29922</v>
          </cell>
          <cell r="K764">
            <v>0</v>
          </cell>
          <cell r="L764">
            <v>0</v>
          </cell>
          <cell r="M764">
            <v>5629</v>
          </cell>
          <cell r="N764">
            <v>33774</v>
          </cell>
          <cell r="O764" t="str">
            <v>제418호표</v>
          </cell>
        </row>
        <row r="765">
          <cell r="B765">
            <v>420</v>
          </cell>
          <cell r="C765" t="str">
            <v>LAN 케이블(옥외) 포설</v>
          </cell>
          <cell r="D765" t="str">
            <v>UTP Cat 5e 4P x 3열</v>
          </cell>
          <cell r="E765">
            <v>5</v>
          </cell>
          <cell r="F765" t="str">
            <v>m</v>
          </cell>
          <cell r="G765">
            <v>1635</v>
          </cell>
          <cell r="H765">
            <v>8175</v>
          </cell>
          <cell r="I765">
            <v>5186</v>
          </cell>
          <cell r="J765">
            <v>25930</v>
          </cell>
          <cell r="K765">
            <v>0</v>
          </cell>
          <cell r="L765">
            <v>0</v>
          </cell>
          <cell r="M765">
            <v>6821</v>
          </cell>
          <cell r="N765">
            <v>34105</v>
          </cell>
          <cell r="O765" t="str">
            <v>제420호표</v>
          </cell>
        </row>
        <row r="766">
          <cell r="B766">
            <v>425</v>
          </cell>
          <cell r="C766" t="str">
            <v>접지용 비닐 절연전선</v>
          </cell>
          <cell r="D766" t="str">
            <v>F-GV 4㎟</v>
          </cell>
          <cell r="E766">
            <v>6</v>
          </cell>
          <cell r="F766" t="str">
            <v>m</v>
          </cell>
          <cell r="G766">
            <v>575</v>
          </cell>
          <cell r="H766">
            <v>3450</v>
          </cell>
          <cell r="I766">
            <v>1438</v>
          </cell>
          <cell r="J766">
            <v>8628</v>
          </cell>
          <cell r="K766">
            <v>0</v>
          </cell>
          <cell r="L766">
            <v>0</v>
          </cell>
          <cell r="M766">
            <v>2013</v>
          </cell>
          <cell r="N766">
            <v>12078</v>
          </cell>
          <cell r="O766" t="str">
            <v>제425호표</v>
          </cell>
        </row>
        <row r="767">
          <cell r="B767">
            <v>426</v>
          </cell>
          <cell r="C767" t="str">
            <v>접지동봉(2본)</v>
          </cell>
          <cell r="D767" t="str">
            <v>Ø14 x 1000mm x 2EA</v>
          </cell>
          <cell r="E767">
            <v>1</v>
          </cell>
          <cell r="F767" t="str">
            <v>개소</v>
          </cell>
          <cell r="G767">
            <v>13478</v>
          </cell>
          <cell r="H767">
            <v>13478</v>
          </cell>
          <cell r="I767">
            <v>69276</v>
          </cell>
          <cell r="J767">
            <v>69276</v>
          </cell>
          <cell r="K767">
            <v>0</v>
          </cell>
          <cell r="L767">
            <v>0</v>
          </cell>
          <cell r="M767">
            <v>82754</v>
          </cell>
          <cell r="N767">
            <v>82754</v>
          </cell>
          <cell r="O767" t="str">
            <v>제426호표</v>
          </cell>
        </row>
        <row r="768">
          <cell r="B768">
            <v>437</v>
          </cell>
          <cell r="C768" t="str">
            <v>전선퓨즈(1Ø2W)설치</v>
          </cell>
          <cell r="D768" t="str">
            <v>2.6mm</v>
          </cell>
          <cell r="E768">
            <v>1</v>
          </cell>
          <cell r="F768" t="str">
            <v>EA</v>
          </cell>
          <cell r="G768">
            <v>4550</v>
          </cell>
          <cell r="H768">
            <v>4550</v>
          </cell>
          <cell r="I768">
            <v>33407</v>
          </cell>
          <cell r="J768">
            <v>33407</v>
          </cell>
          <cell r="K768">
            <v>0</v>
          </cell>
          <cell r="L768">
            <v>0</v>
          </cell>
          <cell r="M768">
            <v>37957</v>
          </cell>
          <cell r="N768">
            <v>37957</v>
          </cell>
          <cell r="O768" t="str">
            <v>제437호표</v>
          </cell>
        </row>
        <row r="769">
          <cell r="B769">
            <v>438</v>
          </cell>
          <cell r="C769" t="str">
            <v>인류애자 설치</v>
          </cell>
          <cell r="D769" t="str">
            <v>대110x95</v>
          </cell>
          <cell r="E769">
            <v>2</v>
          </cell>
          <cell r="F769" t="str">
            <v>개</v>
          </cell>
          <cell r="G769">
            <v>1520</v>
          </cell>
          <cell r="H769">
            <v>3040</v>
          </cell>
          <cell r="I769">
            <v>6681</v>
          </cell>
          <cell r="J769">
            <v>13362</v>
          </cell>
          <cell r="K769">
            <v>0</v>
          </cell>
          <cell r="L769">
            <v>0</v>
          </cell>
          <cell r="M769">
            <v>8201</v>
          </cell>
          <cell r="N769">
            <v>16402</v>
          </cell>
          <cell r="O769" t="str">
            <v>제438호표</v>
          </cell>
        </row>
        <row r="770">
          <cell r="B770">
            <v>439</v>
          </cell>
          <cell r="C770" t="str">
            <v>옥외용 비닐 절연전선 설치</v>
          </cell>
          <cell r="D770" t="str">
            <v>DV 2.6mm x 2C</v>
          </cell>
          <cell r="E770">
            <v>2</v>
          </cell>
          <cell r="F770" t="str">
            <v>m</v>
          </cell>
          <cell r="G770">
            <v>937</v>
          </cell>
          <cell r="H770">
            <v>1874</v>
          </cell>
          <cell r="I770">
            <v>1898</v>
          </cell>
          <cell r="J770">
            <v>3796</v>
          </cell>
          <cell r="K770">
            <v>56</v>
          </cell>
          <cell r="L770">
            <v>112</v>
          </cell>
          <cell r="M770">
            <v>2891</v>
          </cell>
          <cell r="N770">
            <v>5782</v>
          </cell>
          <cell r="O770" t="str">
            <v>제439호표</v>
          </cell>
        </row>
        <row r="771">
          <cell r="B771" t="str">
            <v>CCTV 운영 스티커알루미늄베이스 5중구성</v>
          </cell>
          <cell r="C771" t="str">
            <v>CCTV 운영 스티커</v>
          </cell>
          <cell r="D771" t="str">
            <v>알루미늄베이스 5중구성</v>
          </cell>
          <cell r="E771">
            <v>25</v>
          </cell>
          <cell r="F771" t="str">
            <v>EA</v>
          </cell>
          <cell r="G771">
            <v>10000</v>
          </cell>
          <cell r="H771">
            <v>250000</v>
          </cell>
          <cell r="J771">
            <v>0</v>
          </cell>
          <cell r="L771">
            <v>0</v>
          </cell>
          <cell r="M771">
            <v>10000</v>
          </cell>
          <cell r="N771">
            <v>250000</v>
          </cell>
        </row>
        <row r="772">
          <cell r="B772" t="str">
            <v>경기도 용인 스티커</v>
          </cell>
          <cell r="C772" t="str">
            <v>경기도 용인 스티커</v>
          </cell>
          <cell r="E772">
            <v>2</v>
          </cell>
          <cell r="F772" t="str">
            <v>EA</v>
          </cell>
          <cell r="G772">
            <v>10000</v>
          </cell>
          <cell r="H772">
            <v>20000</v>
          </cell>
          <cell r="J772">
            <v>0</v>
          </cell>
          <cell r="L772">
            <v>0</v>
          </cell>
          <cell r="M772">
            <v>10000</v>
          </cell>
          <cell r="N772">
            <v>20000</v>
          </cell>
        </row>
        <row r="781">
          <cell r="B781">
            <v>3017</v>
          </cell>
          <cell r="D781" t="str">
            <v>계</v>
          </cell>
          <cell r="H781">
            <v>4545619</v>
          </cell>
          <cell r="J781">
            <v>1426001</v>
          </cell>
          <cell r="L781">
            <v>6831</v>
          </cell>
          <cell r="N781">
            <v>5978451</v>
          </cell>
        </row>
        <row r="782">
          <cell r="B782">
            <v>2018</v>
          </cell>
          <cell r="C782" t="str">
            <v>2.18 수지구 상현동 269-4(답)(상현동 54-14)</v>
          </cell>
        </row>
        <row r="783">
          <cell r="B783">
            <v>202</v>
          </cell>
          <cell r="C783" t="str">
            <v>스피드 돔 카메라
고정용 브래킷 설치</v>
          </cell>
          <cell r="D783" t="str">
            <v>제작사양</v>
          </cell>
          <cell r="E783">
            <v>1</v>
          </cell>
          <cell r="F783" t="str">
            <v>EA</v>
          </cell>
          <cell r="G783">
            <v>52644</v>
          </cell>
          <cell r="H783">
            <v>52644</v>
          </cell>
          <cell r="I783">
            <v>88162</v>
          </cell>
          <cell r="J783">
            <v>88162</v>
          </cell>
          <cell r="K783">
            <v>0</v>
          </cell>
          <cell r="L783">
            <v>0</v>
          </cell>
          <cell r="M783">
            <v>140806</v>
          </cell>
          <cell r="N783">
            <v>140806</v>
          </cell>
          <cell r="O783" t="str">
            <v>제202호표</v>
          </cell>
        </row>
        <row r="784">
          <cell r="B784">
            <v>203</v>
          </cell>
          <cell r="C784" t="str">
            <v>고정형 카메라
고정용 브래킷 설치</v>
          </cell>
          <cell r="D784" t="str">
            <v>제작사양</v>
          </cell>
          <cell r="E784">
            <v>1</v>
          </cell>
          <cell r="F784" t="str">
            <v>EA</v>
          </cell>
          <cell r="G784">
            <v>82644</v>
          </cell>
          <cell r="H784">
            <v>82644</v>
          </cell>
          <cell r="I784">
            <v>88162</v>
          </cell>
          <cell r="J784">
            <v>88162</v>
          </cell>
          <cell r="K784">
            <v>0</v>
          </cell>
          <cell r="L784">
            <v>0</v>
          </cell>
          <cell r="M784">
            <v>170806</v>
          </cell>
          <cell r="N784">
            <v>170806</v>
          </cell>
          <cell r="O784" t="str">
            <v>제203호표</v>
          </cell>
        </row>
        <row r="785">
          <cell r="B785">
            <v>204</v>
          </cell>
          <cell r="C785" t="str">
            <v>스피커 설치</v>
          </cell>
          <cell r="D785" t="str">
            <v>20W, 8Ω</v>
          </cell>
          <cell r="E785">
            <v>1</v>
          </cell>
          <cell r="F785" t="str">
            <v>개</v>
          </cell>
          <cell r="G785">
            <v>45879</v>
          </cell>
          <cell r="H785">
            <v>45879</v>
          </cell>
          <cell r="I785">
            <v>45997</v>
          </cell>
          <cell r="J785">
            <v>45997</v>
          </cell>
          <cell r="K785">
            <v>0</v>
          </cell>
          <cell r="L785">
            <v>0</v>
          </cell>
          <cell r="M785">
            <v>91876</v>
          </cell>
          <cell r="N785">
            <v>91876</v>
          </cell>
          <cell r="O785" t="str">
            <v>제204호표</v>
          </cell>
        </row>
        <row r="786">
          <cell r="B786">
            <v>205</v>
          </cell>
          <cell r="C786" t="str">
            <v>경광등 설치</v>
          </cell>
          <cell r="D786" t="str">
            <v>크세논램프 5W, ABS</v>
          </cell>
          <cell r="E786">
            <v>1</v>
          </cell>
          <cell r="F786" t="str">
            <v>개</v>
          </cell>
          <cell r="G786">
            <v>50294</v>
          </cell>
          <cell r="H786">
            <v>50294</v>
          </cell>
          <cell r="I786">
            <v>9801</v>
          </cell>
          <cell r="J786">
            <v>9801</v>
          </cell>
          <cell r="K786">
            <v>0</v>
          </cell>
          <cell r="L786">
            <v>0</v>
          </cell>
          <cell r="M786">
            <v>60095</v>
          </cell>
          <cell r="N786">
            <v>60095</v>
          </cell>
          <cell r="O786" t="str">
            <v>제205호표</v>
          </cell>
        </row>
        <row r="787">
          <cell r="B787">
            <v>206</v>
          </cell>
          <cell r="C787" t="str">
            <v>LED안내판(부착대) 설치</v>
          </cell>
          <cell r="D787" t="str">
            <v>부착대(ARM)부착형</v>
          </cell>
          <cell r="E787">
            <v>1</v>
          </cell>
          <cell r="F787" t="str">
            <v>개</v>
          </cell>
          <cell r="G787">
            <v>811034</v>
          </cell>
          <cell r="H787">
            <v>811034</v>
          </cell>
          <cell r="I787">
            <v>34498</v>
          </cell>
          <cell r="J787">
            <v>34498</v>
          </cell>
          <cell r="K787">
            <v>0</v>
          </cell>
          <cell r="L787">
            <v>0</v>
          </cell>
          <cell r="M787">
            <v>845532</v>
          </cell>
          <cell r="N787">
            <v>845532</v>
          </cell>
          <cell r="O787" t="str">
            <v>제206호표</v>
          </cell>
        </row>
        <row r="788">
          <cell r="B788">
            <v>207</v>
          </cell>
          <cell r="C788" t="str">
            <v>계량기함 설치</v>
          </cell>
          <cell r="D788" t="str">
            <v>PVC</v>
          </cell>
          <cell r="E788">
            <v>1</v>
          </cell>
          <cell r="F788" t="str">
            <v>개</v>
          </cell>
          <cell r="G788">
            <v>13197</v>
          </cell>
          <cell r="H788">
            <v>13197</v>
          </cell>
          <cell r="I788">
            <v>24930</v>
          </cell>
          <cell r="J788">
            <v>24930</v>
          </cell>
          <cell r="K788">
            <v>0</v>
          </cell>
          <cell r="L788">
            <v>0</v>
          </cell>
          <cell r="M788">
            <v>38127</v>
          </cell>
          <cell r="N788">
            <v>38127</v>
          </cell>
          <cell r="O788" t="str">
            <v>제207호표</v>
          </cell>
        </row>
        <row r="789">
          <cell r="B789">
            <v>209</v>
          </cell>
          <cell r="C789" t="str">
            <v>함체(분체도장)</v>
          </cell>
          <cell r="D789" t="str">
            <v>SUS 400x700x370, 이중구조 1.2t</v>
          </cell>
          <cell r="E789">
            <v>1</v>
          </cell>
          <cell r="F789" t="str">
            <v>EA</v>
          </cell>
          <cell r="G789">
            <v>850804</v>
          </cell>
          <cell r="H789">
            <v>850804</v>
          </cell>
          <cell r="I789">
            <v>26832</v>
          </cell>
          <cell r="J789">
            <v>26832</v>
          </cell>
          <cell r="K789">
            <v>0</v>
          </cell>
          <cell r="L789">
            <v>0</v>
          </cell>
          <cell r="M789">
            <v>877636</v>
          </cell>
          <cell r="N789">
            <v>877636</v>
          </cell>
          <cell r="O789" t="str">
            <v>제209호표</v>
          </cell>
        </row>
        <row r="790">
          <cell r="B790">
            <v>212</v>
          </cell>
          <cell r="C790" t="str">
            <v>광 스위치 설치</v>
          </cell>
          <cell r="D790" t="str">
            <v xml:space="preserve">TP Port : 7포트 </v>
          </cell>
          <cell r="E790">
            <v>1</v>
          </cell>
          <cell r="F790" t="str">
            <v>EA</v>
          </cell>
          <cell r="G790">
            <v>301800</v>
          </cell>
          <cell r="H790">
            <v>301800</v>
          </cell>
          <cell r="I790">
            <v>60033</v>
          </cell>
          <cell r="J790">
            <v>60033</v>
          </cell>
          <cell r="K790">
            <v>0</v>
          </cell>
          <cell r="L790">
            <v>0</v>
          </cell>
          <cell r="M790">
            <v>361833</v>
          </cell>
          <cell r="N790">
            <v>361833</v>
          </cell>
          <cell r="O790" t="str">
            <v>제212호표</v>
          </cell>
        </row>
        <row r="791">
          <cell r="B791">
            <v>213</v>
          </cell>
          <cell r="C791" t="str">
            <v>UTP PATCH CORD</v>
          </cell>
          <cell r="D791" t="str">
            <v>UTP Cat 5e. 4P</v>
          </cell>
          <cell r="E791">
            <v>1</v>
          </cell>
          <cell r="F791" t="str">
            <v>EA</v>
          </cell>
          <cell r="G791">
            <v>1148</v>
          </cell>
          <cell r="H791">
            <v>1148</v>
          </cell>
          <cell r="I791">
            <v>13299</v>
          </cell>
          <cell r="J791">
            <v>13299</v>
          </cell>
          <cell r="K791">
            <v>0</v>
          </cell>
          <cell r="L791">
            <v>0</v>
          </cell>
          <cell r="M791">
            <v>14447</v>
          </cell>
          <cell r="N791">
            <v>14447</v>
          </cell>
          <cell r="O791" t="str">
            <v>제213호표</v>
          </cell>
        </row>
        <row r="792">
          <cell r="B792">
            <v>218</v>
          </cell>
          <cell r="C792" t="str">
            <v>누전차단기 설치</v>
          </cell>
          <cell r="D792" t="str">
            <v>ELB 2P 30/20AT</v>
          </cell>
          <cell r="E792">
            <v>1</v>
          </cell>
          <cell r="F792" t="str">
            <v>EA</v>
          </cell>
          <cell r="G792">
            <v>15475</v>
          </cell>
          <cell r="H792">
            <v>15475</v>
          </cell>
          <cell r="I792">
            <v>29183</v>
          </cell>
          <cell r="J792">
            <v>29183</v>
          </cell>
          <cell r="K792">
            <v>0</v>
          </cell>
          <cell r="L792">
            <v>0</v>
          </cell>
          <cell r="M792">
            <v>44658</v>
          </cell>
          <cell r="N792">
            <v>44658</v>
          </cell>
          <cell r="O792" t="str">
            <v>제218호표</v>
          </cell>
        </row>
        <row r="793">
          <cell r="B793">
            <v>219</v>
          </cell>
          <cell r="C793" t="str">
            <v>배선용차단기 설치</v>
          </cell>
          <cell r="D793" t="str">
            <v>MCCB 2P 30/20AT</v>
          </cell>
          <cell r="E793">
            <v>1</v>
          </cell>
          <cell r="F793" t="str">
            <v>EA</v>
          </cell>
          <cell r="G793">
            <v>27956</v>
          </cell>
          <cell r="H793">
            <v>27956</v>
          </cell>
          <cell r="I793">
            <v>31882</v>
          </cell>
          <cell r="J793">
            <v>31882</v>
          </cell>
          <cell r="K793">
            <v>0</v>
          </cell>
          <cell r="L793">
            <v>0</v>
          </cell>
          <cell r="M793">
            <v>59838</v>
          </cell>
          <cell r="N793">
            <v>59838</v>
          </cell>
          <cell r="O793" t="str">
            <v>제219호표</v>
          </cell>
        </row>
        <row r="794">
          <cell r="B794">
            <v>220</v>
          </cell>
          <cell r="C794" t="str">
            <v>써지보호기(전원) 설치</v>
          </cell>
          <cell r="D794" t="str">
            <v>40KA</v>
          </cell>
          <cell r="E794">
            <v>1</v>
          </cell>
          <cell r="F794" t="str">
            <v>EA</v>
          </cell>
          <cell r="G794">
            <v>91263</v>
          </cell>
          <cell r="H794">
            <v>91263</v>
          </cell>
          <cell r="I794">
            <v>42129</v>
          </cell>
          <cell r="J794">
            <v>42129</v>
          </cell>
          <cell r="K794">
            <v>0</v>
          </cell>
          <cell r="L794">
            <v>0</v>
          </cell>
          <cell r="M794">
            <v>133392</v>
          </cell>
          <cell r="N794">
            <v>133392</v>
          </cell>
          <cell r="O794" t="str">
            <v>제220호표</v>
          </cell>
        </row>
        <row r="795">
          <cell r="B795">
            <v>221</v>
          </cell>
          <cell r="C795" t="str">
            <v>불법광고물 
부착방지시트</v>
          </cell>
          <cell r="D795" t="str">
            <v>현장설치도</v>
          </cell>
          <cell r="E795">
            <v>1</v>
          </cell>
          <cell r="F795" t="str">
            <v>개소</v>
          </cell>
          <cell r="G795">
            <v>187775</v>
          </cell>
          <cell r="H795">
            <v>187775</v>
          </cell>
          <cell r="I795">
            <v>0</v>
          </cell>
          <cell r="J795">
            <v>0</v>
          </cell>
          <cell r="K795">
            <v>0</v>
          </cell>
          <cell r="L795">
            <v>0</v>
          </cell>
          <cell r="M795">
            <v>187775</v>
          </cell>
          <cell r="N795">
            <v>187775</v>
          </cell>
          <cell r="O795" t="str">
            <v>제221호표</v>
          </cell>
        </row>
        <row r="796">
          <cell r="B796" t="str">
            <v>멀티콘센트접지2구</v>
          </cell>
          <cell r="C796" t="str">
            <v>멀티콘센트</v>
          </cell>
          <cell r="D796" t="str">
            <v>접지2구</v>
          </cell>
          <cell r="E796">
            <v>1</v>
          </cell>
          <cell r="F796" t="str">
            <v>EA</v>
          </cell>
          <cell r="G796">
            <v>5500</v>
          </cell>
          <cell r="H796">
            <v>5500</v>
          </cell>
          <cell r="J796">
            <v>0</v>
          </cell>
          <cell r="L796">
            <v>0</v>
          </cell>
          <cell r="M796">
            <v>5500</v>
          </cell>
          <cell r="N796">
            <v>5500</v>
          </cell>
        </row>
        <row r="797">
          <cell r="B797" t="str">
            <v>멀티콘센트접지6구</v>
          </cell>
          <cell r="C797" t="str">
            <v>멀티콘센트</v>
          </cell>
          <cell r="D797" t="str">
            <v>접지6구</v>
          </cell>
          <cell r="E797">
            <v>2</v>
          </cell>
          <cell r="F797" t="str">
            <v>EA</v>
          </cell>
          <cell r="G797">
            <v>10400</v>
          </cell>
          <cell r="H797">
            <v>20800</v>
          </cell>
          <cell r="J797">
            <v>0</v>
          </cell>
          <cell r="L797">
            <v>0</v>
          </cell>
          <cell r="M797">
            <v>10400</v>
          </cell>
          <cell r="N797">
            <v>20800</v>
          </cell>
        </row>
        <row r="798">
          <cell r="B798">
            <v>301</v>
          </cell>
          <cell r="C798" t="str">
            <v>CCTV POLE 설치
(토사)</v>
          </cell>
          <cell r="D798" t="str">
            <v>6M, Ø165, 분체도장</v>
          </cell>
          <cell r="E798">
            <v>1</v>
          </cell>
          <cell r="F798" t="str">
            <v>EA</v>
          </cell>
          <cell r="G798">
            <v>1217776</v>
          </cell>
          <cell r="H798">
            <v>1217776</v>
          </cell>
          <cell r="I798">
            <v>259211</v>
          </cell>
          <cell r="J798">
            <v>259211</v>
          </cell>
          <cell r="K798">
            <v>0</v>
          </cell>
          <cell r="L798">
            <v>0</v>
          </cell>
          <cell r="M798">
            <v>1476987</v>
          </cell>
          <cell r="N798">
            <v>1476987</v>
          </cell>
          <cell r="O798" t="str">
            <v>제301호표</v>
          </cell>
        </row>
        <row r="799">
          <cell r="B799">
            <v>308</v>
          </cell>
          <cell r="C799" t="str">
            <v>부착대(ARM)설치(도로)</v>
          </cell>
          <cell r="D799" t="str">
            <v>3M, Ø76, 분체도장</v>
          </cell>
          <cell r="E799">
            <v>1</v>
          </cell>
          <cell r="F799" t="str">
            <v>EA</v>
          </cell>
          <cell r="G799">
            <v>257622</v>
          </cell>
          <cell r="H799">
            <v>257622</v>
          </cell>
          <cell r="I799">
            <v>223214</v>
          </cell>
          <cell r="J799">
            <v>223214</v>
          </cell>
          <cell r="K799">
            <v>0</v>
          </cell>
          <cell r="L799">
            <v>0</v>
          </cell>
          <cell r="M799">
            <v>480836</v>
          </cell>
          <cell r="N799">
            <v>480836</v>
          </cell>
          <cell r="O799" t="str">
            <v>제308호표</v>
          </cell>
        </row>
        <row r="800">
          <cell r="B800">
            <v>322</v>
          </cell>
          <cell r="C800" t="str">
            <v>와이어로프 설치</v>
          </cell>
          <cell r="D800" t="str">
            <v>ARM 3M</v>
          </cell>
          <cell r="E800">
            <v>1</v>
          </cell>
          <cell r="F800" t="str">
            <v>식</v>
          </cell>
          <cell r="G800">
            <v>13528</v>
          </cell>
          <cell r="H800">
            <v>13528</v>
          </cell>
          <cell r="I800">
            <v>108512</v>
          </cell>
          <cell r="J800">
            <v>108512</v>
          </cell>
          <cell r="K800">
            <v>0</v>
          </cell>
          <cell r="L800">
            <v>0</v>
          </cell>
          <cell r="M800">
            <v>122040</v>
          </cell>
          <cell r="N800">
            <v>122040</v>
          </cell>
          <cell r="O800" t="str">
            <v>제322호표</v>
          </cell>
        </row>
        <row r="801">
          <cell r="B801">
            <v>325</v>
          </cell>
          <cell r="C801" t="str">
            <v>CCTV POLE 
기성기초 설치</v>
          </cell>
          <cell r="D801" t="str">
            <v>700 x 700 x 800(토사)</v>
          </cell>
          <cell r="E801">
            <v>1</v>
          </cell>
          <cell r="F801" t="str">
            <v>개소</v>
          </cell>
          <cell r="G801">
            <v>180420</v>
          </cell>
          <cell r="H801">
            <v>180420</v>
          </cell>
          <cell r="I801">
            <v>65613</v>
          </cell>
          <cell r="J801">
            <v>65613</v>
          </cell>
          <cell r="K801">
            <v>6719</v>
          </cell>
          <cell r="L801">
            <v>6719</v>
          </cell>
          <cell r="M801">
            <v>252752</v>
          </cell>
          <cell r="N801">
            <v>252752</v>
          </cell>
          <cell r="O801" t="str">
            <v>제325호표</v>
          </cell>
        </row>
        <row r="802">
          <cell r="B802">
            <v>410</v>
          </cell>
          <cell r="C802" t="str">
            <v>전원케이블 포설</v>
          </cell>
          <cell r="D802" t="str">
            <v>F-CV 4sq x 2C x 1열</v>
          </cell>
          <cell r="E802">
            <v>6</v>
          </cell>
          <cell r="F802" t="str">
            <v>m</v>
          </cell>
          <cell r="G802">
            <v>1290</v>
          </cell>
          <cell r="H802">
            <v>7740</v>
          </cell>
          <cell r="I802">
            <v>3798</v>
          </cell>
          <cell r="J802">
            <v>22788</v>
          </cell>
          <cell r="K802">
            <v>0</v>
          </cell>
          <cell r="L802">
            <v>0</v>
          </cell>
          <cell r="M802">
            <v>5088</v>
          </cell>
          <cell r="N802">
            <v>30528</v>
          </cell>
          <cell r="O802" t="str">
            <v>제410호표</v>
          </cell>
        </row>
        <row r="803">
          <cell r="B803">
            <v>408</v>
          </cell>
          <cell r="C803" t="str">
            <v>전원케이블 포설</v>
          </cell>
          <cell r="D803" t="str">
            <v>F-CV 2.5sq x 2C x 1열</v>
          </cell>
          <cell r="E803">
            <v>2</v>
          </cell>
          <cell r="F803" t="str">
            <v>m</v>
          </cell>
          <cell r="G803">
            <v>1020</v>
          </cell>
          <cell r="H803">
            <v>2040</v>
          </cell>
          <cell r="I803">
            <v>3323</v>
          </cell>
          <cell r="J803">
            <v>6646</v>
          </cell>
          <cell r="K803">
            <v>0</v>
          </cell>
          <cell r="L803">
            <v>0</v>
          </cell>
          <cell r="M803">
            <v>4343</v>
          </cell>
          <cell r="N803">
            <v>8686</v>
          </cell>
          <cell r="O803" t="str">
            <v>제408호표</v>
          </cell>
        </row>
        <row r="804">
          <cell r="B804">
            <v>411</v>
          </cell>
          <cell r="C804" t="str">
            <v>전원케이블 포설</v>
          </cell>
          <cell r="D804" t="str">
            <v>VCT 1.5sq x 2C x 1열</v>
          </cell>
          <cell r="E804">
            <v>5</v>
          </cell>
          <cell r="F804" t="str">
            <v>m</v>
          </cell>
          <cell r="G804">
            <v>804</v>
          </cell>
          <cell r="H804">
            <v>4020</v>
          </cell>
          <cell r="I804">
            <v>3323</v>
          </cell>
          <cell r="J804">
            <v>16615</v>
          </cell>
          <cell r="K804">
            <v>0</v>
          </cell>
          <cell r="L804">
            <v>0</v>
          </cell>
          <cell r="M804">
            <v>4127</v>
          </cell>
          <cell r="N804">
            <v>20635</v>
          </cell>
          <cell r="O804" t="str">
            <v>제411호표</v>
          </cell>
        </row>
        <row r="805">
          <cell r="B805">
            <v>414</v>
          </cell>
          <cell r="C805" t="str">
            <v>전원케이블 포설</v>
          </cell>
          <cell r="D805" t="str">
            <v>VCT 1.5sq x 2C x 4열</v>
          </cell>
          <cell r="E805">
            <v>6</v>
          </cell>
          <cell r="F805" t="str">
            <v>m</v>
          </cell>
          <cell r="G805">
            <v>3058</v>
          </cell>
          <cell r="H805">
            <v>18348</v>
          </cell>
          <cell r="I805">
            <v>11299</v>
          </cell>
          <cell r="J805">
            <v>67794</v>
          </cell>
          <cell r="K805">
            <v>0</v>
          </cell>
          <cell r="L805">
            <v>0</v>
          </cell>
          <cell r="M805">
            <v>14357</v>
          </cell>
          <cell r="N805">
            <v>86142</v>
          </cell>
          <cell r="O805" t="str">
            <v>제414호표</v>
          </cell>
        </row>
        <row r="806">
          <cell r="B806">
            <v>416</v>
          </cell>
          <cell r="C806" t="str">
            <v>스피커케이블</v>
          </cell>
          <cell r="D806" t="str">
            <v>SW 2300</v>
          </cell>
          <cell r="E806">
            <v>2</v>
          </cell>
          <cell r="F806" t="str">
            <v>m</v>
          </cell>
          <cell r="G806">
            <v>1635</v>
          </cell>
          <cell r="H806">
            <v>3270</v>
          </cell>
          <cell r="I806">
            <v>3071</v>
          </cell>
          <cell r="J806">
            <v>6142</v>
          </cell>
          <cell r="K806">
            <v>0</v>
          </cell>
          <cell r="L806">
            <v>0</v>
          </cell>
          <cell r="M806">
            <v>4706</v>
          </cell>
          <cell r="N806">
            <v>9412</v>
          </cell>
          <cell r="O806" t="str">
            <v>제416호표</v>
          </cell>
        </row>
        <row r="807">
          <cell r="B807">
            <v>418</v>
          </cell>
          <cell r="C807" t="str">
            <v>LAN 케이블(옥외) 포설</v>
          </cell>
          <cell r="D807" t="str">
            <v>UTP Cat 5e 4P x 1열</v>
          </cell>
          <cell r="E807">
            <v>6</v>
          </cell>
          <cell r="F807" t="str">
            <v>m</v>
          </cell>
          <cell r="G807">
            <v>642</v>
          </cell>
          <cell r="H807">
            <v>3852</v>
          </cell>
          <cell r="I807">
            <v>4987</v>
          </cell>
          <cell r="J807">
            <v>29922</v>
          </cell>
          <cell r="K807">
            <v>0</v>
          </cell>
          <cell r="L807">
            <v>0</v>
          </cell>
          <cell r="M807">
            <v>5629</v>
          </cell>
          <cell r="N807">
            <v>33774</v>
          </cell>
          <cell r="O807" t="str">
            <v>제418호표</v>
          </cell>
        </row>
        <row r="808">
          <cell r="B808">
            <v>421</v>
          </cell>
          <cell r="C808" t="str">
            <v>LAN 케이블(옥외) 포설</v>
          </cell>
          <cell r="D808" t="str">
            <v>UTP Cat 5e 4P x 4열</v>
          </cell>
          <cell r="E808">
            <v>6</v>
          </cell>
          <cell r="F808" t="str">
            <v>m</v>
          </cell>
          <cell r="G808">
            <v>2481</v>
          </cell>
          <cell r="H808">
            <v>14886</v>
          </cell>
          <cell r="I808">
            <v>16956</v>
          </cell>
          <cell r="J808">
            <v>101736</v>
          </cell>
          <cell r="K808">
            <v>0</v>
          </cell>
          <cell r="L808">
            <v>0</v>
          </cell>
          <cell r="M808">
            <v>19437</v>
          </cell>
          <cell r="N808">
            <v>116622</v>
          </cell>
          <cell r="O808" t="str">
            <v>제421호표</v>
          </cell>
        </row>
        <row r="809">
          <cell r="B809">
            <v>425</v>
          </cell>
          <cell r="C809" t="str">
            <v>접지용 비닐 절연전선</v>
          </cell>
          <cell r="D809" t="str">
            <v>F-GV 4㎟</v>
          </cell>
          <cell r="E809">
            <v>6</v>
          </cell>
          <cell r="F809" t="str">
            <v>m</v>
          </cell>
          <cell r="G809">
            <v>575</v>
          </cell>
          <cell r="H809">
            <v>3450</v>
          </cell>
          <cell r="I809">
            <v>1438</v>
          </cell>
          <cell r="J809">
            <v>8628</v>
          </cell>
          <cell r="K809">
            <v>0</v>
          </cell>
          <cell r="L809">
            <v>0</v>
          </cell>
          <cell r="M809">
            <v>2013</v>
          </cell>
          <cell r="N809">
            <v>12078</v>
          </cell>
          <cell r="O809" t="str">
            <v>제425호표</v>
          </cell>
        </row>
        <row r="810">
          <cell r="B810">
            <v>426</v>
          </cell>
          <cell r="C810" t="str">
            <v>접지동봉(2본)</v>
          </cell>
          <cell r="D810" t="str">
            <v>Ø14 x 1000mm x 2EA</v>
          </cell>
          <cell r="E810">
            <v>1</v>
          </cell>
          <cell r="F810" t="str">
            <v>개소</v>
          </cell>
          <cell r="G810">
            <v>13478</v>
          </cell>
          <cell r="H810">
            <v>13478</v>
          </cell>
          <cell r="I810">
            <v>69276</v>
          </cell>
          <cell r="J810">
            <v>69276</v>
          </cell>
          <cell r="K810">
            <v>0</v>
          </cell>
          <cell r="L810">
            <v>0</v>
          </cell>
          <cell r="M810">
            <v>82754</v>
          </cell>
          <cell r="N810">
            <v>82754</v>
          </cell>
          <cell r="O810" t="str">
            <v>제426호표</v>
          </cell>
        </row>
        <row r="811">
          <cell r="B811">
            <v>437</v>
          </cell>
          <cell r="C811" t="str">
            <v>전선퓨즈(1Ø2W)설치</v>
          </cell>
          <cell r="D811" t="str">
            <v>2.6mm</v>
          </cell>
          <cell r="E811">
            <v>1</v>
          </cell>
          <cell r="F811" t="str">
            <v>EA</v>
          </cell>
          <cell r="G811">
            <v>4550</v>
          </cell>
          <cell r="H811">
            <v>4550</v>
          </cell>
          <cell r="I811">
            <v>33407</v>
          </cell>
          <cell r="J811">
            <v>33407</v>
          </cell>
          <cell r="K811">
            <v>0</v>
          </cell>
          <cell r="L811">
            <v>0</v>
          </cell>
          <cell r="M811">
            <v>37957</v>
          </cell>
          <cell r="N811">
            <v>37957</v>
          </cell>
          <cell r="O811" t="str">
            <v>제437호표</v>
          </cell>
        </row>
        <row r="812">
          <cell r="B812">
            <v>438</v>
          </cell>
          <cell r="C812" t="str">
            <v>인류애자 설치</v>
          </cell>
          <cell r="D812" t="str">
            <v>대110x95</v>
          </cell>
          <cell r="E812">
            <v>2</v>
          </cell>
          <cell r="F812" t="str">
            <v>개</v>
          </cell>
          <cell r="G812">
            <v>1520</v>
          </cell>
          <cell r="H812">
            <v>3040</v>
          </cell>
          <cell r="I812">
            <v>6681</v>
          </cell>
          <cell r="J812">
            <v>13362</v>
          </cell>
          <cell r="K812">
            <v>0</v>
          </cell>
          <cell r="L812">
            <v>0</v>
          </cell>
          <cell r="M812">
            <v>8201</v>
          </cell>
          <cell r="N812">
            <v>16402</v>
          </cell>
          <cell r="O812" t="str">
            <v>제438호표</v>
          </cell>
        </row>
        <row r="813">
          <cell r="B813">
            <v>439</v>
          </cell>
          <cell r="C813" t="str">
            <v>옥외용 비닐 절연전선 설치</v>
          </cell>
          <cell r="D813" t="str">
            <v>DV 2.6mm x 2C</v>
          </cell>
          <cell r="E813">
            <v>5</v>
          </cell>
          <cell r="F813" t="str">
            <v>m</v>
          </cell>
          <cell r="G813">
            <v>937</v>
          </cell>
          <cell r="H813">
            <v>4685</v>
          </cell>
          <cell r="I813">
            <v>1898</v>
          </cell>
          <cell r="J813">
            <v>9490</v>
          </cell>
          <cell r="K813">
            <v>56</v>
          </cell>
          <cell r="L813">
            <v>280</v>
          </cell>
          <cell r="M813">
            <v>2891</v>
          </cell>
          <cell r="N813">
            <v>14455</v>
          </cell>
          <cell r="O813" t="str">
            <v>제439호표</v>
          </cell>
        </row>
        <row r="814">
          <cell r="B814" t="str">
            <v>CCTV 운영 스티커알루미늄베이스 5중구성</v>
          </cell>
          <cell r="C814" t="str">
            <v>CCTV 운영 스티커</v>
          </cell>
          <cell r="D814" t="str">
            <v>알루미늄베이스 5중구성</v>
          </cell>
          <cell r="E814">
            <v>25</v>
          </cell>
          <cell r="F814" t="str">
            <v>EA</v>
          </cell>
          <cell r="G814">
            <v>10000</v>
          </cell>
          <cell r="H814">
            <v>250000</v>
          </cell>
          <cell r="J814">
            <v>0</v>
          </cell>
          <cell r="L814">
            <v>0</v>
          </cell>
          <cell r="M814">
            <v>10000</v>
          </cell>
          <cell r="N814">
            <v>250000</v>
          </cell>
        </row>
        <row r="815">
          <cell r="B815" t="str">
            <v>경기도 용인 스티커</v>
          </cell>
          <cell r="C815" t="str">
            <v>경기도 용인 스티커</v>
          </cell>
          <cell r="E815">
            <v>2</v>
          </cell>
          <cell r="F815" t="str">
            <v>EA</v>
          </cell>
          <cell r="G815">
            <v>10000</v>
          </cell>
          <cell r="H815">
            <v>20000</v>
          </cell>
          <cell r="J815">
            <v>0</v>
          </cell>
          <cell r="L815">
            <v>0</v>
          </cell>
          <cell r="M815">
            <v>10000</v>
          </cell>
          <cell r="N815">
            <v>20000</v>
          </cell>
        </row>
        <row r="824">
          <cell r="B824">
            <v>3018</v>
          </cell>
          <cell r="D824" t="str">
            <v>계</v>
          </cell>
          <cell r="H824">
            <v>4580918</v>
          </cell>
          <cell r="J824">
            <v>1537264</v>
          </cell>
          <cell r="L824">
            <v>6999</v>
          </cell>
          <cell r="N824">
            <v>6125181</v>
          </cell>
        </row>
        <row r="825">
          <cell r="B825">
            <v>2019</v>
          </cell>
          <cell r="C825" t="str">
            <v>2.19 수지구 상현동 870(도)(상현동 869)</v>
          </cell>
        </row>
        <row r="826">
          <cell r="B826">
            <v>202</v>
          </cell>
          <cell r="C826" t="str">
            <v>스피드 돔 카메라
고정용 브래킷 설치</v>
          </cell>
          <cell r="D826" t="str">
            <v>제작사양</v>
          </cell>
          <cell r="E826">
            <v>1</v>
          </cell>
          <cell r="F826" t="str">
            <v>EA</v>
          </cell>
          <cell r="G826">
            <v>52644</v>
          </cell>
          <cell r="H826">
            <v>52644</v>
          </cell>
          <cell r="I826">
            <v>88162</v>
          </cell>
          <cell r="J826">
            <v>88162</v>
          </cell>
          <cell r="K826">
            <v>0</v>
          </cell>
          <cell r="L826">
            <v>0</v>
          </cell>
          <cell r="M826">
            <v>140806</v>
          </cell>
          <cell r="N826">
            <v>140806</v>
          </cell>
          <cell r="O826" t="str">
            <v>제202호표</v>
          </cell>
        </row>
        <row r="827">
          <cell r="B827">
            <v>203</v>
          </cell>
          <cell r="C827" t="str">
            <v>고정형 카메라
고정용 브래킷 설치</v>
          </cell>
          <cell r="D827" t="str">
            <v>제작사양</v>
          </cell>
          <cell r="E827">
            <v>1</v>
          </cell>
          <cell r="F827" t="str">
            <v>EA</v>
          </cell>
          <cell r="G827">
            <v>82644</v>
          </cell>
          <cell r="H827">
            <v>82644</v>
          </cell>
          <cell r="I827">
            <v>88162</v>
          </cell>
          <cell r="J827">
            <v>88162</v>
          </cell>
          <cell r="K827">
            <v>0</v>
          </cell>
          <cell r="L827">
            <v>0</v>
          </cell>
          <cell r="M827">
            <v>170806</v>
          </cell>
          <cell r="N827">
            <v>170806</v>
          </cell>
          <cell r="O827" t="str">
            <v>제203호표</v>
          </cell>
        </row>
        <row r="828">
          <cell r="B828">
            <v>204</v>
          </cell>
          <cell r="C828" t="str">
            <v>스피커 설치</v>
          </cell>
          <cell r="D828" t="str">
            <v>20W, 8Ω</v>
          </cell>
          <cell r="E828">
            <v>1</v>
          </cell>
          <cell r="F828" t="str">
            <v>개</v>
          </cell>
          <cell r="G828">
            <v>45879</v>
          </cell>
          <cell r="H828">
            <v>45879</v>
          </cell>
          <cell r="I828">
            <v>45997</v>
          </cell>
          <cell r="J828">
            <v>45997</v>
          </cell>
          <cell r="K828">
            <v>0</v>
          </cell>
          <cell r="L828">
            <v>0</v>
          </cell>
          <cell r="M828">
            <v>91876</v>
          </cell>
          <cell r="N828">
            <v>91876</v>
          </cell>
          <cell r="O828" t="str">
            <v>제204호표</v>
          </cell>
        </row>
        <row r="829">
          <cell r="B829">
            <v>205</v>
          </cell>
          <cell r="C829" t="str">
            <v>경광등 설치</v>
          </cell>
          <cell r="D829" t="str">
            <v>크세논램프 5W, ABS</v>
          </cell>
          <cell r="E829">
            <v>1</v>
          </cell>
          <cell r="F829" t="str">
            <v>개</v>
          </cell>
          <cell r="G829">
            <v>50294</v>
          </cell>
          <cell r="H829">
            <v>50294</v>
          </cell>
          <cell r="I829">
            <v>9801</v>
          </cell>
          <cell r="J829">
            <v>9801</v>
          </cell>
          <cell r="K829">
            <v>0</v>
          </cell>
          <cell r="L829">
            <v>0</v>
          </cell>
          <cell r="M829">
            <v>60095</v>
          </cell>
          <cell r="N829">
            <v>60095</v>
          </cell>
          <cell r="O829" t="str">
            <v>제205호표</v>
          </cell>
        </row>
        <row r="830">
          <cell r="B830">
            <v>206</v>
          </cell>
          <cell r="C830" t="str">
            <v>LED안내판(부착대) 설치</v>
          </cell>
          <cell r="D830" t="str">
            <v>부착대(ARM)부착형</v>
          </cell>
          <cell r="E830">
            <v>1</v>
          </cell>
          <cell r="F830" t="str">
            <v>개</v>
          </cell>
          <cell r="G830">
            <v>811034</v>
          </cell>
          <cell r="H830">
            <v>811034</v>
          </cell>
          <cell r="I830">
            <v>34498</v>
          </cell>
          <cell r="J830">
            <v>34498</v>
          </cell>
          <cell r="K830">
            <v>0</v>
          </cell>
          <cell r="L830">
            <v>0</v>
          </cell>
          <cell r="M830">
            <v>845532</v>
          </cell>
          <cell r="N830">
            <v>845532</v>
          </cell>
          <cell r="O830" t="str">
            <v>제206호표</v>
          </cell>
        </row>
        <row r="831">
          <cell r="B831">
            <v>207</v>
          </cell>
          <cell r="C831" t="str">
            <v>계량기함 설치</v>
          </cell>
          <cell r="D831" t="str">
            <v>PVC</v>
          </cell>
          <cell r="E831">
            <v>1</v>
          </cell>
          <cell r="F831" t="str">
            <v>개</v>
          </cell>
          <cell r="G831">
            <v>13197</v>
          </cell>
          <cell r="H831">
            <v>13197</v>
          </cell>
          <cell r="I831">
            <v>24930</v>
          </cell>
          <cell r="J831">
            <v>24930</v>
          </cell>
          <cell r="K831">
            <v>0</v>
          </cell>
          <cell r="L831">
            <v>0</v>
          </cell>
          <cell r="M831">
            <v>38127</v>
          </cell>
          <cell r="N831">
            <v>38127</v>
          </cell>
          <cell r="O831" t="str">
            <v>제207호표</v>
          </cell>
        </row>
        <row r="832">
          <cell r="B832">
            <v>209</v>
          </cell>
          <cell r="C832" t="str">
            <v>함체(분체도장)</v>
          </cell>
          <cell r="D832" t="str">
            <v>SUS 400x700x370, 이중구조 1.2t</v>
          </cell>
          <cell r="E832">
            <v>1</v>
          </cell>
          <cell r="F832" t="str">
            <v>EA</v>
          </cell>
          <cell r="G832">
            <v>850804</v>
          </cell>
          <cell r="H832">
            <v>850804</v>
          </cell>
          <cell r="I832">
            <v>26832</v>
          </cell>
          <cell r="J832">
            <v>26832</v>
          </cell>
          <cell r="K832">
            <v>0</v>
          </cell>
          <cell r="L832">
            <v>0</v>
          </cell>
          <cell r="M832">
            <v>877636</v>
          </cell>
          <cell r="N832">
            <v>877636</v>
          </cell>
          <cell r="O832" t="str">
            <v>제209호표</v>
          </cell>
        </row>
        <row r="833">
          <cell r="B833">
            <v>212</v>
          </cell>
          <cell r="C833" t="str">
            <v>광 스위치 설치</v>
          </cell>
          <cell r="D833" t="str">
            <v xml:space="preserve">TP Port : 7포트 </v>
          </cell>
          <cell r="E833">
            <v>1</v>
          </cell>
          <cell r="F833" t="str">
            <v>EA</v>
          </cell>
          <cell r="G833">
            <v>301800</v>
          </cell>
          <cell r="H833">
            <v>301800</v>
          </cell>
          <cell r="I833">
            <v>60033</v>
          </cell>
          <cell r="J833">
            <v>60033</v>
          </cell>
          <cell r="K833">
            <v>0</v>
          </cell>
          <cell r="L833">
            <v>0</v>
          </cell>
          <cell r="M833">
            <v>361833</v>
          </cell>
          <cell r="N833">
            <v>361833</v>
          </cell>
          <cell r="O833" t="str">
            <v>제212호표</v>
          </cell>
        </row>
        <row r="834">
          <cell r="B834">
            <v>213</v>
          </cell>
          <cell r="C834" t="str">
            <v>UTP PATCH CORD</v>
          </cell>
          <cell r="D834" t="str">
            <v>UTP Cat 5e. 4P</v>
          </cell>
          <cell r="E834">
            <v>1</v>
          </cell>
          <cell r="F834" t="str">
            <v>EA</v>
          </cell>
          <cell r="G834">
            <v>1148</v>
          </cell>
          <cell r="H834">
            <v>1148</v>
          </cell>
          <cell r="I834">
            <v>13299</v>
          </cell>
          <cell r="J834">
            <v>13299</v>
          </cell>
          <cell r="K834">
            <v>0</v>
          </cell>
          <cell r="L834">
            <v>0</v>
          </cell>
          <cell r="M834">
            <v>14447</v>
          </cell>
          <cell r="N834">
            <v>14447</v>
          </cell>
          <cell r="O834" t="str">
            <v>제213호표</v>
          </cell>
        </row>
        <row r="835">
          <cell r="B835">
            <v>218</v>
          </cell>
          <cell r="C835" t="str">
            <v>누전차단기 설치</v>
          </cell>
          <cell r="D835" t="str">
            <v>ELB 2P 30/20AT</v>
          </cell>
          <cell r="E835">
            <v>1</v>
          </cell>
          <cell r="F835" t="str">
            <v>EA</v>
          </cell>
          <cell r="G835">
            <v>15475</v>
          </cell>
          <cell r="H835">
            <v>15475</v>
          </cell>
          <cell r="I835">
            <v>29183</v>
          </cell>
          <cell r="J835">
            <v>29183</v>
          </cell>
          <cell r="K835">
            <v>0</v>
          </cell>
          <cell r="L835">
            <v>0</v>
          </cell>
          <cell r="M835">
            <v>44658</v>
          </cell>
          <cell r="N835">
            <v>44658</v>
          </cell>
          <cell r="O835" t="str">
            <v>제218호표</v>
          </cell>
        </row>
        <row r="836">
          <cell r="B836">
            <v>219</v>
          </cell>
          <cell r="C836" t="str">
            <v>배선용차단기 설치</v>
          </cell>
          <cell r="D836" t="str">
            <v>MCCB 2P 30/20AT</v>
          </cell>
          <cell r="E836">
            <v>1</v>
          </cell>
          <cell r="F836" t="str">
            <v>EA</v>
          </cell>
          <cell r="G836">
            <v>27956</v>
          </cell>
          <cell r="H836">
            <v>27956</v>
          </cell>
          <cell r="I836">
            <v>31882</v>
          </cell>
          <cell r="J836">
            <v>31882</v>
          </cell>
          <cell r="K836">
            <v>0</v>
          </cell>
          <cell r="L836">
            <v>0</v>
          </cell>
          <cell r="M836">
            <v>59838</v>
          </cell>
          <cell r="N836">
            <v>59838</v>
          </cell>
          <cell r="O836" t="str">
            <v>제219호표</v>
          </cell>
        </row>
        <row r="837">
          <cell r="B837">
            <v>220</v>
          </cell>
          <cell r="C837" t="str">
            <v>써지보호기(전원) 설치</v>
          </cell>
          <cell r="D837" t="str">
            <v>40KA</v>
          </cell>
          <cell r="E837">
            <v>1</v>
          </cell>
          <cell r="F837" t="str">
            <v>EA</v>
          </cell>
          <cell r="G837">
            <v>91263</v>
          </cell>
          <cell r="H837">
            <v>91263</v>
          </cell>
          <cell r="I837">
            <v>42129</v>
          </cell>
          <cell r="J837">
            <v>42129</v>
          </cell>
          <cell r="K837">
            <v>0</v>
          </cell>
          <cell r="L837">
            <v>0</v>
          </cell>
          <cell r="M837">
            <v>133392</v>
          </cell>
          <cell r="N837">
            <v>133392</v>
          </cell>
          <cell r="O837" t="str">
            <v>제220호표</v>
          </cell>
        </row>
        <row r="838">
          <cell r="B838">
            <v>221</v>
          </cell>
          <cell r="C838" t="str">
            <v>불법광고물 
부착방지시트</v>
          </cell>
          <cell r="D838" t="str">
            <v>현장설치도</v>
          </cell>
          <cell r="E838">
            <v>1</v>
          </cell>
          <cell r="F838" t="str">
            <v>개소</v>
          </cell>
          <cell r="G838">
            <v>187775</v>
          </cell>
          <cell r="H838">
            <v>187775</v>
          </cell>
          <cell r="I838">
            <v>0</v>
          </cell>
          <cell r="J838">
            <v>0</v>
          </cell>
          <cell r="K838">
            <v>0</v>
          </cell>
          <cell r="L838">
            <v>0</v>
          </cell>
          <cell r="M838">
            <v>187775</v>
          </cell>
          <cell r="N838">
            <v>187775</v>
          </cell>
          <cell r="O838" t="str">
            <v>제221호표</v>
          </cell>
        </row>
        <row r="839">
          <cell r="B839" t="str">
            <v>멀티콘센트접지2구</v>
          </cell>
          <cell r="C839" t="str">
            <v>멀티콘센트</v>
          </cell>
          <cell r="D839" t="str">
            <v>접지2구</v>
          </cell>
          <cell r="E839">
            <v>1</v>
          </cell>
          <cell r="F839" t="str">
            <v>EA</v>
          </cell>
          <cell r="G839">
            <v>5500</v>
          </cell>
          <cell r="H839">
            <v>5500</v>
          </cell>
          <cell r="J839">
            <v>0</v>
          </cell>
          <cell r="L839">
            <v>0</v>
          </cell>
          <cell r="M839">
            <v>5500</v>
          </cell>
          <cell r="N839">
            <v>5500</v>
          </cell>
        </row>
        <row r="840">
          <cell r="B840" t="str">
            <v>멀티콘센트접지6구</v>
          </cell>
          <cell r="C840" t="str">
            <v>멀티콘센트</v>
          </cell>
          <cell r="D840" t="str">
            <v>접지6구</v>
          </cell>
          <cell r="E840">
            <v>2</v>
          </cell>
          <cell r="F840" t="str">
            <v>EA</v>
          </cell>
          <cell r="G840">
            <v>10400</v>
          </cell>
          <cell r="H840">
            <v>20800</v>
          </cell>
          <cell r="J840">
            <v>0</v>
          </cell>
          <cell r="L840">
            <v>0</v>
          </cell>
          <cell r="M840">
            <v>10400</v>
          </cell>
          <cell r="N840">
            <v>20800</v>
          </cell>
        </row>
        <row r="841">
          <cell r="B841">
            <v>302</v>
          </cell>
          <cell r="C841" t="str">
            <v>CCTV POLE 설치
(보도블럭)</v>
          </cell>
          <cell r="D841" t="str">
            <v>6M, Ø165, 분체도장</v>
          </cell>
          <cell r="E841">
            <v>1</v>
          </cell>
          <cell r="F841" t="str">
            <v>EA</v>
          </cell>
          <cell r="G841">
            <v>1217776</v>
          </cell>
          <cell r="H841">
            <v>1217776</v>
          </cell>
          <cell r="I841">
            <v>259211</v>
          </cell>
          <cell r="J841">
            <v>259211</v>
          </cell>
          <cell r="K841">
            <v>0</v>
          </cell>
          <cell r="L841">
            <v>0</v>
          </cell>
          <cell r="M841">
            <v>1476987</v>
          </cell>
          <cell r="N841">
            <v>1476987</v>
          </cell>
          <cell r="O841" t="str">
            <v>제302호표</v>
          </cell>
        </row>
        <row r="842">
          <cell r="B842">
            <v>308</v>
          </cell>
          <cell r="C842" t="str">
            <v>부착대(ARM)설치(도로)</v>
          </cell>
          <cell r="D842" t="str">
            <v>3M, Ø76, 분체도장</v>
          </cell>
          <cell r="E842">
            <v>1</v>
          </cell>
          <cell r="F842" t="str">
            <v>EA</v>
          </cell>
          <cell r="G842">
            <v>257622</v>
          </cell>
          <cell r="H842">
            <v>257622</v>
          </cell>
          <cell r="I842">
            <v>223214</v>
          </cell>
          <cell r="J842">
            <v>223214</v>
          </cell>
          <cell r="K842">
            <v>0</v>
          </cell>
          <cell r="L842">
            <v>0</v>
          </cell>
          <cell r="M842">
            <v>480836</v>
          </cell>
          <cell r="N842">
            <v>480836</v>
          </cell>
          <cell r="O842" t="str">
            <v>제308호표</v>
          </cell>
        </row>
        <row r="843">
          <cell r="B843">
            <v>322</v>
          </cell>
          <cell r="C843" t="str">
            <v>와이어로프 설치</v>
          </cell>
          <cell r="D843" t="str">
            <v>ARM 3M</v>
          </cell>
          <cell r="E843">
            <v>1</v>
          </cell>
          <cell r="F843" t="str">
            <v>식</v>
          </cell>
          <cell r="G843">
            <v>13528</v>
          </cell>
          <cell r="H843">
            <v>13528</v>
          </cell>
          <cell r="I843">
            <v>108512</v>
          </cell>
          <cell r="J843">
            <v>108512</v>
          </cell>
          <cell r="K843">
            <v>0</v>
          </cell>
          <cell r="L843">
            <v>0</v>
          </cell>
          <cell r="M843">
            <v>122040</v>
          </cell>
          <cell r="N843">
            <v>122040</v>
          </cell>
          <cell r="O843" t="str">
            <v>제322호표</v>
          </cell>
        </row>
        <row r="844">
          <cell r="B844">
            <v>326</v>
          </cell>
          <cell r="C844" t="str">
            <v>CCTV POLE 
기성기초 설치</v>
          </cell>
          <cell r="D844" t="str">
            <v>700 x 700 x 800(보도블럭)</v>
          </cell>
          <cell r="E844">
            <v>1</v>
          </cell>
          <cell r="F844" t="str">
            <v>개소</v>
          </cell>
          <cell r="G844">
            <v>186878</v>
          </cell>
          <cell r="H844">
            <v>186878</v>
          </cell>
          <cell r="I844">
            <v>69177</v>
          </cell>
          <cell r="J844">
            <v>69177</v>
          </cell>
          <cell r="K844">
            <v>7180</v>
          </cell>
          <cell r="L844">
            <v>7180</v>
          </cell>
          <cell r="M844">
            <v>263235</v>
          </cell>
          <cell r="N844">
            <v>263235</v>
          </cell>
          <cell r="O844" t="str">
            <v>제326호표</v>
          </cell>
        </row>
        <row r="845">
          <cell r="B845">
            <v>410</v>
          </cell>
          <cell r="C845" t="str">
            <v>전원케이블 포설</v>
          </cell>
          <cell r="D845" t="str">
            <v>F-CV 4sq x 2C x 1열</v>
          </cell>
          <cell r="E845">
            <v>6</v>
          </cell>
          <cell r="F845" t="str">
            <v>m</v>
          </cell>
          <cell r="G845">
            <v>1290</v>
          </cell>
          <cell r="H845">
            <v>7740</v>
          </cell>
          <cell r="I845">
            <v>3798</v>
          </cell>
          <cell r="J845">
            <v>22788</v>
          </cell>
          <cell r="K845">
            <v>0</v>
          </cell>
          <cell r="L845">
            <v>0</v>
          </cell>
          <cell r="M845">
            <v>5088</v>
          </cell>
          <cell r="N845">
            <v>30528</v>
          </cell>
          <cell r="O845" t="str">
            <v>제410호표</v>
          </cell>
        </row>
        <row r="846">
          <cell r="B846">
            <v>408</v>
          </cell>
          <cell r="C846" t="str">
            <v>전원케이블 포설</v>
          </cell>
          <cell r="D846" t="str">
            <v>F-CV 2.5sq x 2C x 1열</v>
          </cell>
          <cell r="E846">
            <v>2</v>
          </cell>
          <cell r="F846" t="str">
            <v>m</v>
          </cell>
          <cell r="G846">
            <v>1020</v>
          </cell>
          <cell r="H846">
            <v>2040</v>
          </cell>
          <cell r="I846">
            <v>3323</v>
          </cell>
          <cell r="J846">
            <v>6646</v>
          </cell>
          <cell r="K846">
            <v>0</v>
          </cell>
          <cell r="L846">
            <v>0</v>
          </cell>
          <cell r="M846">
            <v>4343</v>
          </cell>
          <cell r="N846">
            <v>8686</v>
          </cell>
          <cell r="O846" t="str">
            <v>제408호표</v>
          </cell>
        </row>
        <row r="847">
          <cell r="B847">
            <v>411</v>
          </cell>
          <cell r="C847" t="str">
            <v>전원케이블 포설</v>
          </cell>
          <cell r="D847" t="str">
            <v>VCT 1.5sq x 2C x 1열</v>
          </cell>
          <cell r="E847">
            <v>5</v>
          </cell>
          <cell r="F847" t="str">
            <v>m</v>
          </cell>
          <cell r="G847">
            <v>804</v>
          </cell>
          <cell r="H847">
            <v>4020</v>
          </cell>
          <cell r="I847">
            <v>3323</v>
          </cell>
          <cell r="J847">
            <v>16615</v>
          </cell>
          <cell r="K847">
            <v>0</v>
          </cell>
          <cell r="L847">
            <v>0</v>
          </cell>
          <cell r="M847">
            <v>4127</v>
          </cell>
          <cell r="N847">
            <v>20635</v>
          </cell>
          <cell r="O847" t="str">
            <v>제411호표</v>
          </cell>
        </row>
        <row r="848">
          <cell r="B848">
            <v>413</v>
          </cell>
          <cell r="C848" t="str">
            <v>전원케이블 포설</v>
          </cell>
          <cell r="D848" t="str">
            <v>VCT 1.5sq x 2C x 3열</v>
          </cell>
          <cell r="E848">
            <v>6</v>
          </cell>
          <cell r="F848" t="str">
            <v>m</v>
          </cell>
          <cell r="G848">
            <v>2299</v>
          </cell>
          <cell r="H848">
            <v>13794</v>
          </cell>
          <cell r="I848">
            <v>8640</v>
          </cell>
          <cell r="J848">
            <v>51840</v>
          </cell>
          <cell r="K848">
            <v>0</v>
          </cell>
          <cell r="L848">
            <v>0</v>
          </cell>
          <cell r="M848">
            <v>10939</v>
          </cell>
          <cell r="N848">
            <v>65634</v>
          </cell>
          <cell r="O848" t="str">
            <v>제413호표</v>
          </cell>
        </row>
        <row r="849">
          <cell r="B849">
            <v>416</v>
          </cell>
          <cell r="C849" t="str">
            <v>스피커케이블</v>
          </cell>
          <cell r="D849" t="str">
            <v>SW 2300</v>
          </cell>
          <cell r="E849">
            <v>2</v>
          </cell>
          <cell r="F849" t="str">
            <v>m</v>
          </cell>
          <cell r="G849">
            <v>1635</v>
          </cell>
          <cell r="H849">
            <v>3270</v>
          </cell>
          <cell r="I849">
            <v>3071</v>
          </cell>
          <cell r="J849">
            <v>6142</v>
          </cell>
          <cell r="K849">
            <v>0</v>
          </cell>
          <cell r="L849">
            <v>0</v>
          </cell>
          <cell r="M849">
            <v>4706</v>
          </cell>
          <cell r="N849">
            <v>9412</v>
          </cell>
          <cell r="O849" t="str">
            <v>제416호표</v>
          </cell>
        </row>
        <row r="850">
          <cell r="B850">
            <v>418</v>
          </cell>
          <cell r="C850" t="str">
            <v>LAN 케이블(옥외) 포설</v>
          </cell>
          <cell r="D850" t="str">
            <v>UTP Cat 5e 4P x 1열</v>
          </cell>
          <cell r="E850">
            <v>6</v>
          </cell>
          <cell r="F850" t="str">
            <v>m</v>
          </cell>
          <cell r="G850">
            <v>642</v>
          </cell>
          <cell r="H850">
            <v>3852</v>
          </cell>
          <cell r="I850">
            <v>4987</v>
          </cell>
          <cell r="J850">
            <v>29922</v>
          </cell>
          <cell r="K850">
            <v>0</v>
          </cell>
          <cell r="L850">
            <v>0</v>
          </cell>
          <cell r="M850">
            <v>5629</v>
          </cell>
          <cell r="N850">
            <v>33774</v>
          </cell>
          <cell r="O850" t="str">
            <v>제418호표</v>
          </cell>
        </row>
        <row r="851">
          <cell r="B851">
            <v>420</v>
          </cell>
          <cell r="C851" t="str">
            <v>LAN 케이블(옥외) 포설</v>
          </cell>
          <cell r="D851" t="str">
            <v>UTP Cat 5e 4P x 3열</v>
          </cell>
          <cell r="E851">
            <v>6</v>
          </cell>
          <cell r="F851" t="str">
            <v>m</v>
          </cell>
          <cell r="G851">
            <v>1635</v>
          </cell>
          <cell r="H851">
            <v>9810</v>
          </cell>
          <cell r="I851">
            <v>5186</v>
          </cell>
          <cell r="J851">
            <v>31116</v>
          </cell>
          <cell r="K851">
            <v>0</v>
          </cell>
          <cell r="L851">
            <v>0</v>
          </cell>
          <cell r="M851">
            <v>6821</v>
          </cell>
          <cell r="N851">
            <v>40926</v>
          </cell>
          <cell r="O851" t="str">
            <v>제420호표</v>
          </cell>
        </row>
        <row r="852">
          <cell r="B852">
            <v>425</v>
          </cell>
          <cell r="C852" t="str">
            <v>접지용 비닐 절연전선</v>
          </cell>
          <cell r="D852" t="str">
            <v>F-GV 4㎟</v>
          </cell>
          <cell r="E852">
            <v>6</v>
          </cell>
          <cell r="F852" t="str">
            <v>m</v>
          </cell>
          <cell r="G852">
            <v>575</v>
          </cell>
          <cell r="H852">
            <v>3450</v>
          </cell>
          <cell r="I852">
            <v>1438</v>
          </cell>
          <cell r="J852">
            <v>8628</v>
          </cell>
          <cell r="K852">
            <v>0</v>
          </cell>
          <cell r="L852">
            <v>0</v>
          </cell>
          <cell r="M852">
            <v>2013</v>
          </cell>
          <cell r="N852">
            <v>12078</v>
          </cell>
          <cell r="O852" t="str">
            <v>제425호표</v>
          </cell>
        </row>
        <row r="853">
          <cell r="B853">
            <v>426</v>
          </cell>
          <cell r="C853" t="str">
            <v>접지동봉(2본)</v>
          </cell>
          <cell r="D853" t="str">
            <v>Ø14 x 1000mm x 2EA</v>
          </cell>
          <cell r="E853">
            <v>1</v>
          </cell>
          <cell r="F853" t="str">
            <v>개소</v>
          </cell>
          <cell r="G853">
            <v>13478</v>
          </cell>
          <cell r="H853">
            <v>13478</v>
          </cell>
          <cell r="I853">
            <v>69276</v>
          </cell>
          <cell r="J853">
            <v>69276</v>
          </cell>
          <cell r="K853">
            <v>0</v>
          </cell>
          <cell r="L853">
            <v>0</v>
          </cell>
          <cell r="M853">
            <v>82754</v>
          </cell>
          <cell r="N853">
            <v>82754</v>
          </cell>
          <cell r="O853" t="str">
            <v>제426호표</v>
          </cell>
        </row>
        <row r="854">
          <cell r="B854">
            <v>437</v>
          </cell>
          <cell r="C854" t="str">
            <v>전선퓨즈(1Ø2W)설치</v>
          </cell>
          <cell r="D854" t="str">
            <v>2.6mm</v>
          </cell>
          <cell r="E854">
            <v>1</v>
          </cell>
          <cell r="F854" t="str">
            <v>EA</v>
          </cell>
          <cell r="G854">
            <v>4550</v>
          </cell>
          <cell r="H854">
            <v>4550</v>
          </cell>
          <cell r="I854">
            <v>33407</v>
          </cell>
          <cell r="J854">
            <v>33407</v>
          </cell>
          <cell r="K854">
            <v>0</v>
          </cell>
          <cell r="L854">
            <v>0</v>
          </cell>
          <cell r="M854">
            <v>37957</v>
          </cell>
          <cell r="N854">
            <v>37957</v>
          </cell>
          <cell r="O854" t="str">
            <v>제437호표</v>
          </cell>
        </row>
        <row r="855">
          <cell r="B855">
            <v>438</v>
          </cell>
          <cell r="C855" t="str">
            <v>인류애자 설치</v>
          </cell>
          <cell r="D855" t="str">
            <v>대110x95</v>
          </cell>
          <cell r="E855">
            <v>2</v>
          </cell>
          <cell r="F855" t="str">
            <v>개</v>
          </cell>
          <cell r="G855">
            <v>1520</v>
          </cell>
          <cell r="H855">
            <v>3040</v>
          </cell>
          <cell r="I855">
            <v>6681</v>
          </cell>
          <cell r="J855">
            <v>13362</v>
          </cell>
          <cell r="K855">
            <v>0</v>
          </cell>
          <cell r="L855">
            <v>0</v>
          </cell>
          <cell r="M855">
            <v>8201</v>
          </cell>
          <cell r="N855">
            <v>16402</v>
          </cell>
          <cell r="O855" t="str">
            <v>제438호표</v>
          </cell>
        </row>
        <row r="856">
          <cell r="B856">
            <v>439</v>
          </cell>
          <cell r="C856" t="str">
            <v>옥외용 비닐 절연전선 설치</v>
          </cell>
          <cell r="D856" t="str">
            <v>DV 2.6mm x 2C</v>
          </cell>
          <cell r="E856">
            <v>10</v>
          </cell>
          <cell r="F856" t="str">
            <v>m</v>
          </cell>
          <cell r="G856">
            <v>937</v>
          </cell>
          <cell r="H856">
            <v>9370</v>
          </cell>
          <cell r="I856">
            <v>1898</v>
          </cell>
          <cell r="J856">
            <v>18980</v>
          </cell>
          <cell r="K856">
            <v>56</v>
          </cell>
          <cell r="L856">
            <v>560</v>
          </cell>
          <cell r="M856">
            <v>2891</v>
          </cell>
          <cell r="N856">
            <v>28910</v>
          </cell>
          <cell r="O856" t="str">
            <v>제439호표</v>
          </cell>
        </row>
        <row r="857">
          <cell r="B857" t="str">
            <v>CCTV 운영 스티커알루미늄베이스 5중구성</v>
          </cell>
          <cell r="C857" t="str">
            <v>CCTV 운영 스티커</v>
          </cell>
          <cell r="D857" t="str">
            <v>알루미늄베이스 5중구성</v>
          </cell>
          <cell r="E857">
            <v>26</v>
          </cell>
          <cell r="F857" t="str">
            <v>EA</v>
          </cell>
          <cell r="G857">
            <v>10000</v>
          </cell>
          <cell r="H857">
            <v>260000</v>
          </cell>
          <cell r="J857">
            <v>0</v>
          </cell>
          <cell r="L857">
            <v>0</v>
          </cell>
          <cell r="M857">
            <v>10000</v>
          </cell>
          <cell r="N857">
            <v>260000</v>
          </cell>
        </row>
        <row r="858">
          <cell r="B858" t="str">
            <v>경기도 용인 스티커</v>
          </cell>
          <cell r="C858" t="str">
            <v>경기도 용인 스티커</v>
          </cell>
          <cell r="E858">
            <v>2</v>
          </cell>
          <cell r="F858" t="str">
            <v>EA</v>
          </cell>
          <cell r="G858">
            <v>10000</v>
          </cell>
          <cell r="H858">
            <v>20000</v>
          </cell>
          <cell r="J858">
            <v>0</v>
          </cell>
          <cell r="L858">
            <v>0</v>
          </cell>
          <cell r="M858">
            <v>10000</v>
          </cell>
          <cell r="N858">
            <v>20000</v>
          </cell>
        </row>
        <row r="867">
          <cell r="B867">
            <v>3019</v>
          </cell>
          <cell r="D867" t="str">
            <v>계</v>
          </cell>
          <cell r="H867">
            <v>4592431</v>
          </cell>
          <cell r="J867">
            <v>1463744</v>
          </cell>
          <cell r="L867">
            <v>7740</v>
          </cell>
          <cell r="N867">
            <v>6063915</v>
          </cell>
        </row>
        <row r="868">
          <cell r="B868">
            <v>2020</v>
          </cell>
          <cell r="C868" t="str">
            <v>2.20 수지구 성복동 544-4(도)</v>
          </cell>
        </row>
        <row r="869">
          <cell r="B869">
            <v>202</v>
          </cell>
          <cell r="C869" t="str">
            <v>스피드 돔 카메라
고정용 브래킷 설치</v>
          </cell>
          <cell r="D869" t="str">
            <v>제작사양</v>
          </cell>
          <cell r="E869">
            <v>1</v>
          </cell>
          <cell r="F869" t="str">
            <v>EA</v>
          </cell>
          <cell r="G869">
            <v>52644</v>
          </cell>
          <cell r="H869">
            <v>52644</v>
          </cell>
          <cell r="I869">
            <v>88162</v>
          </cell>
          <cell r="J869">
            <v>88162</v>
          </cell>
          <cell r="K869">
            <v>0</v>
          </cell>
          <cell r="L869">
            <v>0</v>
          </cell>
          <cell r="M869">
            <v>140806</v>
          </cell>
          <cell r="N869">
            <v>140806</v>
          </cell>
          <cell r="O869" t="str">
            <v>제202호표</v>
          </cell>
        </row>
        <row r="870">
          <cell r="B870">
            <v>203</v>
          </cell>
          <cell r="C870" t="str">
            <v>고정형 카메라
고정용 브래킷 설치</v>
          </cell>
          <cell r="D870" t="str">
            <v>제작사양</v>
          </cell>
          <cell r="E870">
            <v>1</v>
          </cell>
          <cell r="F870" t="str">
            <v>EA</v>
          </cell>
          <cell r="G870">
            <v>82644</v>
          </cell>
          <cell r="H870">
            <v>82644</v>
          </cell>
          <cell r="I870">
            <v>88162</v>
          </cell>
          <cell r="J870">
            <v>88162</v>
          </cell>
          <cell r="K870">
            <v>0</v>
          </cell>
          <cell r="L870">
            <v>0</v>
          </cell>
          <cell r="M870">
            <v>170806</v>
          </cell>
          <cell r="N870">
            <v>170806</v>
          </cell>
          <cell r="O870" t="str">
            <v>제203호표</v>
          </cell>
        </row>
        <row r="871">
          <cell r="B871">
            <v>204</v>
          </cell>
          <cell r="C871" t="str">
            <v>스피커 설치</v>
          </cell>
          <cell r="D871" t="str">
            <v>20W, 8Ω</v>
          </cell>
          <cell r="E871">
            <v>1</v>
          </cell>
          <cell r="F871" t="str">
            <v>개</v>
          </cell>
          <cell r="G871">
            <v>45879</v>
          </cell>
          <cell r="H871">
            <v>45879</v>
          </cell>
          <cell r="I871">
            <v>45997</v>
          </cell>
          <cell r="J871">
            <v>45997</v>
          </cell>
          <cell r="K871">
            <v>0</v>
          </cell>
          <cell r="L871">
            <v>0</v>
          </cell>
          <cell r="M871">
            <v>91876</v>
          </cell>
          <cell r="N871">
            <v>91876</v>
          </cell>
          <cell r="O871" t="str">
            <v>제204호표</v>
          </cell>
        </row>
        <row r="872">
          <cell r="B872">
            <v>205</v>
          </cell>
          <cell r="C872" t="str">
            <v>경광등 설치</v>
          </cell>
          <cell r="D872" t="str">
            <v>크세논램프 5W, ABS</v>
          </cell>
          <cell r="E872">
            <v>1</v>
          </cell>
          <cell r="F872" t="str">
            <v>개</v>
          </cell>
          <cell r="G872">
            <v>50294</v>
          </cell>
          <cell r="H872">
            <v>50294</v>
          </cell>
          <cell r="I872">
            <v>9801</v>
          </cell>
          <cell r="J872">
            <v>9801</v>
          </cell>
          <cell r="K872">
            <v>0</v>
          </cell>
          <cell r="L872">
            <v>0</v>
          </cell>
          <cell r="M872">
            <v>60095</v>
          </cell>
          <cell r="N872">
            <v>60095</v>
          </cell>
          <cell r="O872" t="str">
            <v>제205호표</v>
          </cell>
        </row>
        <row r="873">
          <cell r="B873">
            <v>206</v>
          </cell>
          <cell r="C873" t="str">
            <v>LED안내판(부착대) 설치</v>
          </cell>
          <cell r="D873" t="str">
            <v>부착대(ARM)부착형</v>
          </cell>
          <cell r="E873">
            <v>1</v>
          </cell>
          <cell r="F873" t="str">
            <v>개</v>
          </cell>
          <cell r="G873">
            <v>811034</v>
          </cell>
          <cell r="H873">
            <v>811034</v>
          </cell>
          <cell r="I873">
            <v>34498</v>
          </cell>
          <cell r="J873">
            <v>34498</v>
          </cell>
          <cell r="K873">
            <v>0</v>
          </cell>
          <cell r="L873">
            <v>0</v>
          </cell>
          <cell r="M873">
            <v>845532</v>
          </cell>
          <cell r="N873">
            <v>845532</v>
          </cell>
          <cell r="O873" t="str">
            <v>제206호표</v>
          </cell>
        </row>
        <row r="874">
          <cell r="B874">
            <v>207</v>
          </cell>
          <cell r="C874" t="str">
            <v>계량기함 설치</v>
          </cell>
          <cell r="D874" t="str">
            <v>PVC</v>
          </cell>
          <cell r="E874">
            <v>1</v>
          </cell>
          <cell r="F874" t="str">
            <v>개</v>
          </cell>
          <cell r="G874">
            <v>13197</v>
          </cell>
          <cell r="H874">
            <v>13197</v>
          </cell>
          <cell r="I874">
            <v>24930</v>
          </cell>
          <cell r="J874">
            <v>24930</v>
          </cell>
          <cell r="K874">
            <v>0</v>
          </cell>
          <cell r="L874">
            <v>0</v>
          </cell>
          <cell r="M874">
            <v>38127</v>
          </cell>
          <cell r="N874">
            <v>38127</v>
          </cell>
          <cell r="O874" t="str">
            <v>제207호표</v>
          </cell>
        </row>
        <row r="875">
          <cell r="B875">
            <v>209</v>
          </cell>
          <cell r="C875" t="str">
            <v>함체(분체도장)</v>
          </cell>
          <cell r="D875" t="str">
            <v>SUS 400x700x370, 이중구조 1.2t</v>
          </cell>
          <cell r="E875">
            <v>1</v>
          </cell>
          <cell r="F875" t="str">
            <v>EA</v>
          </cell>
          <cell r="G875">
            <v>850804</v>
          </cell>
          <cell r="H875">
            <v>850804</v>
          </cell>
          <cell r="I875">
            <v>26832</v>
          </cell>
          <cell r="J875">
            <v>26832</v>
          </cell>
          <cell r="K875">
            <v>0</v>
          </cell>
          <cell r="L875">
            <v>0</v>
          </cell>
          <cell r="M875">
            <v>877636</v>
          </cell>
          <cell r="N875">
            <v>877636</v>
          </cell>
          <cell r="O875" t="str">
            <v>제209호표</v>
          </cell>
        </row>
        <row r="876">
          <cell r="B876">
            <v>212</v>
          </cell>
          <cell r="C876" t="str">
            <v>광 스위치 설치</v>
          </cell>
          <cell r="D876" t="str">
            <v xml:space="preserve">TP Port : 7포트 </v>
          </cell>
          <cell r="E876">
            <v>1</v>
          </cell>
          <cell r="F876" t="str">
            <v>EA</v>
          </cell>
          <cell r="G876">
            <v>301800</v>
          </cell>
          <cell r="H876">
            <v>301800</v>
          </cell>
          <cell r="I876">
            <v>60033</v>
          </cell>
          <cell r="J876">
            <v>60033</v>
          </cell>
          <cell r="K876">
            <v>0</v>
          </cell>
          <cell r="L876">
            <v>0</v>
          </cell>
          <cell r="M876">
            <v>361833</v>
          </cell>
          <cell r="N876">
            <v>361833</v>
          </cell>
          <cell r="O876" t="str">
            <v>제212호표</v>
          </cell>
        </row>
        <row r="877">
          <cell r="B877">
            <v>213</v>
          </cell>
          <cell r="C877" t="str">
            <v>UTP PATCH CORD</v>
          </cell>
          <cell r="D877" t="str">
            <v>UTP Cat 5e. 4P</v>
          </cell>
          <cell r="E877">
            <v>1</v>
          </cell>
          <cell r="F877" t="str">
            <v>EA</v>
          </cell>
          <cell r="G877">
            <v>1148</v>
          </cell>
          <cell r="H877">
            <v>1148</v>
          </cell>
          <cell r="I877">
            <v>13299</v>
          </cell>
          <cell r="J877">
            <v>13299</v>
          </cell>
          <cell r="K877">
            <v>0</v>
          </cell>
          <cell r="L877">
            <v>0</v>
          </cell>
          <cell r="M877">
            <v>14447</v>
          </cell>
          <cell r="N877">
            <v>14447</v>
          </cell>
          <cell r="O877" t="str">
            <v>제213호표</v>
          </cell>
        </row>
        <row r="878">
          <cell r="B878">
            <v>218</v>
          </cell>
          <cell r="C878" t="str">
            <v>누전차단기 설치</v>
          </cell>
          <cell r="D878" t="str">
            <v>ELB 2P 30/20AT</v>
          </cell>
          <cell r="E878">
            <v>1</v>
          </cell>
          <cell r="F878" t="str">
            <v>EA</v>
          </cell>
          <cell r="G878">
            <v>15475</v>
          </cell>
          <cell r="H878">
            <v>15475</v>
          </cell>
          <cell r="I878">
            <v>29183</v>
          </cell>
          <cell r="J878">
            <v>29183</v>
          </cell>
          <cell r="K878">
            <v>0</v>
          </cell>
          <cell r="L878">
            <v>0</v>
          </cell>
          <cell r="M878">
            <v>44658</v>
          </cell>
          <cell r="N878">
            <v>44658</v>
          </cell>
          <cell r="O878" t="str">
            <v>제218호표</v>
          </cell>
        </row>
        <row r="879">
          <cell r="B879">
            <v>219</v>
          </cell>
          <cell r="C879" t="str">
            <v>배선용차단기 설치</v>
          </cell>
          <cell r="D879" t="str">
            <v>MCCB 2P 30/20AT</v>
          </cell>
          <cell r="E879">
            <v>1</v>
          </cell>
          <cell r="F879" t="str">
            <v>EA</v>
          </cell>
          <cell r="G879">
            <v>27956</v>
          </cell>
          <cell r="H879">
            <v>27956</v>
          </cell>
          <cell r="I879">
            <v>31882</v>
          </cell>
          <cell r="J879">
            <v>31882</v>
          </cell>
          <cell r="K879">
            <v>0</v>
          </cell>
          <cell r="L879">
            <v>0</v>
          </cell>
          <cell r="M879">
            <v>59838</v>
          </cell>
          <cell r="N879">
            <v>59838</v>
          </cell>
          <cell r="O879" t="str">
            <v>제219호표</v>
          </cell>
        </row>
        <row r="880">
          <cell r="B880">
            <v>220</v>
          </cell>
          <cell r="C880" t="str">
            <v>써지보호기(전원) 설치</v>
          </cell>
          <cell r="D880" t="str">
            <v>40KA</v>
          </cell>
          <cell r="E880">
            <v>1</v>
          </cell>
          <cell r="F880" t="str">
            <v>EA</v>
          </cell>
          <cell r="G880">
            <v>91263</v>
          </cell>
          <cell r="H880">
            <v>91263</v>
          </cell>
          <cell r="I880">
            <v>42129</v>
          </cell>
          <cell r="J880">
            <v>42129</v>
          </cell>
          <cell r="K880">
            <v>0</v>
          </cell>
          <cell r="L880">
            <v>0</v>
          </cell>
          <cell r="M880">
            <v>133392</v>
          </cell>
          <cell r="N880">
            <v>133392</v>
          </cell>
          <cell r="O880" t="str">
            <v>제220호표</v>
          </cell>
        </row>
        <row r="881">
          <cell r="B881">
            <v>221</v>
          </cell>
          <cell r="C881" t="str">
            <v>불법광고물 
부착방지시트</v>
          </cell>
          <cell r="D881" t="str">
            <v>현장설치도</v>
          </cell>
          <cell r="E881">
            <v>1</v>
          </cell>
          <cell r="F881" t="str">
            <v>개소</v>
          </cell>
          <cell r="G881">
            <v>187775</v>
          </cell>
          <cell r="H881">
            <v>187775</v>
          </cell>
          <cell r="I881">
            <v>0</v>
          </cell>
          <cell r="J881">
            <v>0</v>
          </cell>
          <cell r="K881">
            <v>0</v>
          </cell>
          <cell r="L881">
            <v>0</v>
          </cell>
          <cell r="M881">
            <v>187775</v>
          </cell>
          <cell r="N881">
            <v>187775</v>
          </cell>
          <cell r="O881" t="str">
            <v>제221호표</v>
          </cell>
        </row>
        <row r="882">
          <cell r="B882" t="str">
            <v>멀티콘센트접지2구</v>
          </cell>
          <cell r="C882" t="str">
            <v>멀티콘센트</v>
          </cell>
          <cell r="D882" t="str">
            <v>접지2구</v>
          </cell>
          <cell r="E882">
            <v>1</v>
          </cell>
          <cell r="F882" t="str">
            <v>EA</v>
          </cell>
          <cell r="G882">
            <v>5500</v>
          </cell>
          <cell r="H882">
            <v>5500</v>
          </cell>
          <cell r="J882">
            <v>0</v>
          </cell>
          <cell r="L882">
            <v>0</v>
          </cell>
          <cell r="M882">
            <v>5500</v>
          </cell>
          <cell r="N882">
            <v>5500</v>
          </cell>
        </row>
        <row r="883">
          <cell r="B883" t="str">
            <v>멀티콘센트접지6구</v>
          </cell>
          <cell r="C883" t="str">
            <v>멀티콘센트</v>
          </cell>
          <cell r="D883" t="str">
            <v>접지6구</v>
          </cell>
          <cell r="E883">
            <v>2</v>
          </cell>
          <cell r="F883" t="str">
            <v>EA</v>
          </cell>
          <cell r="G883">
            <v>10400</v>
          </cell>
          <cell r="H883">
            <v>20800</v>
          </cell>
          <cell r="J883">
            <v>0</v>
          </cell>
          <cell r="L883">
            <v>0</v>
          </cell>
          <cell r="M883">
            <v>10400</v>
          </cell>
          <cell r="N883">
            <v>20800</v>
          </cell>
        </row>
        <row r="884">
          <cell r="B884">
            <v>306</v>
          </cell>
          <cell r="C884" t="str">
            <v>CCTV POLE 설치
(보도블럭)</v>
          </cell>
          <cell r="D884" t="str">
            <v>7M, Ø165, 분체도장</v>
          </cell>
          <cell r="E884">
            <v>1</v>
          </cell>
          <cell r="F884" t="str">
            <v>EA</v>
          </cell>
          <cell r="G884">
            <v>1599010</v>
          </cell>
          <cell r="H884">
            <v>1599010</v>
          </cell>
          <cell r="I884">
            <v>633667</v>
          </cell>
          <cell r="J884">
            <v>633667</v>
          </cell>
          <cell r="K884">
            <v>0</v>
          </cell>
          <cell r="L884">
            <v>0</v>
          </cell>
          <cell r="M884">
            <v>2232677</v>
          </cell>
          <cell r="N884">
            <v>2232677</v>
          </cell>
          <cell r="O884" t="str">
            <v>제306호표</v>
          </cell>
        </row>
        <row r="885">
          <cell r="B885">
            <v>313</v>
          </cell>
          <cell r="C885" t="str">
            <v>전주부착형
부착대(ARM)설치(도로)</v>
          </cell>
          <cell r="D885" t="str">
            <v>5M, Ø76, 분체도장</v>
          </cell>
          <cell r="E885">
            <v>1</v>
          </cell>
          <cell r="F885" t="str">
            <v>EA</v>
          </cell>
          <cell r="G885">
            <v>292622</v>
          </cell>
          <cell r="H885">
            <v>292622</v>
          </cell>
          <cell r="I885">
            <v>223214</v>
          </cell>
          <cell r="J885">
            <v>223214</v>
          </cell>
          <cell r="K885">
            <v>0</v>
          </cell>
          <cell r="L885">
            <v>0</v>
          </cell>
          <cell r="M885">
            <v>515836</v>
          </cell>
          <cell r="N885">
            <v>515836</v>
          </cell>
          <cell r="O885" t="str">
            <v>제313호표</v>
          </cell>
        </row>
        <row r="886">
          <cell r="B886">
            <v>324</v>
          </cell>
          <cell r="C886" t="str">
            <v>와이어로프 설치</v>
          </cell>
          <cell r="D886" t="str">
            <v>ARM 5M</v>
          </cell>
          <cell r="E886">
            <v>1</v>
          </cell>
          <cell r="F886" t="str">
            <v>식</v>
          </cell>
          <cell r="G886">
            <v>20524</v>
          </cell>
          <cell r="H886">
            <v>20524</v>
          </cell>
          <cell r="I886">
            <v>120048</v>
          </cell>
          <cell r="J886">
            <v>120048</v>
          </cell>
          <cell r="K886">
            <v>0</v>
          </cell>
          <cell r="L886">
            <v>0</v>
          </cell>
          <cell r="M886">
            <v>140572</v>
          </cell>
          <cell r="N886">
            <v>140572</v>
          </cell>
          <cell r="O886" t="str">
            <v>제324호표</v>
          </cell>
        </row>
        <row r="887">
          <cell r="B887">
            <v>326</v>
          </cell>
          <cell r="C887" t="str">
            <v>CCTV POLE 
기성기초 설치</v>
          </cell>
          <cell r="D887" t="str">
            <v>700 x 700 x 800(보도블럭)</v>
          </cell>
          <cell r="E887">
            <v>1</v>
          </cell>
          <cell r="F887" t="str">
            <v>개소</v>
          </cell>
          <cell r="G887">
            <v>186878</v>
          </cell>
          <cell r="H887">
            <v>186878</v>
          </cell>
          <cell r="I887">
            <v>69177</v>
          </cell>
          <cell r="J887">
            <v>69177</v>
          </cell>
          <cell r="K887">
            <v>7180</v>
          </cell>
          <cell r="L887">
            <v>7180</v>
          </cell>
          <cell r="M887">
            <v>263235</v>
          </cell>
          <cell r="N887">
            <v>263235</v>
          </cell>
          <cell r="O887" t="str">
            <v>제326호표</v>
          </cell>
        </row>
        <row r="888">
          <cell r="B888">
            <v>410</v>
          </cell>
          <cell r="C888" t="str">
            <v>전원케이블 포설</v>
          </cell>
          <cell r="D888" t="str">
            <v>F-CV 4sq x 2C x 1열</v>
          </cell>
          <cell r="E888">
            <v>6</v>
          </cell>
          <cell r="F888" t="str">
            <v>m</v>
          </cell>
          <cell r="G888">
            <v>1290</v>
          </cell>
          <cell r="H888">
            <v>7740</v>
          </cell>
          <cell r="I888">
            <v>3798</v>
          </cell>
          <cell r="J888">
            <v>22788</v>
          </cell>
          <cell r="K888">
            <v>0</v>
          </cell>
          <cell r="L888">
            <v>0</v>
          </cell>
          <cell r="M888">
            <v>5088</v>
          </cell>
          <cell r="N888">
            <v>30528</v>
          </cell>
          <cell r="O888" t="str">
            <v>제410호표</v>
          </cell>
        </row>
        <row r="889">
          <cell r="B889">
            <v>408</v>
          </cell>
          <cell r="C889" t="str">
            <v>전원케이블 포설</v>
          </cell>
          <cell r="D889" t="str">
            <v>F-CV 2.5sq x 2C x 1열</v>
          </cell>
          <cell r="E889">
            <v>2</v>
          </cell>
          <cell r="F889" t="str">
            <v>m</v>
          </cell>
          <cell r="G889">
            <v>1020</v>
          </cell>
          <cell r="H889">
            <v>2040</v>
          </cell>
          <cell r="I889">
            <v>3323</v>
          </cell>
          <cell r="J889">
            <v>6646</v>
          </cell>
          <cell r="K889">
            <v>0</v>
          </cell>
          <cell r="L889">
            <v>0</v>
          </cell>
          <cell r="M889">
            <v>4343</v>
          </cell>
          <cell r="N889">
            <v>8686</v>
          </cell>
          <cell r="O889" t="str">
            <v>제408호표</v>
          </cell>
        </row>
        <row r="890">
          <cell r="B890">
            <v>411</v>
          </cell>
          <cell r="C890" t="str">
            <v>전원케이블 포설</v>
          </cell>
          <cell r="D890" t="str">
            <v>VCT 1.5sq x 2C x 1열</v>
          </cell>
          <cell r="E890">
            <v>7</v>
          </cell>
          <cell r="F890" t="str">
            <v>m</v>
          </cell>
          <cell r="G890">
            <v>804</v>
          </cell>
          <cell r="H890">
            <v>5628</v>
          </cell>
          <cell r="I890">
            <v>3323</v>
          </cell>
          <cell r="J890">
            <v>23261</v>
          </cell>
          <cell r="K890">
            <v>0</v>
          </cell>
          <cell r="L890">
            <v>0</v>
          </cell>
          <cell r="M890">
            <v>4127</v>
          </cell>
          <cell r="N890">
            <v>28889</v>
          </cell>
          <cell r="O890" t="str">
            <v>제411호표</v>
          </cell>
        </row>
        <row r="891">
          <cell r="B891">
            <v>415</v>
          </cell>
          <cell r="C891" t="str">
            <v>전원케이블 포설</v>
          </cell>
          <cell r="D891" t="str">
            <v>VCT 1.5sq x 2C x 5열</v>
          </cell>
          <cell r="E891">
            <v>8</v>
          </cell>
          <cell r="F891" t="str">
            <v>m</v>
          </cell>
          <cell r="G891">
            <v>3819</v>
          </cell>
          <cell r="H891">
            <v>30552</v>
          </cell>
          <cell r="I891">
            <v>13958</v>
          </cell>
          <cell r="J891">
            <v>111664</v>
          </cell>
          <cell r="K891">
            <v>0</v>
          </cell>
          <cell r="L891">
            <v>0</v>
          </cell>
          <cell r="M891">
            <v>17777</v>
          </cell>
          <cell r="N891">
            <v>142216</v>
          </cell>
          <cell r="O891" t="str">
            <v>제415호표</v>
          </cell>
        </row>
        <row r="892">
          <cell r="B892">
            <v>416</v>
          </cell>
          <cell r="C892" t="str">
            <v>스피커케이블</v>
          </cell>
          <cell r="D892" t="str">
            <v>SW 2300</v>
          </cell>
          <cell r="E892">
            <v>2</v>
          </cell>
          <cell r="F892" t="str">
            <v>m</v>
          </cell>
          <cell r="G892">
            <v>1635</v>
          </cell>
          <cell r="H892">
            <v>3270</v>
          </cell>
          <cell r="I892">
            <v>3071</v>
          </cell>
          <cell r="J892">
            <v>6142</v>
          </cell>
          <cell r="K892">
            <v>0</v>
          </cell>
          <cell r="L892">
            <v>0</v>
          </cell>
          <cell r="M892">
            <v>4706</v>
          </cell>
          <cell r="N892">
            <v>9412</v>
          </cell>
          <cell r="O892" t="str">
            <v>제416호표</v>
          </cell>
        </row>
        <row r="893">
          <cell r="B893">
            <v>418</v>
          </cell>
          <cell r="C893" t="str">
            <v>LAN 케이블(옥외) 포설</v>
          </cell>
          <cell r="D893" t="str">
            <v>UTP Cat 5e 4P x 1열</v>
          </cell>
          <cell r="E893">
            <v>7</v>
          </cell>
          <cell r="F893" t="str">
            <v>m</v>
          </cell>
          <cell r="G893">
            <v>642</v>
          </cell>
          <cell r="H893">
            <v>4494</v>
          </cell>
          <cell r="I893">
            <v>4987</v>
          </cell>
          <cell r="J893">
            <v>34909</v>
          </cell>
          <cell r="K893">
            <v>0</v>
          </cell>
          <cell r="L893">
            <v>0</v>
          </cell>
          <cell r="M893">
            <v>5629</v>
          </cell>
          <cell r="N893">
            <v>39403</v>
          </cell>
          <cell r="O893" t="str">
            <v>제418호표</v>
          </cell>
        </row>
        <row r="894">
          <cell r="B894">
            <v>422</v>
          </cell>
          <cell r="C894" t="str">
            <v>LAN 케이블(옥외) 포설</v>
          </cell>
          <cell r="D894" t="str">
            <v>UTP Cat 5e 4P x 5열</v>
          </cell>
          <cell r="E894">
            <v>8</v>
          </cell>
          <cell r="F894" t="str">
            <v>m</v>
          </cell>
          <cell r="G894">
            <v>3095</v>
          </cell>
          <cell r="H894">
            <v>24760</v>
          </cell>
          <cell r="I894">
            <v>20946</v>
          </cell>
          <cell r="J894">
            <v>167568</v>
          </cell>
          <cell r="K894">
            <v>0</v>
          </cell>
          <cell r="L894">
            <v>0</v>
          </cell>
          <cell r="M894">
            <v>24041</v>
          </cell>
          <cell r="N894">
            <v>192328</v>
          </cell>
          <cell r="O894" t="str">
            <v>제422호표</v>
          </cell>
        </row>
        <row r="895">
          <cell r="B895">
            <v>425</v>
          </cell>
          <cell r="C895" t="str">
            <v>접지용 비닐 절연전선</v>
          </cell>
          <cell r="D895" t="str">
            <v>F-GV 4㎟</v>
          </cell>
          <cell r="E895">
            <v>6</v>
          </cell>
          <cell r="F895" t="str">
            <v>m</v>
          </cell>
          <cell r="G895">
            <v>575</v>
          </cell>
          <cell r="H895">
            <v>3450</v>
          </cell>
          <cell r="I895">
            <v>1438</v>
          </cell>
          <cell r="J895">
            <v>8628</v>
          </cell>
          <cell r="K895">
            <v>0</v>
          </cell>
          <cell r="L895">
            <v>0</v>
          </cell>
          <cell r="M895">
            <v>2013</v>
          </cell>
          <cell r="N895">
            <v>12078</v>
          </cell>
          <cell r="O895" t="str">
            <v>제425호표</v>
          </cell>
        </row>
        <row r="896">
          <cell r="B896">
            <v>426</v>
          </cell>
          <cell r="C896" t="str">
            <v>접지동봉(2본)</v>
          </cell>
          <cell r="D896" t="str">
            <v>Ø14 x 1000mm x 2EA</v>
          </cell>
          <cell r="E896">
            <v>1</v>
          </cell>
          <cell r="F896" t="str">
            <v>개소</v>
          </cell>
          <cell r="G896">
            <v>13478</v>
          </cell>
          <cell r="H896">
            <v>13478</v>
          </cell>
          <cell r="I896">
            <v>69276</v>
          </cell>
          <cell r="J896">
            <v>69276</v>
          </cell>
          <cell r="K896">
            <v>0</v>
          </cell>
          <cell r="L896">
            <v>0</v>
          </cell>
          <cell r="M896">
            <v>82754</v>
          </cell>
          <cell r="N896">
            <v>82754</v>
          </cell>
          <cell r="O896" t="str">
            <v>제426호표</v>
          </cell>
        </row>
        <row r="897">
          <cell r="B897">
            <v>437</v>
          </cell>
          <cell r="C897" t="str">
            <v>전선퓨즈(1Ø2W)설치</v>
          </cell>
          <cell r="D897" t="str">
            <v>2.6mm</v>
          </cell>
          <cell r="E897">
            <v>1</v>
          </cell>
          <cell r="F897" t="str">
            <v>EA</v>
          </cell>
          <cell r="G897">
            <v>4550</v>
          </cell>
          <cell r="H897">
            <v>4550</v>
          </cell>
          <cell r="I897">
            <v>33407</v>
          </cell>
          <cell r="J897">
            <v>33407</v>
          </cell>
          <cell r="K897">
            <v>0</v>
          </cell>
          <cell r="L897">
            <v>0</v>
          </cell>
          <cell r="M897">
            <v>37957</v>
          </cell>
          <cell r="N897">
            <v>37957</v>
          </cell>
          <cell r="O897" t="str">
            <v>제437호표</v>
          </cell>
        </row>
        <row r="898">
          <cell r="B898">
            <v>438</v>
          </cell>
          <cell r="C898" t="str">
            <v>인류애자 설치</v>
          </cell>
          <cell r="D898" t="str">
            <v>대110x95</v>
          </cell>
          <cell r="E898">
            <v>2</v>
          </cell>
          <cell r="F898" t="str">
            <v>개</v>
          </cell>
          <cell r="G898">
            <v>1520</v>
          </cell>
          <cell r="H898">
            <v>3040</v>
          </cell>
          <cell r="I898">
            <v>6681</v>
          </cell>
          <cell r="J898">
            <v>13362</v>
          </cell>
          <cell r="K898">
            <v>0</v>
          </cell>
          <cell r="L898">
            <v>0</v>
          </cell>
          <cell r="M898">
            <v>8201</v>
          </cell>
          <cell r="N898">
            <v>16402</v>
          </cell>
          <cell r="O898" t="str">
            <v>제438호표</v>
          </cell>
        </row>
        <row r="899">
          <cell r="B899">
            <v>439</v>
          </cell>
          <cell r="C899" t="str">
            <v>옥외용 비닐 절연전선 설치</v>
          </cell>
          <cell r="D899" t="str">
            <v>DV 2.6mm x 2C</v>
          </cell>
          <cell r="E899">
            <v>20</v>
          </cell>
          <cell r="F899" t="str">
            <v>m</v>
          </cell>
          <cell r="G899">
            <v>937</v>
          </cell>
          <cell r="H899">
            <v>18740</v>
          </cell>
          <cell r="I899">
            <v>1898</v>
          </cell>
          <cell r="J899">
            <v>37960</v>
          </cell>
          <cell r="K899">
            <v>56</v>
          </cell>
          <cell r="L899">
            <v>1120</v>
          </cell>
          <cell r="M899">
            <v>2891</v>
          </cell>
          <cell r="N899">
            <v>57820</v>
          </cell>
          <cell r="O899" t="str">
            <v>제439호표</v>
          </cell>
        </row>
        <row r="900">
          <cell r="B900" t="str">
            <v>CCTV 운영 스티커알루미늄베이스 5중구성</v>
          </cell>
          <cell r="C900" t="str">
            <v>CCTV 운영 스티커</v>
          </cell>
          <cell r="D900" t="str">
            <v>알루미늄베이스 5중구성</v>
          </cell>
          <cell r="E900">
            <v>26</v>
          </cell>
          <cell r="F900" t="str">
            <v>EA</v>
          </cell>
          <cell r="G900">
            <v>10000</v>
          </cell>
          <cell r="H900">
            <v>260000</v>
          </cell>
          <cell r="J900">
            <v>0</v>
          </cell>
          <cell r="L900">
            <v>0</v>
          </cell>
          <cell r="M900">
            <v>10000</v>
          </cell>
          <cell r="N900">
            <v>260000</v>
          </cell>
        </row>
        <row r="901">
          <cell r="B901" t="str">
            <v>경기도 용인 스티커</v>
          </cell>
          <cell r="C901" t="str">
            <v>경기도 용인 스티커</v>
          </cell>
          <cell r="E901">
            <v>2</v>
          </cell>
          <cell r="F901" t="str">
            <v>EA</v>
          </cell>
          <cell r="G901">
            <v>10000</v>
          </cell>
          <cell r="H901">
            <v>20000</v>
          </cell>
          <cell r="J901">
            <v>0</v>
          </cell>
          <cell r="L901">
            <v>0</v>
          </cell>
          <cell r="M901">
            <v>10000</v>
          </cell>
          <cell r="N901">
            <v>20000</v>
          </cell>
        </row>
        <row r="910">
          <cell r="B910">
            <v>3020</v>
          </cell>
          <cell r="D910" t="str">
            <v>계</v>
          </cell>
          <cell r="H910">
            <v>5058989</v>
          </cell>
          <cell r="J910">
            <v>2076625</v>
          </cell>
          <cell r="L910">
            <v>8300</v>
          </cell>
          <cell r="N910">
            <v>7143914</v>
          </cell>
        </row>
        <row r="911">
          <cell r="B911">
            <v>2021</v>
          </cell>
          <cell r="C911" t="str">
            <v>2.21 수지구 신봉동 999(도)(신봉동 993)</v>
          </cell>
        </row>
        <row r="912">
          <cell r="B912">
            <v>202</v>
          </cell>
          <cell r="C912" t="str">
            <v>스피드 돔 카메라
고정용 브래킷 설치</v>
          </cell>
          <cell r="D912" t="str">
            <v>제작사양</v>
          </cell>
          <cell r="E912">
            <v>1</v>
          </cell>
          <cell r="F912" t="str">
            <v>EA</v>
          </cell>
          <cell r="G912">
            <v>52644</v>
          </cell>
          <cell r="H912">
            <v>52644</v>
          </cell>
          <cell r="I912">
            <v>88162</v>
          </cell>
          <cell r="J912">
            <v>88162</v>
          </cell>
          <cell r="K912">
            <v>0</v>
          </cell>
          <cell r="L912">
            <v>0</v>
          </cell>
          <cell r="M912">
            <v>140806</v>
          </cell>
          <cell r="N912">
            <v>140806</v>
          </cell>
          <cell r="O912" t="str">
            <v>제202호표</v>
          </cell>
        </row>
        <row r="913">
          <cell r="B913">
            <v>203</v>
          </cell>
          <cell r="C913" t="str">
            <v>고정형 카메라
고정용 브래킷 설치</v>
          </cell>
          <cell r="D913" t="str">
            <v>제작사양</v>
          </cell>
          <cell r="E913">
            <v>1</v>
          </cell>
          <cell r="F913" t="str">
            <v>EA</v>
          </cell>
          <cell r="G913">
            <v>82644</v>
          </cell>
          <cell r="H913">
            <v>82644</v>
          </cell>
          <cell r="I913">
            <v>88162</v>
          </cell>
          <cell r="J913">
            <v>88162</v>
          </cell>
          <cell r="K913">
            <v>0</v>
          </cell>
          <cell r="L913">
            <v>0</v>
          </cell>
          <cell r="M913">
            <v>170806</v>
          </cell>
          <cell r="N913">
            <v>170806</v>
          </cell>
          <cell r="O913" t="str">
            <v>제203호표</v>
          </cell>
        </row>
        <row r="914">
          <cell r="B914">
            <v>204</v>
          </cell>
          <cell r="C914" t="str">
            <v>스피커 설치</v>
          </cell>
          <cell r="D914" t="str">
            <v>20W, 8Ω</v>
          </cell>
          <cell r="E914">
            <v>1</v>
          </cell>
          <cell r="F914" t="str">
            <v>개</v>
          </cell>
          <cell r="G914">
            <v>45879</v>
          </cell>
          <cell r="H914">
            <v>45879</v>
          </cell>
          <cell r="I914">
            <v>45997</v>
          </cell>
          <cell r="J914">
            <v>45997</v>
          </cell>
          <cell r="K914">
            <v>0</v>
          </cell>
          <cell r="L914">
            <v>0</v>
          </cell>
          <cell r="M914">
            <v>91876</v>
          </cell>
          <cell r="N914">
            <v>91876</v>
          </cell>
          <cell r="O914" t="str">
            <v>제204호표</v>
          </cell>
        </row>
        <row r="915">
          <cell r="B915">
            <v>205</v>
          </cell>
          <cell r="C915" t="str">
            <v>경광등 설치</v>
          </cell>
          <cell r="D915" t="str">
            <v>크세논램프 5W, ABS</v>
          </cell>
          <cell r="E915">
            <v>1</v>
          </cell>
          <cell r="F915" t="str">
            <v>개</v>
          </cell>
          <cell r="G915">
            <v>50294</v>
          </cell>
          <cell r="H915">
            <v>50294</v>
          </cell>
          <cell r="I915">
            <v>9801</v>
          </cell>
          <cell r="J915">
            <v>9801</v>
          </cell>
          <cell r="K915">
            <v>0</v>
          </cell>
          <cell r="L915">
            <v>0</v>
          </cell>
          <cell r="M915">
            <v>60095</v>
          </cell>
          <cell r="N915">
            <v>60095</v>
          </cell>
          <cell r="O915" t="str">
            <v>제205호표</v>
          </cell>
        </row>
        <row r="916">
          <cell r="B916">
            <v>206</v>
          </cell>
          <cell r="C916" t="str">
            <v>LED안내판(부착대) 설치</v>
          </cell>
          <cell r="D916" t="str">
            <v>부착대(ARM)부착형</v>
          </cell>
          <cell r="E916">
            <v>1</v>
          </cell>
          <cell r="F916" t="str">
            <v>개</v>
          </cell>
          <cell r="G916">
            <v>811034</v>
          </cell>
          <cell r="H916">
            <v>811034</v>
          </cell>
          <cell r="I916">
            <v>34498</v>
          </cell>
          <cell r="J916">
            <v>34498</v>
          </cell>
          <cell r="K916">
            <v>0</v>
          </cell>
          <cell r="L916">
            <v>0</v>
          </cell>
          <cell r="M916">
            <v>845532</v>
          </cell>
          <cell r="N916">
            <v>845532</v>
          </cell>
          <cell r="O916" t="str">
            <v>제206호표</v>
          </cell>
        </row>
        <row r="917">
          <cell r="B917">
            <v>207</v>
          </cell>
          <cell r="C917" t="str">
            <v>계량기함 설치</v>
          </cell>
          <cell r="D917" t="str">
            <v>PVC</v>
          </cell>
          <cell r="E917">
            <v>1</v>
          </cell>
          <cell r="F917" t="str">
            <v>개</v>
          </cell>
          <cell r="G917">
            <v>13197</v>
          </cell>
          <cell r="H917">
            <v>13197</v>
          </cell>
          <cell r="I917">
            <v>24930</v>
          </cell>
          <cell r="J917">
            <v>24930</v>
          </cell>
          <cell r="K917">
            <v>0</v>
          </cell>
          <cell r="L917">
            <v>0</v>
          </cell>
          <cell r="M917">
            <v>38127</v>
          </cell>
          <cell r="N917">
            <v>38127</v>
          </cell>
          <cell r="O917" t="str">
            <v>제207호표</v>
          </cell>
        </row>
        <row r="918">
          <cell r="B918">
            <v>209</v>
          </cell>
          <cell r="C918" t="str">
            <v>함체(분체도장)</v>
          </cell>
          <cell r="D918" t="str">
            <v>SUS 400x700x370, 이중구조 1.2t</v>
          </cell>
          <cell r="E918">
            <v>1</v>
          </cell>
          <cell r="F918" t="str">
            <v>EA</v>
          </cell>
          <cell r="G918">
            <v>850804</v>
          </cell>
          <cell r="H918">
            <v>850804</v>
          </cell>
          <cell r="I918">
            <v>26832</v>
          </cell>
          <cell r="J918">
            <v>26832</v>
          </cell>
          <cell r="K918">
            <v>0</v>
          </cell>
          <cell r="L918">
            <v>0</v>
          </cell>
          <cell r="M918">
            <v>877636</v>
          </cell>
          <cell r="N918">
            <v>877636</v>
          </cell>
          <cell r="O918" t="str">
            <v>제209호표</v>
          </cell>
        </row>
        <row r="919">
          <cell r="B919">
            <v>212</v>
          </cell>
          <cell r="C919" t="str">
            <v>광 스위치 설치</v>
          </cell>
          <cell r="D919" t="str">
            <v xml:space="preserve">TP Port : 7포트 </v>
          </cell>
          <cell r="E919">
            <v>1</v>
          </cell>
          <cell r="F919" t="str">
            <v>EA</v>
          </cell>
          <cell r="G919">
            <v>301800</v>
          </cell>
          <cell r="H919">
            <v>301800</v>
          </cell>
          <cell r="I919">
            <v>60033</v>
          </cell>
          <cell r="J919">
            <v>60033</v>
          </cell>
          <cell r="K919">
            <v>0</v>
          </cell>
          <cell r="L919">
            <v>0</v>
          </cell>
          <cell r="M919">
            <v>361833</v>
          </cell>
          <cell r="N919">
            <v>361833</v>
          </cell>
          <cell r="O919" t="str">
            <v>제212호표</v>
          </cell>
        </row>
        <row r="920">
          <cell r="B920">
            <v>213</v>
          </cell>
          <cell r="C920" t="str">
            <v>UTP PATCH CORD</v>
          </cell>
          <cell r="D920" t="str">
            <v>UTP Cat 5e. 4P</v>
          </cell>
          <cell r="E920">
            <v>1</v>
          </cell>
          <cell r="F920" t="str">
            <v>EA</v>
          </cell>
          <cell r="G920">
            <v>1148</v>
          </cell>
          <cell r="H920">
            <v>1148</v>
          </cell>
          <cell r="I920">
            <v>13299</v>
          </cell>
          <cell r="J920">
            <v>13299</v>
          </cell>
          <cell r="K920">
            <v>0</v>
          </cell>
          <cell r="L920">
            <v>0</v>
          </cell>
          <cell r="M920">
            <v>14447</v>
          </cell>
          <cell r="N920">
            <v>14447</v>
          </cell>
          <cell r="O920" t="str">
            <v>제213호표</v>
          </cell>
        </row>
        <row r="921">
          <cell r="B921">
            <v>218</v>
          </cell>
          <cell r="C921" t="str">
            <v>누전차단기 설치</v>
          </cell>
          <cell r="D921" t="str">
            <v>ELB 2P 30/20AT</v>
          </cell>
          <cell r="E921">
            <v>1</v>
          </cell>
          <cell r="F921" t="str">
            <v>EA</v>
          </cell>
          <cell r="G921">
            <v>15475</v>
          </cell>
          <cell r="H921">
            <v>15475</v>
          </cell>
          <cell r="I921">
            <v>29183</v>
          </cell>
          <cell r="J921">
            <v>29183</v>
          </cell>
          <cell r="K921">
            <v>0</v>
          </cell>
          <cell r="L921">
            <v>0</v>
          </cell>
          <cell r="M921">
            <v>44658</v>
          </cell>
          <cell r="N921">
            <v>44658</v>
          </cell>
          <cell r="O921" t="str">
            <v>제218호표</v>
          </cell>
        </row>
        <row r="922">
          <cell r="B922">
            <v>219</v>
          </cell>
          <cell r="C922" t="str">
            <v>배선용차단기 설치</v>
          </cell>
          <cell r="D922" t="str">
            <v>MCCB 2P 30/20AT</v>
          </cell>
          <cell r="E922">
            <v>1</v>
          </cell>
          <cell r="F922" t="str">
            <v>EA</v>
          </cell>
          <cell r="G922">
            <v>27956</v>
          </cell>
          <cell r="H922">
            <v>27956</v>
          </cell>
          <cell r="I922">
            <v>31882</v>
          </cell>
          <cell r="J922">
            <v>31882</v>
          </cell>
          <cell r="K922">
            <v>0</v>
          </cell>
          <cell r="L922">
            <v>0</v>
          </cell>
          <cell r="M922">
            <v>59838</v>
          </cell>
          <cell r="N922">
            <v>59838</v>
          </cell>
          <cell r="O922" t="str">
            <v>제219호표</v>
          </cell>
        </row>
        <row r="923">
          <cell r="B923">
            <v>220</v>
          </cell>
          <cell r="C923" t="str">
            <v>써지보호기(전원) 설치</v>
          </cell>
          <cell r="D923" t="str">
            <v>40KA</v>
          </cell>
          <cell r="E923">
            <v>1</v>
          </cell>
          <cell r="F923" t="str">
            <v>EA</v>
          </cell>
          <cell r="G923">
            <v>91263</v>
          </cell>
          <cell r="H923">
            <v>91263</v>
          </cell>
          <cell r="I923">
            <v>42129</v>
          </cell>
          <cell r="J923">
            <v>42129</v>
          </cell>
          <cell r="K923">
            <v>0</v>
          </cell>
          <cell r="L923">
            <v>0</v>
          </cell>
          <cell r="M923">
            <v>133392</v>
          </cell>
          <cell r="N923">
            <v>133392</v>
          </cell>
          <cell r="O923" t="str">
            <v>제220호표</v>
          </cell>
        </row>
        <row r="924">
          <cell r="B924">
            <v>221</v>
          </cell>
          <cell r="C924" t="str">
            <v>불법광고물 
부착방지시트</v>
          </cell>
          <cell r="D924" t="str">
            <v>현장설치도</v>
          </cell>
          <cell r="E924">
            <v>1</v>
          </cell>
          <cell r="F924" t="str">
            <v>개소</v>
          </cell>
          <cell r="G924">
            <v>187775</v>
          </cell>
          <cell r="H924">
            <v>187775</v>
          </cell>
          <cell r="I924">
            <v>0</v>
          </cell>
          <cell r="J924">
            <v>0</v>
          </cell>
          <cell r="K924">
            <v>0</v>
          </cell>
          <cell r="L924">
            <v>0</v>
          </cell>
          <cell r="M924">
            <v>187775</v>
          </cell>
          <cell r="N924">
            <v>187775</v>
          </cell>
          <cell r="O924" t="str">
            <v>제221호표</v>
          </cell>
        </row>
        <row r="925">
          <cell r="B925" t="str">
            <v>멀티콘센트접지2구</v>
          </cell>
          <cell r="C925" t="str">
            <v>멀티콘센트</v>
          </cell>
          <cell r="D925" t="str">
            <v>접지2구</v>
          </cell>
          <cell r="E925">
            <v>1</v>
          </cell>
          <cell r="F925" t="str">
            <v>EA</v>
          </cell>
          <cell r="G925">
            <v>5500</v>
          </cell>
          <cell r="H925">
            <v>5500</v>
          </cell>
          <cell r="J925">
            <v>0</v>
          </cell>
          <cell r="L925">
            <v>0</v>
          </cell>
          <cell r="M925">
            <v>5500</v>
          </cell>
          <cell r="N925">
            <v>5500</v>
          </cell>
        </row>
        <row r="926">
          <cell r="B926" t="str">
            <v>멀티콘센트접지6구</v>
          </cell>
          <cell r="C926" t="str">
            <v>멀티콘센트</v>
          </cell>
          <cell r="D926" t="str">
            <v>접지6구</v>
          </cell>
          <cell r="E926">
            <v>2</v>
          </cell>
          <cell r="F926" t="str">
            <v>EA</v>
          </cell>
          <cell r="G926">
            <v>10400</v>
          </cell>
          <cell r="H926">
            <v>20800</v>
          </cell>
          <cell r="J926">
            <v>0</v>
          </cell>
          <cell r="L926">
            <v>0</v>
          </cell>
          <cell r="M926">
            <v>10400</v>
          </cell>
          <cell r="N926">
            <v>20800</v>
          </cell>
        </row>
        <row r="927">
          <cell r="B927">
            <v>302</v>
          </cell>
          <cell r="C927" t="str">
            <v>CCTV POLE 설치
(보도블럭)</v>
          </cell>
          <cell r="D927" t="str">
            <v>6M, Ø165, 분체도장</v>
          </cell>
          <cell r="E927">
            <v>1</v>
          </cell>
          <cell r="F927" t="str">
            <v>EA</v>
          </cell>
          <cell r="G927">
            <v>1217776</v>
          </cell>
          <cell r="H927">
            <v>1217776</v>
          </cell>
          <cell r="I927">
            <v>259211</v>
          </cell>
          <cell r="J927">
            <v>259211</v>
          </cell>
          <cell r="K927">
            <v>0</v>
          </cell>
          <cell r="L927">
            <v>0</v>
          </cell>
          <cell r="M927">
            <v>1476987</v>
          </cell>
          <cell r="N927">
            <v>1476987</v>
          </cell>
          <cell r="O927" t="str">
            <v>제302호표</v>
          </cell>
        </row>
        <row r="928">
          <cell r="B928">
            <v>309</v>
          </cell>
          <cell r="C928" t="str">
            <v>부착대(ARM)설치(도로)</v>
          </cell>
          <cell r="D928" t="str">
            <v>4M, Ø76, 분체도장</v>
          </cell>
          <cell r="E928">
            <v>1</v>
          </cell>
          <cell r="F928" t="str">
            <v>EA</v>
          </cell>
          <cell r="G928">
            <v>270622</v>
          </cell>
          <cell r="H928">
            <v>270622</v>
          </cell>
          <cell r="I928">
            <v>223214</v>
          </cell>
          <cell r="J928">
            <v>223214</v>
          </cell>
          <cell r="K928">
            <v>0</v>
          </cell>
          <cell r="L928">
            <v>0</v>
          </cell>
          <cell r="M928">
            <v>493836</v>
          </cell>
          <cell r="N928">
            <v>493836</v>
          </cell>
          <cell r="O928" t="str">
            <v>제309호표</v>
          </cell>
        </row>
        <row r="929">
          <cell r="B929">
            <v>323</v>
          </cell>
          <cell r="C929" t="str">
            <v>와이어로프 설치</v>
          </cell>
          <cell r="D929" t="str">
            <v>ARM 4M</v>
          </cell>
          <cell r="E929">
            <v>1</v>
          </cell>
          <cell r="F929" t="str">
            <v>식</v>
          </cell>
          <cell r="G929">
            <v>14927</v>
          </cell>
          <cell r="H929">
            <v>14927</v>
          </cell>
          <cell r="I929">
            <v>110819</v>
          </cell>
          <cell r="J929">
            <v>110819</v>
          </cell>
          <cell r="K929">
            <v>0</v>
          </cell>
          <cell r="L929">
            <v>0</v>
          </cell>
          <cell r="M929">
            <v>125746</v>
          </cell>
          <cell r="N929">
            <v>125746</v>
          </cell>
          <cell r="O929" t="str">
            <v>제323호표</v>
          </cell>
        </row>
        <row r="930">
          <cell r="B930">
            <v>326</v>
          </cell>
          <cell r="C930" t="str">
            <v>CCTV POLE 
기성기초 설치</v>
          </cell>
          <cell r="D930" t="str">
            <v>700 x 700 x 800(보도블럭)</v>
          </cell>
          <cell r="E930">
            <v>1</v>
          </cell>
          <cell r="F930" t="str">
            <v>개소</v>
          </cell>
          <cell r="G930">
            <v>186878</v>
          </cell>
          <cell r="H930">
            <v>186878</v>
          </cell>
          <cell r="I930">
            <v>69177</v>
          </cell>
          <cell r="J930">
            <v>69177</v>
          </cell>
          <cell r="K930">
            <v>7180</v>
          </cell>
          <cell r="L930">
            <v>7180</v>
          </cell>
          <cell r="M930">
            <v>263235</v>
          </cell>
          <cell r="N930">
            <v>263235</v>
          </cell>
          <cell r="O930" t="str">
            <v>제326호표</v>
          </cell>
        </row>
        <row r="931">
          <cell r="B931">
            <v>410</v>
          </cell>
          <cell r="C931" t="str">
            <v>전원케이블 포설</v>
          </cell>
          <cell r="D931" t="str">
            <v>F-CV 4sq x 2C x 1열</v>
          </cell>
          <cell r="E931">
            <v>19</v>
          </cell>
          <cell r="F931" t="str">
            <v>m</v>
          </cell>
          <cell r="G931">
            <v>1290</v>
          </cell>
          <cell r="H931">
            <v>24510</v>
          </cell>
          <cell r="I931">
            <v>3798</v>
          </cell>
          <cell r="J931">
            <v>72162</v>
          </cell>
          <cell r="K931">
            <v>0</v>
          </cell>
          <cell r="L931">
            <v>0</v>
          </cell>
          <cell r="M931">
            <v>5088</v>
          </cell>
          <cell r="N931">
            <v>96672</v>
          </cell>
          <cell r="O931" t="str">
            <v>제410호표</v>
          </cell>
        </row>
        <row r="932">
          <cell r="B932">
            <v>408</v>
          </cell>
          <cell r="C932" t="str">
            <v>전원케이블 포설</v>
          </cell>
          <cell r="D932" t="str">
            <v>F-CV 2.5sq x 2C x 1열</v>
          </cell>
          <cell r="E932">
            <v>2</v>
          </cell>
          <cell r="F932" t="str">
            <v>m</v>
          </cell>
          <cell r="G932">
            <v>1020</v>
          </cell>
          <cell r="H932">
            <v>2040</v>
          </cell>
          <cell r="I932">
            <v>3323</v>
          </cell>
          <cell r="J932">
            <v>6646</v>
          </cell>
          <cell r="K932">
            <v>0</v>
          </cell>
          <cell r="L932">
            <v>0</v>
          </cell>
          <cell r="M932">
            <v>4343</v>
          </cell>
          <cell r="N932">
            <v>8686</v>
          </cell>
          <cell r="O932" t="str">
            <v>제408호표</v>
          </cell>
        </row>
        <row r="933">
          <cell r="B933">
            <v>411</v>
          </cell>
          <cell r="C933" t="str">
            <v>전원케이블 포설</v>
          </cell>
          <cell r="D933" t="str">
            <v>VCT 1.5sq x 2C x 1열</v>
          </cell>
          <cell r="E933">
            <v>5</v>
          </cell>
          <cell r="F933" t="str">
            <v>m</v>
          </cell>
          <cell r="G933">
            <v>804</v>
          </cell>
          <cell r="H933">
            <v>4020</v>
          </cell>
          <cell r="I933">
            <v>3323</v>
          </cell>
          <cell r="J933">
            <v>16615</v>
          </cell>
          <cell r="K933">
            <v>0</v>
          </cell>
          <cell r="L933">
            <v>0</v>
          </cell>
          <cell r="M933">
            <v>4127</v>
          </cell>
          <cell r="N933">
            <v>20635</v>
          </cell>
          <cell r="O933" t="str">
            <v>제411호표</v>
          </cell>
        </row>
        <row r="934">
          <cell r="B934">
            <v>414</v>
          </cell>
          <cell r="C934" t="str">
            <v>전원케이블 포설</v>
          </cell>
          <cell r="D934" t="str">
            <v>VCT 1.5sq x 2C x 4열</v>
          </cell>
          <cell r="E934">
            <v>7</v>
          </cell>
          <cell r="F934" t="str">
            <v>m</v>
          </cell>
          <cell r="G934">
            <v>3058</v>
          </cell>
          <cell r="H934">
            <v>21406</v>
          </cell>
          <cell r="I934">
            <v>11299</v>
          </cell>
          <cell r="J934">
            <v>79093</v>
          </cell>
          <cell r="K934">
            <v>0</v>
          </cell>
          <cell r="L934">
            <v>0</v>
          </cell>
          <cell r="M934">
            <v>14357</v>
          </cell>
          <cell r="N934">
            <v>100499</v>
          </cell>
          <cell r="O934" t="str">
            <v>제414호표</v>
          </cell>
        </row>
        <row r="935">
          <cell r="B935">
            <v>416</v>
          </cell>
          <cell r="C935" t="str">
            <v>스피커케이블</v>
          </cell>
          <cell r="D935" t="str">
            <v>SW 2300</v>
          </cell>
          <cell r="E935">
            <v>2</v>
          </cell>
          <cell r="F935" t="str">
            <v>m</v>
          </cell>
          <cell r="G935">
            <v>1635</v>
          </cell>
          <cell r="H935">
            <v>3270</v>
          </cell>
          <cell r="I935">
            <v>3071</v>
          </cell>
          <cell r="J935">
            <v>6142</v>
          </cell>
          <cell r="K935">
            <v>0</v>
          </cell>
          <cell r="L935">
            <v>0</v>
          </cell>
          <cell r="M935">
            <v>4706</v>
          </cell>
          <cell r="N935">
            <v>9412</v>
          </cell>
          <cell r="O935" t="str">
            <v>제416호표</v>
          </cell>
        </row>
        <row r="936">
          <cell r="B936">
            <v>418</v>
          </cell>
          <cell r="C936" t="str">
            <v>LAN 케이블(옥외) 포설</v>
          </cell>
          <cell r="D936" t="str">
            <v>UTP Cat 5e 4P x 1열</v>
          </cell>
          <cell r="E936">
            <v>6</v>
          </cell>
          <cell r="F936" t="str">
            <v>m</v>
          </cell>
          <cell r="G936">
            <v>642</v>
          </cell>
          <cell r="H936">
            <v>3852</v>
          </cell>
          <cell r="I936">
            <v>4987</v>
          </cell>
          <cell r="J936">
            <v>29922</v>
          </cell>
          <cell r="K936">
            <v>0</v>
          </cell>
          <cell r="L936">
            <v>0</v>
          </cell>
          <cell r="M936">
            <v>5629</v>
          </cell>
          <cell r="N936">
            <v>33774</v>
          </cell>
          <cell r="O936" t="str">
            <v>제418호표</v>
          </cell>
        </row>
        <row r="937">
          <cell r="B937">
            <v>421</v>
          </cell>
          <cell r="C937" t="str">
            <v>LAN 케이블(옥외) 포설</v>
          </cell>
          <cell r="D937" t="str">
            <v>UTP Cat 5e 4P x 4열</v>
          </cell>
          <cell r="E937">
            <v>7</v>
          </cell>
          <cell r="F937" t="str">
            <v>m</v>
          </cell>
          <cell r="G937">
            <v>2481</v>
          </cell>
          <cell r="H937">
            <v>17367</v>
          </cell>
          <cell r="I937">
            <v>16956</v>
          </cell>
          <cell r="J937">
            <v>118692</v>
          </cell>
          <cell r="K937">
            <v>0</v>
          </cell>
          <cell r="L937">
            <v>0</v>
          </cell>
          <cell r="M937">
            <v>19437</v>
          </cell>
          <cell r="N937">
            <v>136059</v>
          </cell>
          <cell r="O937" t="str">
            <v>제421호표</v>
          </cell>
        </row>
        <row r="938">
          <cell r="B938">
            <v>425</v>
          </cell>
          <cell r="C938" t="str">
            <v>접지용 비닐 절연전선</v>
          </cell>
          <cell r="D938" t="str">
            <v>F-GV 4㎟</v>
          </cell>
          <cell r="E938">
            <v>6</v>
          </cell>
          <cell r="F938" t="str">
            <v>m</v>
          </cell>
          <cell r="G938">
            <v>575</v>
          </cell>
          <cell r="H938">
            <v>3450</v>
          </cell>
          <cell r="I938">
            <v>1438</v>
          </cell>
          <cell r="J938">
            <v>8628</v>
          </cell>
          <cell r="K938">
            <v>0</v>
          </cell>
          <cell r="L938">
            <v>0</v>
          </cell>
          <cell r="M938">
            <v>2013</v>
          </cell>
          <cell r="N938">
            <v>12078</v>
          </cell>
          <cell r="O938" t="str">
            <v>제425호표</v>
          </cell>
        </row>
        <row r="939">
          <cell r="B939">
            <v>426</v>
          </cell>
          <cell r="C939" t="str">
            <v>접지동봉(2본)</v>
          </cell>
          <cell r="D939" t="str">
            <v>Ø14 x 1000mm x 2EA</v>
          </cell>
          <cell r="E939">
            <v>1</v>
          </cell>
          <cell r="F939" t="str">
            <v>개소</v>
          </cell>
          <cell r="G939">
            <v>13478</v>
          </cell>
          <cell r="H939">
            <v>13478</v>
          </cell>
          <cell r="I939">
            <v>69276</v>
          </cell>
          <cell r="J939">
            <v>69276</v>
          </cell>
          <cell r="K939">
            <v>0</v>
          </cell>
          <cell r="L939">
            <v>0</v>
          </cell>
          <cell r="M939">
            <v>82754</v>
          </cell>
          <cell r="N939">
            <v>82754</v>
          </cell>
          <cell r="O939" t="str">
            <v>제426호표</v>
          </cell>
        </row>
        <row r="940">
          <cell r="B940">
            <v>400</v>
          </cell>
          <cell r="C940" t="str">
            <v>전선관(지중)</v>
          </cell>
          <cell r="D940" t="str">
            <v>PE 28C</v>
          </cell>
          <cell r="E940">
            <v>12</v>
          </cell>
          <cell r="F940" t="str">
            <v>m</v>
          </cell>
          <cell r="G940">
            <v>542</v>
          </cell>
          <cell r="H940">
            <v>6504</v>
          </cell>
          <cell r="I940">
            <v>3940</v>
          </cell>
          <cell r="J940">
            <v>47280</v>
          </cell>
          <cell r="K940">
            <v>0</v>
          </cell>
          <cell r="L940">
            <v>0</v>
          </cell>
          <cell r="M940">
            <v>4482</v>
          </cell>
          <cell r="N940">
            <v>53784</v>
          </cell>
          <cell r="O940" t="str">
            <v>제400호표</v>
          </cell>
        </row>
        <row r="941">
          <cell r="B941">
            <v>429</v>
          </cell>
          <cell r="C941" t="str">
            <v>경고테이프</v>
          </cell>
          <cell r="D941" t="str">
            <v>200x250</v>
          </cell>
          <cell r="E941">
            <v>12</v>
          </cell>
          <cell r="F941" t="str">
            <v>m</v>
          </cell>
          <cell r="G941">
            <v>189</v>
          </cell>
          <cell r="H941">
            <v>2268</v>
          </cell>
          <cell r="I941">
            <v>179</v>
          </cell>
          <cell r="J941">
            <v>2148</v>
          </cell>
          <cell r="K941">
            <v>0</v>
          </cell>
          <cell r="L941">
            <v>0</v>
          </cell>
          <cell r="M941">
            <v>368</v>
          </cell>
          <cell r="N941">
            <v>4416</v>
          </cell>
          <cell r="O941" t="str">
            <v>제429호표</v>
          </cell>
        </row>
        <row r="942">
          <cell r="B942">
            <v>430</v>
          </cell>
          <cell r="C942" t="str">
            <v>관로터파기 및 
되메우기</v>
          </cell>
          <cell r="D942" t="str">
            <v>토사</v>
          </cell>
          <cell r="E942">
            <v>10</v>
          </cell>
          <cell r="F942" t="str">
            <v>m</v>
          </cell>
          <cell r="G942">
            <v>180</v>
          </cell>
          <cell r="H942">
            <v>1800</v>
          </cell>
          <cell r="I942">
            <v>4743</v>
          </cell>
          <cell r="J942">
            <v>47430</v>
          </cell>
          <cell r="K942">
            <v>171</v>
          </cell>
          <cell r="L942">
            <v>1710</v>
          </cell>
          <cell r="M942">
            <v>5094</v>
          </cell>
          <cell r="N942">
            <v>50940</v>
          </cell>
          <cell r="O942" t="str">
            <v>제430호표</v>
          </cell>
        </row>
        <row r="943">
          <cell r="B943">
            <v>431</v>
          </cell>
          <cell r="C943" t="str">
            <v>관로터파기 및 
되메우기</v>
          </cell>
          <cell r="D943" t="str">
            <v>보도블럭</v>
          </cell>
          <cell r="E943">
            <v>2</v>
          </cell>
          <cell r="F943" t="str">
            <v>m</v>
          </cell>
          <cell r="G943">
            <v>7998</v>
          </cell>
          <cell r="H943">
            <v>15996</v>
          </cell>
          <cell r="I943">
            <v>8318</v>
          </cell>
          <cell r="J943">
            <v>16636</v>
          </cell>
          <cell r="K943">
            <v>707</v>
          </cell>
          <cell r="L943">
            <v>1414</v>
          </cell>
          <cell r="M943">
            <v>17023</v>
          </cell>
          <cell r="N943">
            <v>34046</v>
          </cell>
          <cell r="O943" t="str">
            <v>제431호표</v>
          </cell>
        </row>
        <row r="944">
          <cell r="B944" t="str">
            <v>CCTV 운영 스티커알루미늄베이스 5중구성</v>
          </cell>
          <cell r="C944" t="str">
            <v>CCTV 운영 스티커</v>
          </cell>
          <cell r="D944" t="str">
            <v>알루미늄베이스 5중구성</v>
          </cell>
          <cell r="E944">
            <v>26</v>
          </cell>
          <cell r="F944" t="str">
            <v>EA</v>
          </cell>
          <cell r="G944">
            <v>10000</v>
          </cell>
          <cell r="H944">
            <v>260000</v>
          </cell>
          <cell r="J944">
            <v>0</v>
          </cell>
          <cell r="L944">
            <v>0</v>
          </cell>
          <cell r="M944">
            <v>10000</v>
          </cell>
          <cell r="N944">
            <v>260000</v>
          </cell>
        </row>
        <row r="945">
          <cell r="B945" t="str">
            <v>경기도 용인 스티커</v>
          </cell>
          <cell r="C945" t="str">
            <v>경기도 용인 스티커</v>
          </cell>
          <cell r="E945">
            <v>2</v>
          </cell>
          <cell r="F945" t="str">
            <v>EA</v>
          </cell>
          <cell r="G945">
            <v>10000</v>
          </cell>
          <cell r="H945">
            <v>20000</v>
          </cell>
          <cell r="J945">
            <v>0</v>
          </cell>
          <cell r="L945">
            <v>0</v>
          </cell>
          <cell r="M945">
            <v>10000</v>
          </cell>
          <cell r="N945">
            <v>20000</v>
          </cell>
        </row>
        <row r="953">
          <cell r="B953">
            <v>3021</v>
          </cell>
          <cell r="D953" t="str">
            <v>계</v>
          </cell>
          <cell r="H953">
            <v>4648377</v>
          </cell>
          <cell r="J953">
            <v>1677999</v>
          </cell>
          <cell r="L953">
            <v>10304</v>
          </cell>
          <cell r="N953">
            <v>6336680</v>
          </cell>
        </row>
        <row r="954">
          <cell r="B954">
            <v>2022</v>
          </cell>
          <cell r="C954" t="str">
            <v>2.22 수지구 죽전동 539-8(도)</v>
          </cell>
        </row>
        <row r="955">
          <cell r="B955">
            <v>202</v>
          </cell>
          <cell r="C955" t="str">
            <v>스피드 돔 카메라
고정용 브래킷 설치</v>
          </cell>
          <cell r="D955" t="str">
            <v>제작사양</v>
          </cell>
          <cell r="E955">
            <v>1</v>
          </cell>
          <cell r="F955" t="str">
            <v>EA</v>
          </cell>
          <cell r="G955">
            <v>52644</v>
          </cell>
          <cell r="H955">
            <v>52644</v>
          </cell>
          <cell r="I955">
            <v>88162</v>
          </cell>
          <cell r="J955">
            <v>88162</v>
          </cell>
          <cell r="K955">
            <v>0</v>
          </cell>
          <cell r="L955">
            <v>0</v>
          </cell>
          <cell r="M955">
            <v>140806</v>
          </cell>
          <cell r="N955">
            <v>140806</v>
          </cell>
          <cell r="O955" t="str">
            <v>제202호표</v>
          </cell>
        </row>
        <row r="956">
          <cell r="B956">
            <v>203</v>
          </cell>
          <cell r="C956" t="str">
            <v>고정형 카메라
고정용 브래킷 설치</v>
          </cell>
          <cell r="D956" t="str">
            <v>제작사양</v>
          </cell>
          <cell r="E956">
            <v>1</v>
          </cell>
          <cell r="F956" t="str">
            <v>EA</v>
          </cell>
          <cell r="G956">
            <v>82644</v>
          </cell>
          <cell r="H956">
            <v>82644</v>
          </cell>
          <cell r="I956">
            <v>88162</v>
          </cell>
          <cell r="J956">
            <v>88162</v>
          </cell>
          <cell r="K956">
            <v>0</v>
          </cell>
          <cell r="L956">
            <v>0</v>
          </cell>
          <cell r="M956">
            <v>170806</v>
          </cell>
          <cell r="N956">
            <v>170806</v>
          </cell>
          <cell r="O956" t="str">
            <v>제203호표</v>
          </cell>
        </row>
        <row r="957">
          <cell r="B957">
            <v>204</v>
          </cell>
          <cell r="C957" t="str">
            <v>스피커 설치</v>
          </cell>
          <cell r="D957" t="str">
            <v>20W, 8Ω</v>
          </cell>
          <cell r="E957">
            <v>1</v>
          </cell>
          <cell r="F957" t="str">
            <v>개</v>
          </cell>
          <cell r="G957">
            <v>45879</v>
          </cell>
          <cell r="H957">
            <v>45879</v>
          </cell>
          <cell r="I957">
            <v>45997</v>
          </cell>
          <cell r="J957">
            <v>45997</v>
          </cell>
          <cell r="K957">
            <v>0</v>
          </cell>
          <cell r="L957">
            <v>0</v>
          </cell>
          <cell r="M957">
            <v>91876</v>
          </cell>
          <cell r="N957">
            <v>91876</v>
          </cell>
          <cell r="O957" t="str">
            <v>제204호표</v>
          </cell>
        </row>
        <row r="958">
          <cell r="B958">
            <v>205</v>
          </cell>
          <cell r="C958" t="str">
            <v>경광등 설치</v>
          </cell>
          <cell r="D958" t="str">
            <v>크세논램프 5W, ABS</v>
          </cell>
          <cell r="E958">
            <v>1</v>
          </cell>
          <cell r="F958" t="str">
            <v>개</v>
          </cell>
          <cell r="G958">
            <v>50294</v>
          </cell>
          <cell r="H958">
            <v>50294</v>
          </cell>
          <cell r="I958">
            <v>9801</v>
          </cell>
          <cell r="J958">
            <v>9801</v>
          </cell>
          <cell r="K958">
            <v>0</v>
          </cell>
          <cell r="L958">
            <v>0</v>
          </cell>
          <cell r="M958">
            <v>60095</v>
          </cell>
          <cell r="N958">
            <v>60095</v>
          </cell>
          <cell r="O958" t="str">
            <v>제205호표</v>
          </cell>
        </row>
        <row r="959">
          <cell r="B959">
            <v>206</v>
          </cell>
          <cell r="C959" t="str">
            <v>LED안내판(부착대) 설치</v>
          </cell>
          <cell r="D959" t="str">
            <v>부착대(ARM)부착형</v>
          </cell>
          <cell r="E959">
            <v>1</v>
          </cell>
          <cell r="F959" t="str">
            <v>개</v>
          </cell>
          <cell r="G959">
            <v>811034</v>
          </cell>
          <cell r="H959">
            <v>811034</v>
          </cell>
          <cell r="I959">
            <v>34498</v>
          </cell>
          <cell r="J959">
            <v>34498</v>
          </cell>
          <cell r="K959">
            <v>0</v>
          </cell>
          <cell r="L959">
            <v>0</v>
          </cell>
          <cell r="M959">
            <v>845532</v>
          </cell>
          <cell r="N959">
            <v>845532</v>
          </cell>
          <cell r="O959" t="str">
            <v>제206호표</v>
          </cell>
        </row>
        <row r="960">
          <cell r="B960">
            <v>207</v>
          </cell>
          <cell r="C960" t="str">
            <v>계량기함 설치</v>
          </cell>
          <cell r="D960" t="str">
            <v>PVC</v>
          </cell>
          <cell r="E960">
            <v>1</v>
          </cell>
          <cell r="F960" t="str">
            <v>개</v>
          </cell>
          <cell r="G960">
            <v>13197</v>
          </cell>
          <cell r="H960">
            <v>13197</v>
          </cell>
          <cell r="I960">
            <v>24930</v>
          </cell>
          <cell r="J960">
            <v>24930</v>
          </cell>
          <cell r="K960">
            <v>0</v>
          </cell>
          <cell r="L960">
            <v>0</v>
          </cell>
          <cell r="M960">
            <v>38127</v>
          </cell>
          <cell r="N960">
            <v>38127</v>
          </cell>
          <cell r="O960" t="str">
            <v>제207호표</v>
          </cell>
        </row>
        <row r="961">
          <cell r="B961">
            <v>209</v>
          </cell>
          <cell r="C961" t="str">
            <v>함체(분체도장)</v>
          </cell>
          <cell r="D961" t="str">
            <v>SUS 400x700x370, 이중구조 1.2t</v>
          </cell>
          <cell r="E961">
            <v>1</v>
          </cell>
          <cell r="F961" t="str">
            <v>EA</v>
          </cell>
          <cell r="G961">
            <v>850804</v>
          </cell>
          <cell r="H961">
            <v>850804</v>
          </cell>
          <cell r="I961">
            <v>26832</v>
          </cell>
          <cell r="J961">
            <v>26832</v>
          </cell>
          <cell r="K961">
            <v>0</v>
          </cell>
          <cell r="L961">
            <v>0</v>
          </cell>
          <cell r="M961">
            <v>877636</v>
          </cell>
          <cell r="N961">
            <v>877636</v>
          </cell>
          <cell r="O961" t="str">
            <v>제209호표</v>
          </cell>
        </row>
        <row r="962">
          <cell r="B962">
            <v>212</v>
          </cell>
          <cell r="C962" t="str">
            <v>광 스위치 설치</v>
          </cell>
          <cell r="D962" t="str">
            <v xml:space="preserve">TP Port : 7포트 </v>
          </cell>
          <cell r="E962">
            <v>1</v>
          </cell>
          <cell r="F962" t="str">
            <v>EA</v>
          </cell>
          <cell r="G962">
            <v>301800</v>
          </cell>
          <cell r="H962">
            <v>301800</v>
          </cell>
          <cell r="I962">
            <v>60033</v>
          </cell>
          <cell r="J962">
            <v>60033</v>
          </cell>
          <cell r="K962">
            <v>0</v>
          </cell>
          <cell r="L962">
            <v>0</v>
          </cell>
          <cell r="M962">
            <v>361833</v>
          </cell>
          <cell r="N962">
            <v>361833</v>
          </cell>
          <cell r="O962" t="str">
            <v>제212호표</v>
          </cell>
        </row>
        <row r="963">
          <cell r="B963">
            <v>213</v>
          </cell>
          <cell r="C963" t="str">
            <v>UTP PATCH CORD</v>
          </cell>
          <cell r="D963" t="str">
            <v>UTP Cat 5e. 4P</v>
          </cell>
          <cell r="E963">
            <v>1</v>
          </cell>
          <cell r="F963" t="str">
            <v>EA</v>
          </cell>
          <cell r="G963">
            <v>1148</v>
          </cell>
          <cell r="H963">
            <v>1148</v>
          </cell>
          <cell r="I963">
            <v>13299</v>
          </cell>
          <cell r="J963">
            <v>13299</v>
          </cell>
          <cell r="K963">
            <v>0</v>
          </cell>
          <cell r="L963">
            <v>0</v>
          </cell>
          <cell r="M963">
            <v>14447</v>
          </cell>
          <cell r="N963">
            <v>14447</v>
          </cell>
          <cell r="O963" t="str">
            <v>제213호표</v>
          </cell>
        </row>
        <row r="964">
          <cell r="B964">
            <v>218</v>
          </cell>
          <cell r="C964" t="str">
            <v>누전차단기 설치</v>
          </cell>
          <cell r="D964" t="str">
            <v>ELB 2P 30/20AT</v>
          </cell>
          <cell r="E964">
            <v>1</v>
          </cell>
          <cell r="F964" t="str">
            <v>EA</v>
          </cell>
          <cell r="G964">
            <v>15475</v>
          </cell>
          <cell r="H964">
            <v>15475</v>
          </cell>
          <cell r="I964">
            <v>29183</v>
          </cell>
          <cell r="J964">
            <v>29183</v>
          </cell>
          <cell r="K964">
            <v>0</v>
          </cell>
          <cell r="L964">
            <v>0</v>
          </cell>
          <cell r="M964">
            <v>44658</v>
          </cell>
          <cell r="N964">
            <v>44658</v>
          </cell>
          <cell r="O964" t="str">
            <v>제218호표</v>
          </cell>
        </row>
        <row r="965">
          <cell r="B965">
            <v>219</v>
          </cell>
          <cell r="C965" t="str">
            <v>배선용차단기 설치</v>
          </cell>
          <cell r="D965" t="str">
            <v>MCCB 2P 30/20AT</v>
          </cell>
          <cell r="E965">
            <v>1</v>
          </cell>
          <cell r="F965" t="str">
            <v>EA</v>
          </cell>
          <cell r="G965">
            <v>27956</v>
          </cell>
          <cell r="H965">
            <v>27956</v>
          </cell>
          <cell r="I965">
            <v>31882</v>
          </cell>
          <cell r="J965">
            <v>31882</v>
          </cell>
          <cell r="K965">
            <v>0</v>
          </cell>
          <cell r="L965">
            <v>0</v>
          </cell>
          <cell r="M965">
            <v>59838</v>
          </cell>
          <cell r="N965">
            <v>59838</v>
          </cell>
          <cell r="O965" t="str">
            <v>제219호표</v>
          </cell>
        </row>
        <row r="966">
          <cell r="B966">
            <v>220</v>
          </cell>
          <cell r="C966" t="str">
            <v>써지보호기(전원) 설치</v>
          </cell>
          <cell r="D966" t="str">
            <v>40KA</v>
          </cell>
          <cell r="E966">
            <v>1</v>
          </cell>
          <cell r="F966" t="str">
            <v>EA</v>
          </cell>
          <cell r="G966">
            <v>91263</v>
          </cell>
          <cell r="H966">
            <v>91263</v>
          </cell>
          <cell r="I966">
            <v>42129</v>
          </cell>
          <cell r="J966">
            <v>42129</v>
          </cell>
          <cell r="K966">
            <v>0</v>
          </cell>
          <cell r="L966">
            <v>0</v>
          </cell>
          <cell r="M966">
            <v>133392</v>
          </cell>
          <cell r="N966">
            <v>133392</v>
          </cell>
          <cell r="O966" t="str">
            <v>제220호표</v>
          </cell>
        </row>
        <row r="967">
          <cell r="B967">
            <v>221</v>
          </cell>
          <cell r="C967" t="str">
            <v>불법광고물 
부착방지시트</v>
          </cell>
          <cell r="D967" t="str">
            <v>현장설치도</v>
          </cell>
          <cell r="E967">
            <v>1</v>
          </cell>
          <cell r="F967" t="str">
            <v>개소</v>
          </cell>
          <cell r="G967">
            <v>187775</v>
          </cell>
          <cell r="H967">
            <v>187775</v>
          </cell>
          <cell r="I967">
            <v>0</v>
          </cell>
          <cell r="J967">
            <v>0</v>
          </cell>
          <cell r="K967">
            <v>0</v>
          </cell>
          <cell r="L967">
            <v>0</v>
          </cell>
          <cell r="M967">
            <v>187775</v>
          </cell>
          <cell r="N967">
            <v>187775</v>
          </cell>
          <cell r="O967" t="str">
            <v>제221호표</v>
          </cell>
        </row>
        <row r="968">
          <cell r="B968" t="str">
            <v>멀티콘센트접지2구</v>
          </cell>
          <cell r="C968" t="str">
            <v>멀티콘센트</v>
          </cell>
          <cell r="D968" t="str">
            <v>접지2구</v>
          </cell>
          <cell r="E968">
            <v>1</v>
          </cell>
          <cell r="F968" t="str">
            <v>EA</v>
          </cell>
          <cell r="G968">
            <v>5500</v>
          </cell>
          <cell r="H968">
            <v>5500</v>
          </cell>
          <cell r="J968">
            <v>0</v>
          </cell>
          <cell r="L968">
            <v>0</v>
          </cell>
          <cell r="M968">
            <v>5500</v>
          </cell>
          <cell r="N968">
            <v>5500</v>
          </cell>
        </row>
        <row r="969">
          <cell r="B969" t="str">
            <v>멀티콘센트접지6구</v>
          </cell>
          <cell r="C969" t="str">
            <v>멀티콘센트</v>
          </cell>
          <cell r="D969" t="str">
            <v>접지6구</v>
          </cell>
          <cell r="E969">
            <v>2</v>
          </cell>
          <cell r="F969" t="str">
            <v>EA</v>
          </cell>
          <cell r="G969">
            <v>10400</v>
          </cell>
          <cell r="H969">
            <v>20800</v>
          </cell>
          <cell r="J969">
            <v>0</v>
          </cell>
          <cell r="L969">
            <v>0</v>
          </cell>
          <cell r="M969">
            <v>10400</v>
          </cell>
          <cell r="N969">
            <v>20800</v>
          </cell>
        </row>
        <row r="970">
          <cell r="B970">
            <v>301</v>
          </cell>
          <cell r="C970" t="str">
            <v>CCTV POLE 설치
(토사)</v>
          </cell>
          <cell r="D970" t="str">
            <v>6M, Ø165, 분체도장</v>
          </cell>
          <cell r="E970">
            <v>1</v>
          </cell>
          <cell r="F970" t="str">
            <v>EA</v>
          </cell>
          <cell r="G970">
            <v>1217776</v>
          </cell>
          <cell r="H970">
            <v>1217776</v>
          </cell>
          <cell r="I970">
            <v>259211</v>
          </cell>
          <cell r="J970">
            <v>259211</v>
          </cell>
          <cell r="K970">
            <v>0</v>
          </cell>
          <cell r="L970">
            <v>0</v>
          </cell>
          <cell r="M970">
            <v>1476987</v>
          </cell>
          <cell r="N970">
            <v>1476987</v>
          </cell>
          <cell r="O970" t="str">
            <v>제301호표</v>
          </cell>
        </row>
        <row r="971">
          <cell r="B971">
            <v>308</v>
          </cell>
          <cell r="C971" t="str">
            <v>부착대(ARM)설치(도로)</v>
          </cell>
          <cell r="D971" t="str">
            <v>3M, Ø76, 분체도장</v>
          </cell>
          <cell r="E971">
            <v>1</v>
          </cell>
          <cell r="F971" t="str">
            <v>EA</v>
          </cell>
          <cell r="G971">
            <v>257622</v>
          </cell>
          <cell r="H971">
            <v>257622</v>
          </cell>
          <cell r="I971">
            <v>223214</v>
          </cell>
          <cell r="J971">
            <v>223214</v>
          </cell>
          <cell r="K971">
            <v>0</v>
          </cell>
          <cell r="L971">
            <v>0</v>
          </cell>
          <cell r="M971">
            <v>480836</v>
          </cell>
          <cell r="N971">
            <v>480836</v>
          </cell>
          <cell r="O971" t="str">
            <v>제308호표</v>
          </cell>
        </row>
        <row r="972">
          <cell r="B972">
            <v>322</v>
          </cell>
          <cell r="C972" t="str">
            <v>와이어로프 설치</v>
          </cell>
          <cell r="D972" t="str">
            <v>ARM 3M</v>
          </cell>
          <cell r="E972">
            <v>1</v>
          </cell>
          <cell r="F972" t="str">
            <v>식</v>
          </cell>
          <cell r="G972">
            <v>13528</v>
          </cell>
          <cell r="H972">
            <v>13528</v>
          </cell>
          <cell r="I972">
            <v>108512</v>
          </cell>
          <cell r="J972">
            <v>108512</v>
          </cell>
          <cell r="K972">
            <v>0</v>
          </cell>
          <cell r="L972">
            <v>0</v>
          </cell>
          <cell r="M972">
            <v>122040</v>
          </cell>
          <cell r="N972">
            <v>122040</v>
          </cell>
          <cell r="O972" t="str">
            <v>제322호표</v>
          </cell>
        </row>
        <row r="973">
          <cell r="B973">
            <v>325</v>
          </cell>
          <cell r="C973" t="str">
            <v>CCTV POLE 
기성기초 설치</v>
          </cell>
          <cell r="D973" t="str">
            <v>700 x 700 x 800(토사)</v>
          </cell>
          <cell r="E973">
            <v>1</v>
          </cell>
          <cell r="F973" t="str">
            <v>개소</v>
          </cell>
          <cell r="G973">
            <v>180420</v>
          </cell>
          <cell r="H973">
            <v>180420</v>
          </cell>
          <cell r="I973">
            <v>65613</v>
          </cell>
          <cell r="J973">
            <v>65613</v>
          </cell>
          <cell r="K973">
            <v>6719</v>
          </cell>
          <cell r="L973">
            <v>6719</v>
          </cell>
          <cell r="M973">
            <v>252752</v>
          </cell>
          <cell r="N973">
            <v>252752</v>
          </cell>
          <cell r="O973" t="str">
            <v>제325호표</v>
          </cell>
        </row>
        <row r="974">
          <cell r="B974">
            <v>410</v>
          </cell>
          <cell r="C974" t="str">
            <v>전원케이블 포설</v>
          </cell>
          <cell r="D974" t="str">
            <v>F-CV 4sq x 2C x 1열</v>
          </cell>
          <cell r="E974">
            <v>6</v>
          </cell>
          <cell r="F974" t="str">
            <v>m</v>
          </cell>
          <cell r="G974">
            <v>1290</v>
          </cell>
          <cell r="H974">
            <v>7740</v>
          </cell>
          <cell r="I974">
            <v>3798</v>
          </cell>
          <cell r="J974">
            <v>22788</v>
          </cell>
          <cell r="K974">
            <v>0</v>
          </cell>
          <cell r="L974">
            <v>0</v>
          </cell>
          <cell r="M974">
            <v>5088</v>
          </cell>
          <cell r="N974">
            <v>30528</v>
          </cell>
          <cell r="O974" t="str">
            <v>제410호표</v>
          </cell>
        </row>
        <row r="975">
          <cell r="B975">
            <v>408</v>
          </cell>
          <cell r="C975" t="str">
            <v>전원케이블 포설</v>
          </cell>
          <cell r="D975" t="str">
            <v>F-CV 2.5sq x 2C x 1열</v>
          </cell>
          <cell r="E975">
            <v>2</v>
          </cell>
          <cell r="F975" t="str">
            <v>m</v>
          </cell>
          <cell r="G975">
            <v>1020</v>
          </cell>
          <cell r="H975">
            <v>2040</v>
          </cell>
          <cell r="I975">
            <v>3323</v>
          </cell>
          <cell r="J975">
            <v>6646</v>
          </cell>
          <cell r="K975">
            <v>0</v>
          </cell>
          <cell r="L975">
            <v>0</v>
          </cell>
          <cell r="M975">
            <v>4343</v>
          </cell>
          <cell r="N975">
            <v>8686</v>
          </cell>
          <cell r="O975" t="str">
            <v>제408호표</v>
          </cell>
        </row>
        <row r="976">
          <cell r="B976">
            <v>411</v>
          </cell>
          <cell r="C976" t="str">
            <v>전원케이블 포설</v>
          </cell>
          <cell r="D976" t="str">
            <v>VCT 1.5sq x 2C x 1열</v>
          </cell>
          <cell r="E976">
            <v>5</v>
          </cell>
          <cell r="F976" t="str">
            <v>m</v>
          </cell>
          <cell r="G976">
            <v>804</v>
          </cell>
          <cell r="H976">
            <v>4020</v>
          </cell>
          <cell r="I976">
            <v>3323</v>
          </cell>
          <cell r="J976">
            <v>16615</v>
          </cell>
          <cell r="K976">
            <v>0</v>
          </cell>
          <cell r="L976">
            <v>0</v>
          </cell>
          <cell r="M976">
            <v>4127</v>
          </cell>
          <cell r="N976">
            <v>20635</v>
          </cell>
          <cell r="O976" t="str">
            <v>제411호표</v>
          </cell>
        </row>
        <row r="977">
          <cell r="B977">
            <v>415</v>
          </cell>
          <cell r="C977" t="str">
            <v>전원케이블 포설</v>
          </cell>
          <cell r="D977" t="str">
            <v>VCT 1.5sq x 2C x 5열</v>
          </cell>
          <cell r="E977">
            <v>6</v>
          </cell>
          <cell r="F977" t="str">
            <v>m</v>
          </cell>
          <cell r="G977">
            <v>3819</v>
          </cell>
          <cell r="H977">
            <v>22914</v>
          </cell>
          <cell r="I977">
            <v>13958</v>
          </cell>
          <cell r="J977">
            <v>83748</v>
          </cell>
          <cell r="K977">
            <v>0</v>
          </cell>
          <cell r="L977">
            <v>0</v>
          </cell>
          <cell r="M977">
            <v>17777</v>
          </cell>
          <cell r="N977">
            <v>106662</v>
          </cell>
          <cell r="O977" t="str">
            <v>제415호표</v>
          </cell>
        </row>
        <row r="978">
          <cell r="B978">
            <v>416</v>
          </cell>
          <cell r="C978" t="str">
            <v>스피커케이블</v>
          </cell>
          <cell r="D978" t="str">
            <v>SW 2300</v>
          </cell>
          <cell r="E978">
            <v>2</v>
          </cell>
          <cell r="F978" t="str">
            <v>m</v>
          </cell>
          <cell r="G978">
            <v>1635</v>
          </cell>
          <cell r="H978">
            <v>3270</v>
          </cell>
          <cell r="I978">
            <v>3071</v>
          </cell>
          <cell r="J978">
            <v>6142</v>
          </cell>
          <cell r="K978">
            <v>0</v>
          </cell>
          <cell r="L978">
            <v>0</v>
          </cell>
          <cell r="M978">
            <v>4706</v>
          </cell>
          <cell r="N978">
            <v>9412</v>
          </cell>
          <cell r="O978" t="str">
            <v>제416호표</v>
          </cell>
        </row>
        <row r="979">
          <cell r="B979">
            <v>418</v>
          </cell>
          <cell r="C979" t="str">
            <v>LAN 케이블(옥외) 포설</v>
          </cell>
          <cell r="D979" t="str">
            <v>UTP Cat 5e 4P x 1열</v>
          </cell>
          <cell r="E979">
            <v>6</v>
          </cell>
          <cell r="F979" t="str">
            <v>m</v>
          </cell>
          <cell r="G979">
            <v>642</v>
          </cell>
          <cell r="H979">
            <v>3852</v>
          </cell>
          <cell r="I979">
            <v>4987</v>
          </cell>
          <cell r="J979">
            <v>29922</v>
          </cell>
          <cell r="K979">
            <v>0</v>
          </cell>
          <cell r="L979">
            <v>0</v>
          </cell>
          <cell r="M979">
            <v>5629</v>
          </cell>
          <cell r="N979">
            <v>33774</v>
          </cell>
          <cell r="O979" t="str">
            <v>제418호표</v>
          </cell>
        </row>
        <row r="980">
          <cell r="B980">
            <v>422</v>
          </cell>
          <cell r="C980" t="str">
            <v>LAN 케이블(옥외) 포설</v>
          </cell>
          <cell r="D980" t="str">
            <v>UTP Cat 5e 4P x 5열</v>
          </cell>
          <cell r="E980">
            <v>6</v>
          </cell>
          <cell r="F980" t="str">
            <v>m</v>
          </cell>
          <cell r="G980">
            <v>3095</v>
          </cell>
          <cell r="H980">
            <v>18570</v>
          </cell>
          <cell r="I980">
            <v>20946</v>
          </cell>
          <cell r="J980">
            <v>125676</v>
          </cell>
          <cell r="K980">
            <v>0</v>
          </cell>
          <cell r="L980">
            <v>0</v>
          </cell>
          <cell r="M980">
            <v>24041</v>
          </cell>
          <cell r="N980">
            <v>144246</v>
          </cell>
          <cell r="O980" t="str">
            <v>제422호표</v>
          </cell>
        </row>
        <row r="981">
          <cell r="B981">
            <v>425</v>
          </cell>
          <cell r="C981" t="str">
            <v>접지용 비닐 절연전선</v>
          </cell>
          <cell r="D981" t="str">
            <v>F-GV 4㎟</v>
          </cell>
          <cell r="E981">
            <v>6</v>
          </cell>
          <cell r="F981" t="str">
            <v>m</v>
          </cell>
          <cell r="G981">
            <v>575</v>
          </cell>
          <cell r="H981">
            <v>3450</v>
          </cell>
          <cell r="I981">
            <v>1438</v>
          </cell>
          <cell r="J981">
            <v>8628</v>
          </cell>
          <cell r="K981">
            <v>0</v>
          </cell>
          <cell r="L981">
            <v>0</v>
          </cell>
          <cell r="M981">
            <v>2013</v>
          </cell>
          <cell r="N981">
            <v>12078</v>
          </cell>
          <cell r="O981" t="str">
            <v>제425호표</v>
          </cell>
        </row>
        <row r="982">
          <cell r="B982">
            <v>426</v>
          </cell>
          <cell r="C982" t="str">
            <v>접지동봉(2본)</v>
          </cell>
          <cell r="D982" t="str">
            <v>Ø14 x 1000mm x 2EA</v>
          </cell>
          <cell r="E982">
            <v>1</v>
          </cell>
          <cell r="F982" t="str">
            <v>개소</v>
          </cell>
          <cell r="G982">
            <v>13478</v>
          </cell>
          <cell r="H982">
            <v>13478</v>
          </cell>
          <cell r="I982">
            <v>69276</v>
          </cell>
          <cell r="J982">
            <v>69276</v>
          </cell>
          <cell r="K982">
            <v>0</v>
          </cell>
          <cell r="L982">
            <v>0</v>
          </cell>
          <cell r="M982">
            <v>82754</v>
          </cell>
          <cell r="N982">
            <v>82754</v>
          </cell>
          <cell r="O982" t="str">
            <v>제426호표</v>
          </cell>
        </row>
        <row r="983">
          <cell r="B983">
            <v>437</v>
          </cell>
          <cell r="C983" t="str">
            <v>전선퓨즈(1Ø2W)설치</v>
          </cell>
          <cell r="D983" t="str">
            <v>2.6mm</v>
          </cell>
          <cell r="E983">
            <v>1</v>
          </cell>
          <cell r="F983" t="str">
            <v>EA</v>
          </cell>
          <cell r="G983">
            <v>4550</v>
          </cell>
          <cell r="H983">
            <v>4550</v>
          </cell>
          <cell r="I983">
            <v>33407</v>
          </cell>
          <cell r="J983">
            <v>33407</v>
          </cell>
          <cell r="K983">
            <v>0</v>
          </cell>
          <cell r="L983">
            <v>0</v>
          </cell>
          <cell r="M983">
            <v>37957</v>
          </cell>
          <cell r="N983">
            <v>37957</v>
          </cell>
          <cell r="O983" t="str">
            <v>제437호표</v>
          </cell>
        </row>
        <row r="984">
          <cell r="B984">
            <v>438</v>
          </cell>
          <cell r="C984" t="str">
            <v>인류애자 설치</v>
          </cell>
          <cell r="D984" t="str">
            <v>대110x95</v>
          </cell>
          <cell r="E984">
            <v>4</v>
          </cell>
          <cell r="F984" t="str">
            <v>개</v>
          </cell>
          <cell r="G984">
            <v>1520</v>
          </cell>
          <cell r="H984">
            <v>6080</v>
          </cell>
          <cell r="I984">
            <v>6681</v>
          </cell>
          <cell r="J984">
            <v>26724</v>
          </cell>
          <cell r="K984">
            <v>0</v>
          </cell>
          <cell r="L984">
            <v>0</v>
          </cell>
          <cell r="M984">
            <v>8201</v>
          </cell>
          <cell r="N984">
            <v>32804</v>
          </cell>
          <cell r="O984" t="str">
            <v>제438호표</v>
          </cell>
        </row>
        <row r="985">
          <cell r="B985">
            <v>439</v>
          </cell>
          <cell r="C985" t="str">
            <v>옥외용 비닐 절연전선 설치</v>
          </cell>
          <cell r="D985" t="str">
            <v>DV 2.6mm x 2C</v>
          </cell>
          <cell r="E985">
            <v>50</v>
          </cell>
          <cell r="F985" t="str">
            <v>m</v>
          </cell>
          <cell r="G985">
            <v>937</v>
          </cell>
          <cell r="H985">
            <v>46850</v>
          </cell>
          <cell r="I985">
            <v>1898</v>
          </cell>
          <cell r="J985">
            <v>94900</v>
          </cell>
          <cell r="K985">
            <v>56</v>
          </cell>
          <cell r="L985">
            <v>2800</v>
          </cell>
          <cell r="M985">
            <v>2891</v>
          </cell>
          <cell r="N985">
            <v>144550</v>
          </cell>
          <cell r="O985" t="str">
            <v>제439호표</v>
          </cell>
        </row>
        <row r="986">
          <cell r="B986" t="str">
            <v>CCTV 운영 스티커알루미늄베이스 5중구성</v>
          </cell>
          <cell r="C986" t="str">
            <v>CCTV 운영 스티커</v>
          </cell>
          <cell r="D986" t="str">
            <v>알루미늄베이스 5중구성</v>
          </cell>
          <cell r="E986">
            <v>26</v>
          </cell>
          <cell r="F986" t="str">
            <v>EA</v>
          </cell>
          <cell r="G986">
            <v>10000</v>
          </cell>
          <cell r="H986">
            <v>260000</v>
          </cell>
          <cell r="J986">
            <v>0</v>
          </cell>
          <cell r="L986">
            <v>0</v>
          </cell>
          <cell r="M986">
            <v>10000</v>
          </cell>
          <cell r="N986">
            <v>260000</v>
          </cell>
        </row>
        <row r="987">
          <cell r="B987" t="str">
            <v>경기도 용인 스티커</v>
          </cell>
          <cell r="C987" t="str">
            <v>경기도 용인 스티커</v>
          </cell>
          <cell r="E987">
            <v>2</v>
          </cell>
          <cell r="F987" t="str">
            <v>EA</v>
          </cell>
          <cell r="G987">
            <v>10000</v>
          </cell>
          <cell r="H987">
            <v>20000</v>
          </cell>
          <cell r="J987">
            <v>0</v>
          </cell>
          <cell r="L987">
            <v>0</v>
          </cell>
          <cell r="M987">
            <v>10000</v>
          </cell>
          <cell r="N987">
            <v>20000</v>
          </cell>
        </row>
        <row r="996">
          <cell r="B996">
            <v>3022</v>
          </cell>
          <cell r="D996" t="str">
            <v>계</v>
          </cell>
          <cell r="H996">
            <v>4644373</v>
          </cell>
          <cell r="J996">
            <v>1675930</v>
          </cell>
          <cell r="L996">
            <v>9519</v>
          </cell>
          <cell r="N996">
            <v>6329822</v>
          </cell>
        </row>
        <row r="997">
          <cell r="B997">
            <v>2023</v>
          </cell>
          <cell r="C997" t="str">
            <v>2.23 수지구 죽전동 1480(도)(죽전동 1189-5)</v>
          </cell>
        </row>
        <row r="998">
          <cell r="B998">
            <v>202</v>
          </cell>
          <cell r="C998" t="str">
            <v>스피드 돔 카메라
고정용 브래킷 설치</v>
          </cell>
          <cell r="D998" t="str">
            <v>제작사양</v>
          </cell>
          <cell r="E998">
            <v>1</v>
          </cell>
          <cell r="F998" t="str">
            <v>EA</v>
          </cell>
          <cell r="G998">
            <v>52644</v>
          </cell>
          <cell r="H998">
            <v>52644</v>
          </cell>
          <cell r="I998">
            <v>88162</v>
          </cell>
          <cell r="J998">
            <v>88162</v>
          </cell>
          <cell r="K998">
            <v>0</v>
          </cell>
          <cell r="L998">
            <v>0</v>
          </cell>
          <cell r="M998">
            <v>140806</v>
          </cell>
          <cell r="N998">
            <v>140806</v>
          </cell>
          <cell r="O998" t="str">
            <v>제202호표</v>
          </cell>
        </row>
        <row r="999">
          <cell r="B999">
            <v>203</v>
          </cell>
          <cell r="C999" t="str">
            <v>고정형 카메라
고정용 브래킷 설치</v>
          </cell>
          <cell r="D999" t="str">
            <v>제작사양</v>
          </cell>
          <cell r="E999">
            <v>1</v>
          </cell>
          <cell r="F999" t="str">
            <v>EA</v>
          </cell>
          <cell r="G999">
            <v>82644</v>
          </cell>
          <cell r="H999">
            <v>82644</v>
          </cell>
          <cell r="I999">
            <v>88162</v>
          </cell>
          <cell r="J999">
            <v>88162</v>
          </cell>
          <cell r="K999">
            <v>0</v>
          </cell>
          <cell r="L999">
            <v>0</v>
          </cell>
          <cell r="M999">
            <v>170806</v>
          </cell>
          <cell r="N999">
            <v>170806</v>
          </cell>
          <cell r="O999" t="str">
            <v>제203호표</v>
          </cell>
        </row>
        <row r="1000">
          <cell r="B1000">
            <v>204</v>
          </cell>
          <cell r="C1000" t="str">
            <v>스피커 설치</v>
          </cell>
          <cell r="D1000" t="str">
            <v>20W, 8Ω</v>
          </cell>
          <cell r="E1000">
            <v>1</v>
          </cell>
          <cell r="F1000" t="str">
            <v>개</v>
          </cell>
          <cell r="G1000">
            <v>45879</v>
          </cell>
          <cell r="H1000">
            <v>45879</v>
          </cell>
          <cell r="I1000">
            <v>45997</v>
          </cell>
          <cell r="J1000">
            <v>45997</v>
          </cell>
          <cell r="K1000">
            <v>0</v>
          </cell>
          <cell r="L1000">
            <v>0</v>
          </cell>
          <cell r="M1000">
            <v>91876</v>
          </cell>
          <cell r="N1000">
            <v>91876</v>
          </cell>
          <cell r="O1000" t="str">
            <v>제204호표</v>
          </cell>
        </row>
        <row r="1001">
          <cell r="B1001">
            <v>205</v>
          </cell>
          <cell r="C1001" t="str">
            <v>경광등 설치</v>
          </cell>
          <cell r="D1001" t="str">
            <v>크세논램프 5W, ABS</v>
          </cell>
          <cell r="E1001">
            <v>1</v>
          </cell>
          <cell r="F1001" t="str">
            <v>개</v>
          </cell>
          <cell r="G1001">
            <v>50294</v>
          </cell>
          <cell r="H1001">
            <v>50294</v>
          </cell>
          <cell r="I1001">
            <v>9801</v>
          </cell>
          <cell r="J1001">
            <v>9801</v>
          </cell>
          <cell r="K1001">
            <v>0</v>
          </cell>
          <cell r="L1001">
            <v>0</v>
          </cell>
          <cell r="M1001">
            <v>60095</v>
          </cell>
          <cell r="N1001">
            <v>60095</v>
          </cell>
          <cell r="O1001" t="str">
            <v>제205호표</v>
          </cell>
        </row>
        <row r="1002">
          <cell r="B1002">
            <v>206</v>
          </cell>
          <cell r="C1002" t="str">
            <v>LED안내판(부착대) 설치</v>
          </cell>
          <cell r="D1002" t="str">
            <v>부착대(ARM)부착형</v>
          </cell>
          <cell r="E1002">
            <v>1</v>
          </cell>
          <cell r="F1002" t="str">
            <v>개</v>
          </cell>
          <cell r="G1002">
            <v>811034</v>
          </cell>
          <cell r="H1002">
            <v>811034</v>
          </cell>
          <cell r="I1002">
            <v>34498</v>
          </cell>
          <cell r="J1002">
            <v>34498</v>
          </cell>
          <cell r="K1002">
            <v>0</v>
          </cell>
          <cell r="L1002">
            <v>0</v>
          </cell>
          <cell r="M1002">
            <v>845532</v>
          </cell>
          <cell r="N1002">
            <v>845532</v>
          </cell>
          <cell r="O1002" t="str">
            <v>제206호표</v>
          </cell>
        </row>
        <row r="1003">
          <cell r="B1003">
            <v>209</v>
          </cell>
          <cell r="C1003" t="str">
            <v>함체(분체도장)</v>
          </cell>
          <cell r="D1003" t="str">
            <v>SUS 400x700x370, 이중구조 1.2t</v>
          </cell>
          <cell r="E1003">
            <v>1</v>
          </cell>
          <cell r="F1003" t="str">
            <v>EA</v>
          </cell>
          <cell r="G1003">
            <v>850804</v>
          </cell>
          <cell r="H1003">
            <v>850804</v>
          </cell>
          <cell r="I1003">
            <v>26832</v>
          </cell>
          <cell r="J1003">
            <v>26832</v>
          </cell>
          <cell r="K1003">
            <v>0</v>
          </cell>
          <cell r="L1003">
            <v>0</v>
          </cell>
          <cell r="M1003">
            <v>877636</v>
          </cell>
          <cell r="N1003">
            <v>877636</v>
          </cell>
          <cell r="O1003" t="str">
            <v>제209호표</v>
          </cell>
        </row>
        <row r="1004">
          <cell r="B1004">
            <v>217</v>
          </cell>
          <cell r="C1004" t="str">
            <v>HUB</v>
          </cell>
          <cell r="D1004" t="str">
            <v>8Port</v>
          </cell>
          <cell r="E1004">
            <v>1</v>
          </cell>
          <cell r="F1004" t="str">
            <v>EA</v>
          </cell>
          <cell r="G1004">
            <v>82700</v>
          </cell>
          <cell r="H1004">
            <v>82700</v>
          </cell>
          <cell r="I1004">
            <v>60033</v>
          </cell>
          <cell r="J1004">
            <v>60033</v>
          </cell>
          <cell r="K1004">
            <v>0</v>
          </cell>
          <cell r="L1004">
            <v>0</v>
          </cell>
          <cell r="M1004">
            <v>142733</v>
          </cell>
          <cell r="N1004">
            <v>142733</v>
          </cell>
          <cell r="O1004" t="str">
            <v>제217호표</v>
          </cell>
        </row>
        <row r="1005">
          <cell r="B1005">
            <v>218</v>
          </cell>
          <cell r="C1005" t="str">
            <v>누전차단기 설치</v>
          </cell>
          <cell r="D1005" t="str">
            <v>ELB 2P 30/20AT</v>
          </cell>
          <cell r="E1005">
            <v>1</v>
          </cell>
          <cell r="F1005" t="str">
            <v>EA</v>
          </cell>
          <cell r="G1005">
            <v>15475</v>
          </cell>
          <cell r="H1005">
            <v>15475</v>
          </cell>
          <cell r="I1005">
            <v>29183</v>
          </cell>
          <cell r="J1005">
            <v>29183</v>
          </cell>
          <cell r="K1005">
            <v>0</v>
          </cell>
          <cell r="L1005">
            <v>0</v>
          </cell>
          <cell r="M1005">
            <v>44658</v>
          </cell>
          <cell r="N1005">
            <v>44658</v>
          </cell>
          <cell r="O1005" t="str">
            <v>제218호표</v>
          </cell>
        </row>
        <row r="1006">
          <cell r="B1006">
            <v>219</v>
          </cell>
          <cell r="C1006" t="str">
            <v>배선용차단기 설치</v>
          </cell>
          <cell r="D1006" t="str">
            <v>MCCB 2P 30/20AT</v>
          </cell>
          <cell r="E1006">
            <v>1</v>
          </cell>
          <cell r="F1006" t="str">
            <v>EA</v>
          </cell>
          <cell r="G1006">
            <v>27956</v>
          </cell>
          <cell r="H1006">
            <v>27956</v>
          </cell>
          <cell r="I1006">
            <v>31882</v>
          </cell>
          <cell r="J1006">
            <v>31882</v>
          </cell>
          <cell r="K1006">
            <v>0</v>
          </cell>
          <cell r="L1006">
            <v>0</v>
          </cell>
          <cell r="M1006">
            <v>59838</v>
          </cell>
          <cell r="N1006">
            <v>59838</v>
          </cell>
          <cell r="O1006" t="str">
            <v>제219호표</v>
          </cell>
        </row>
        <row r="1007">
          <cell r="B1007">
            <v>220</v>
          </cell>
          <cell r="C1007" t="str">
            <v>써지보호기(전원) 설치</v>
          </cell>
          <cell r="D1007" t="str">
            <v>40KA</v>
          </cell>
          <cell r="E1007">
            <v>1</v>
          </cell>
          <cell r="F1007" t="str">
            <v>EA</v>
          </cell>
          <cell r="G1007">
            <v>91263</v>
          </cell>
          <cell r="H1007">
            <v>91263</v>
          </cell>
          <cell r="I1007">
            <v>42129</v>
          </cell>
          <cell r="J1007">
            <v>42129</v>
          </cell>
          <cell r="K1007">
            <v>0</v>
          </cell>
          <cell r="L1007">
            <v>0</v>
          </cell>
          <cell r="M1007">
            <v>133392</v>
          </cell>
          <cell r="N1007">
            <v>133392</v>
          </cell>
          <cell r="O1007" t="str">
            <v>제220호표</v>
          </cell>
        </row>
        <row r="1008">
          <cell r="B1008" t="str">
            <v>멀티콘센트접지2구</v>
          </cell>
          <cell r="C1008" t="str">
            <v>멀티콘센트</v>
          </cell>
          <cell r="D1008" t="str">
            <v>접지2구</v>
          </cell>
          <cell r="E1008">
            <v>1</v>
          </cell>
          <cell r="F1008" t="str">
            <v>EA</v>
          </cell>
          <cell r="G1008">
            <v>5500</v>
          </cell>
          <cell r="H1008">
            <v>5500</v>
          </cell>
          <cell r="J1008">
            <v>0</v>
          </cell>
          <cell r="L1008">
            <v>0</v>
          </cell>
          <cell r="M1008">
            <v>5500</v>
          </cell>
          <cell r="N1008">
            <v>5500</v>
          </cell>
        </row>
        <row r="1009">
          <cell r="B1009" t="str">
            <v>멀티콘센트접지6구</v>
          </cell>
          <cell r="C1009" t="str">
            <v>멀티콘센트</v>
          </cell>
          <cell r="D1009" t="str">
            <v>접지6구</v>
          </cell>
          <cell r="E1009">
            <v>2</v>
          </cell>
          <cell r="F1009" t="str">
            <v>EA</v>
          </cell>
          <cell r="G1009">
            <v>10400</v>
          </cell>
          <cell r="H1009">
            <v>20800</v>
          </cell>
          <cell r="J1009">
            <v>0</v>
          </cell>
          <cell r="L1009">
            <v>0</v>
          </cell>
          <cell r="M1009">
            <v>10400</v>
          </cell>
          <cell r="N1009">
            <v>20800</v>
          </cell>
        </row>
        <row r="1010">
          <cell r="B1010">
            <v>409</v>
          </cell>
          <cell r="C1010" t="str">
            <v>전원케이블 포설</v>
          </cell>
          <cell r="D1010" t="str">
            <v>F-CV 2.5sq x 3C x 1열</v>
          </cell>
          <cell r="E1010">
            <v>2</v>
          </cell>
          <cell r="F1010" t="str">
            <v>m</v>
          </cell>
          <cell r="G1010">
            <v>1510</v>
          </cell>
          <cell r="H1010">
            <v>3020</v>
          </cell>
          <cell r="I1010">
            <v>4510</v>
          </cell>
          <cell r="J1010">
            <v>9020</v>
          </cell>
          <cell r="K1010">
            <v>0</v>
          </cell>
          <cell r="L1010">
            <v>0</v>
          </cell>
          <cell r="M1010">
            <v>6020</v>
          </cell>
          <cell r="N1010">
            <v>12040</v>
          </cell>
          <cell r="O1010" t="str">
            <v>제409호표</v>
          </cell>
        </row>
        <row r="1011">
          <cell r="B1011">
            <v>411</v>
          </cell>
          <cell r="C1011" t="str">
            <v>전원케이블 포설</v>
          </cell>
          <cell r="D1011" t="str">
            <v>VCT 1.5sq x 2C x 1열</v>
          </cell>
          <cell r="E1011">
            <v>10</v>
          </cell>
          <cell r="F1011" t="str">
            <v>m</v>
          </cell>
          <cell r="G1011">
            <v>804</v>
          </cell>
          <cell r="H1011">
            <v>8040</v>
          </cell>
          <cell r="I1011">
            <v>3323</v>
          </cell>
          <cell r="J1011">
            <v>33230</v>
          </cell>
          <cell r="K1011">
            <v>0</v>
          </cell>
          <cell r="L1011">
            <v>0</v>
          </cell>
          <cell r="M1011">
            <v>4127</v>
          </cell>
          <cell r="N1011">
            <v>41270</v>
          </cell>
          <cell r="O1011" t="str">
            <v>제411호표</v>
          </cell>
        </row>
        <row r="1012">
          <cell r="B1012">
            <v>414</v>
          </cell>
          <cell r="C1012" t="str">
            <v>전원케이블 포설</v>
          </cell>
          <cell r="D1012" t="str">
            <v>VCT 1.5sq x 2C x 4열</v>
          </cell>
          <cell r="E1012">
            <v>10</v>
          </cell>
          <cell r="F1012" t="str">
            <v>m</v>
          </cell>
          <cell r="G1012">
            <v>3058</v>
          </cell>
          <cell r="H1012">
            <v>30580</v>
          </cell>
          <cell r="I1012">
            <v>11299</v>
          </cell>
          <cell r="J1012">
            <v>112990</v>
          </cell>
          <cell r="K1012">
            <v>0</v>
          </cell>
          <cell r="L1012">
            <v>0</v>
          </cell>
          <cell r="M1012">
            <v>14357</v>
          </cell>
          <cell r="N1012">
            <v>143570</v>
          </cell>
          <cell r="O1012" t="str">
            <v>제414호표</v>
          </cell>
        </row>
        <row r="1013">
          <cell r="B1013">
            <v>418</v>
          </cell>
          <cell r="C1013" t="str">
            <v>LAN 케이블(옥외) 포설</v>
          </cell>
          <cell r="D1013" t="str">
            <v>UTP Cat 5e 4P x 1열</v>
          </cell>
          <cell r="E1013">
            <v>2</v>
          </cell>
          <cell r="F1013" t="str">
            <v>m</v>
          </cell>
          <cell r="G1013">
            <v>642</v>
          </cell>
          <cell r="H1013">
            <v>1284</v>
          </cell>
          <cell r="I1013">
            <v>4987</v>
          </cell>
          <cell r="J1013">
            <v>9974</v>
          </cell>
          <cell r="K1013">
            <v>0</v>
          </cell>
          <cell r="L1013">
            <v>0</v>
          </cell>
          <cell r="M1013">
            <v>5629</v>
          </cell>
          <cell r="N1013">
            <v>11258</v>
          </cell>
          <cell r="O1013" t="str">
            <v>제418호표</v>
          </cell>
        </row>
        <row r="1014">
          <cell r="B1014">
            <v>421</v>
          </cell>
          <cell r="C1014" t="str">
            <v>LAN 케이블(옥외) 포설</v>
          </cell>
          <cell r="D1014" t="str">
            <v>UTP Cat 5e 4P x 4열</v>
          </cell>
          <cell r="E1014">
            <v>10</v>
          </cell>
          <cell r="F1014" t="str">
            <v>m</v>
          </cell>
          <cell r="G1014">
            <v>2481</v>
          </cell>
          <cell r="H1014">
            <v>24810</v>
          </cell>
          <cell r="I1014">
            <v>16956</v>
          </cell>
          <cell r="J1014">
            <v>169560</v>
          </cell>
          <cell r="K1014">
            <v>0</v>
          </cell>
          <cell r="L1014">
            <v>0</v>
          </cell>
          <cell r="M1014">
            <v>19437</v>
          </cell>
          <cell r="N1014">
            <v>194370</v>
          </cell>
          <cell r="O1014" t="str">
            <v>제421호표</v>
          </cell>
        </row>
        <row r="1015">
          <cell r="B1015" t="str">
            <v>CCTV 운영 스티커알루미늄베이스 5중구성</v>
          </cell>
          <cell r="C1015" t="str">
            <v>CCTV 운영 스티커</v>
          </cell>
          <cell r="D1015" t="str">
            <v>알루미늄베이스 5중구성</v>
          </cell>
          <cell r="E1015">
            <v>26</v>
          </cell>
          <cell r="F1015" t="str">
            <v>EA</v>
          </cell>
          <cell r="G1015">
            <v>10000</v>
          </cell>
          <cell r="H1015">
            <v>260000</v>
          </cell>
          <cell r="J1015">
            <v>0</v>
          </cell>
          <cell r="L1015">
            <v>0</v>
          </cell>
          <cell r="M1015">
            <v>10000</v>
          </cell>
          <cell r="N1015">
            <v>260000</v>
          </cell>
        </row>
        <row r="1016">
          <cell r="B1016" t="str">
            <v>경기도 용인 스티커</v>
          </cell>
          <cell r="C1016" t="str">
            <v>경기도 용인 스티커</v>
          </cell>
          <cell r="E1016">
            <v>2</v>
          </cell>
          <cell r="F1016" t="str">
            <v>EA</v>
          </cell>
          <cell r="G1016">
            <v>10000</v>
          </cell>
          <cell r="H1016">
            <v>20000</v>
          </cell>
          <cell r="J1016">
            <v>0</v>
          </cell>
          <cell r="L1016">
            <v>0</v>
          </cell>
          <cell r="M1016">
            <v>10000</v>
          </cell>
          <cell r="N1016">
            <v>20000</v>
          </cell>
        </row>
        <row r="1018">
          <cell r="B1018">
            <v>3023</v>
          </cell>
          <cell r="D1018" t="str">
            <v>계</v>
          </cell>
          <cell r="H1018">
            <v>2484727</v>
          </cell>
          <cell r="J1018">
            <v>791453</v>
          </cell>
          <cell r="L1018">
            <v>0</v>
          </cell>
          <cell r="N1018">
            <v>3276180</v>
          </cell>
        </row>
        <row r="1019">
          <cell r="B1019">
            <v>2024</v>
          </cell>
          <cell r="C1019" t="str">
            <v>2.24 수지구 풍덕천동 776(도)(푸름어린이집 뒤편)</v>
          </cell>
        </row>
        <row r="1020">
          <cell r="B1020">
            <v>202</v>
          </cell>
          <cell r="C1020" t="str">
            <v>스피드 돔 카메라
고정용 브래킷 설치</v>
          </cell>
          <cell r="D1020" t="str">
            <v>제작사양</v>
          </cell>
          <cell r="E1020">
            <v>1</v>
          </cell>
          <cell r="F1020" t="str">
            <v>EA</v>
          </cell>
          <cell r="G1020">
            <v>52644</v>
          </cell>
          <cell r="H1020">
            <v>52644</v>
          </cell>
          <cell r="I1020">
            <v>88162</v>
          </cell>
          <cell r="J1020">
            <v>88162</v>
          </cell>
          <cell r="K1020">
            <v>0</v>
          </cell>
          <cell r="L1020">
            <v>0</v>
          </cell>
          <cell r="M1020">
            <v>140806</v>
          </cell>
          <cell r="N1020">
            <v>140806</v>
          </cell>
          <cell r="O1020" t="str">
            <v>제202호표</v>
          </cell>
        </row>
        <row r="1021">
          <cell r="B1021">
            <v>203</v>
          </cell>
          <cell r="C1021" t="str">
            <v>고정형 카메라
고정용 브래킷 설치</v>
          </cell>
          <cell r="D1021" t="str">
            <v>제작사양</v>
          </cell>
          <cell r="E1021">
            <v>1</v>
          </cell>
          <cell r="F1021" t="str">
            <v>EA</v>
          </cell>
          <cell r="G1021">
            <v>82644</v>
          </cell>
          <cell r="H1021">
            <v>82644</v>
          </cell>
          <cell r="I1021">
            <v>88162</v>
          </cell>
          <cell r="J1021">
            <v>88162</v>
          </cell>
          <cell r="K1021">
            <v>0</v>
          </cell>
          <cell r="L1021">
            <v>0</v>
          </cell>
          <cell r="M1021">
            <v>170806</v>
          </cell>
          <cell r="N1021">
            <v>170806</v>
          </cell>
          <cell r="O1021" t="str">
            <v>제203호표</v>
          </cell>
        </row>
        <row r="1022">
          <cell r="B1022">
            <v>204</v>
          </cell>
          <cell r="C1022" t="str">
            <v>스피커 설치</v>
          </cell>
          <cell r="D1022" t="str">
            <v>20W, 8Ω</v>
          </cell>
          <cell r="E1022">
            <v>1</v>
          </cell>
          <cell r="F1022" t="str">
            <v>개</v>
          </cell>
          <cell r="G1022">
            <v>45879</v>
          </cell>
          <cell r="H1022">
            <v>45879</v>
          </cell>
          <cell r="I1022">
            <v>45997</v>
          </cell>
          <cell r="J1022">
            <v>45997</v>
          </cell>
          <cell r="K1022">
            <v>0</v>
          </cell>
          <cell r="L1022">
            <v>0</v>
          </cell>
          <cell r="M1022">
            <v>91876</v>
          </cell>
          <cell r="N1022">
            <v>91876</v>
          </cell>
          <cell r="O1022" t="str">
            <v>제204호표</v>
          </cell>
        </row>
        <row r="1023">
          <cell r="B1023">
            <v>205</v>
          </cell>
          <cell r="C1023" t="str">
            <v>경광등 설치</v>
          </cell>
          <cell r="D1023" t="str">
            <v>크세논램프 5W, ABS</v>
          </cell>
          <cell r="E1023">
            <v>1</v>
          </cell>
          <cell r="F1023" t="str">
            <v>개</v>
          </cell>
          <cell r="G1023">
            <v>50294</v>
          </cell>
          <cell r="H1023">
            <v>50294</v>
          </cell>
          <cell r="I1023">
            <v>9801</v>
          </cell>
          <cell r="J1023">
            <v>9801</v>
          </cell>
          <cell r="K1023">
            <v>0</v>
          </cell>
          <cell r="L1023">
            <v>0</v>
          </cell>
          <cell r="M1023">
            <v>60095</v>
          </cell>
          <cell r="N1023">
            <v>60095</v>
          </cell>
          <cell r="O1023" t="str">
            <v>제205호표</v>
          </cell>
        </row>
        <row r="1024">
          <cell r="B1024">
            <v>206</v>
          </cell>
          <cell r="C1024" t="str">
            <v>LED안내판(부착대) 설치</v>
          </cell>
          <cell r="D1024" t="str">
            <v>부착대(ARM)부착형</v>
          </cell>
          <cell r="E1024">
            <v>2</v>
          </cell>
          <cell r="F1024" t="str">
            <v>개</v>
          </cell>
          <cell r="G1024">
            <v>811034</v>
          </cell>
          <cell r="H1024">
            <v>1622068</v>
          </cell>
          <cell r="I1024">
            <v>34498</v>
          </cell>
          <cell r="J1024">
            <v>68996</v>
          </cell>
          <cell r="K1024">
            <v>0</v>
          </cell>
          <cell r="L1024">
            <v>0</v>
          </cell>
          <cell r="M1024">
            <v>845532</v>
          </cell>
          <cell r="N1024">
            <v>1691064</v>
          </cell>
          <cell r="O1024" t="str">
            <v>제206호표</v>
          </cell>
        </row>
        <row r="1025">
          <cell r="B1025">
            <v>207</v>
          </cell>
          <cell r="C1025" t="str">
            <v>계량기함 설치</v>
          </cell>
          <cell r="D1025" t="str">
            <v>PVC</v>
          </cell>
          <cell r="E1025">
            <v>1</v>
          </cell>
          <cell r="F1025" t="str">
            <v>개</v>
          </cell>
          <cell r="G1025">
            <v>13197</v>
          </cell>
          <cell r="H1025">
            <v>13197</v>
          </cell>
          <cell r="I1025">
            <v>24930</v>
          </cell>
          <cell r="J1025">
            <v>24930</v>
          </cell>
          <cell r="K1025">
            <v>0</v>
          </cell>
          <cell r="L1025">
            <v>0</v>
          </cell>
          <cell r="M1025">
            <v>38127</v>
          </cell>
          <cell r="N1025">
            <v>38127</v>
          </cell>
          <cell r="O1025" t="str">
            <v>제207호표</v>
          </cell>
        </row>
        <row r="1026">
          <cell r="B1026">
            <v>209</v>
          </cell>
          <cell r="C1026" t="str">
            <v>함체(분체도장)</v>
          </cell>
          <cell r="D1026" t="str">
            <v>SUS 400x700x370, 이중구조 1.2t</v>
          </cell>
          <cell r="E1026">
            <v>1</v>
          </cell>
          <cell r="F1026" t="str">
            <v>EA</v>
          </cell>
          <cell r="G1026">
            <v>850804</v>
          </cell>
          <cell r="H1026">
            <v>850804</v>
          </cell>
          <cell r="I1026">
            <v>26832</v>
          </cell>
          <cell r="J1026">
            <v>26832</v>
          </cell>
          <cell r="K1026">
            <v>0</v>
          </cell>
          <cell r="L1026">
            <v>0</v>
          </cell>
          <cell r="M1026">
            <v>877636</v>
          </cell>
          <cell r="N1026">
            <v>877636</v>
          </cell>
          <cell r="O1026" t="str">
            <v>제209호표</v>
          </cell>
        </row>
        <row r="1027">
          <cell r="B1027">
            <v>212</v>
          </cell>
          <cell r="C1027" t="str">
            <v>광 스위치 설치</v>
          </cell>
          <cell r="D1027" t="str">
            <v xml:space="preserve">TP Port : 7포트 </v>
          </cell>
          <cell r="E1027">
            <v>1</v>
          </cell>
          <cell r="F1027" t="str">
            <v>EA</v>
          </cell>
          <cell r="G1027">
            <v>301800</v>
          </cell>
          <cell r="H1027">
            <v>301800</v>
          </cell>
          <cell r="I1027">
            <v>60033</v>
          </cell>
          <cell r="J1027">
            <v>60033</v>
          </cell>
          <cell r="K1027">
            <v>0</v>
          </cell>
          <cell r="L1027">
            <v>0</v>
          </cell>
          <cell r="M1027">
            <v>361833</v>
          </cell>
          <cell r="N1027">
            <v>361833</v>
          </cell>
          <cell r="O1027" t="str">
            <v>제212호표</v>
          </cell>
        </row>
        <row r="1028">
          <cell r="B1028">
            <v>213</v>
          </cell>
          <cell r="C1028" t="str">
            <v>UTP PATCH CORD</v>
          </cell>
          <cell r="D1028" t="str">
            <v>UTP Cat 5e. 4P</v>
          </cell>
          <cell r="E1028">
            <v>1</v>
          </cell>
          <cell r="F1028" t="str">
            <v>EA</v>
          </cell>
          <cell r="G1028">
            <v>1148</v>
          </cell>
          <cell r="H1028">
            <v>1148</v>
          </cell>
          <cell r="I1028">
            <v>13299</v>
          </cell>
          <cell r="J1028">
            <v>13299</v>
          </cell>
          <cell r="K1028">
            <v>0</v>
          </cell>
          <cell r="L1028">
            <v>0</v>
          </cell>
          <cell r="M1028">
            <v>14447</v>
          </cell>
          <cell r="N1028">
            <v>14447</v>
          </cell>
          <cell r="O1028" t="str">
            <v>제213호표</v>
          </cell>
        </row>
        <row r="1029">
          <cell r="B1029">
            <v>214</v>
          </cell>
          <cell r="C1029" t="str">
            <v>F/O PATCH CORD</v>
          </cell>
          <cell r="D1029" t="str">
            <v>SC to SC</v>
          </cell>
          <cell r="E1029">
            <v>1</v>
          </cell>
          <cell r="F1029" t="str">
            <v>EA</v>
          </cell>
          <cell r="G1029">
            <v>48398</v>
          </cell>
          <cell r="H1029">
            <v>48398</v>
          </cell>
          <cell r="I1029">
            <v>13299</v>
          </cell>
          <cell r="J1029">
            <v>13299</v>
          </cell>
          <cell r="K1029">
            <v>0</v>
          </cell>
          <cell r="L1029">
            <v>0</v>
          </cell>
          <cell r="M1029">
            <v>61697</v>
          </cell>
          <cell r="N1029">
            <v>61697</v>
          </cell>
          <cell r="O1029" t="str">
            <v>제214호표</v>
          </cell>
        </row>
        <row r="1030">
          <cell r="B1030">
            <v>215</v>
          </cell>
          <cell r="C1030" t="str">
            <v>FDF 설치</v>
          </cell>
          <cell r="D1030" t="str">
            <v>4C Mini - FDF</v>
          </cell>
          <cell r="E1030">
            <v>2</v>
          </cell>
          <cell r="F1030" t="str">
            <v>EA</v>
          </cell>
          <cell r="G1030">
            <v>32644</v>
          </cell>
          <cell r="H1030">
            <v>65288</v>
          </cell>
          <cell r="I1030">
            <v>88162</v>
          </cell>
          <cell r="J1030">
            <v>176324</v>
          </cell>
          <cell r="K1030">
            <v>0</v>
          </cell>
          <cell r="L1030">
            <v>0</v>
          </cell>
          <cell r="M1030">
            <v>120806</v>
          </cell>
          <cell r="N1030">
            <v>241612</v>
          </cell>
          <cell r="O1030" t="str">
            <v>제215호표</v>
          </cell>
        </row>
        <row r="1031">
          <cell r="B1031">
            <v>218</v>
          </cell>
          <cell r="C1031" t="str">
            <v>누전차단기 설치</v>
          </cell>
          <cell r="D1031" t="str">
            <v>ELB 2P 30/20AT</v>
          </cell>
          <cell r="E1031">
            <v>1</v>
          </cell>
          <cell r="F1031" t="str">
            <v>EA</v>
          </cell>
          <cell r="G1031">
            <v>15475</v>
          </cell>
          <cell r="H1031">
            <v>15475</v>
          </cell>
          <cell r="I1031">
            <v>29183</v>
          </cell>
          <cell r="J1031">
            <v>29183</v>
          </cell>
          <cell r="K1031">
            <v>0</v>
          </cell>
          <cell r="L1031">
            <v>0</v>
          </cell>
          <cell r="M1031">
            <v>44658</v>
          </cell>
          <cell r="N1031">
            <v>44658</v>
          </cell>
          <cell r="O1031" t="str">
            <v>제218호표</v>
          </cell>
        </row>
        <row r="1032">
          <cell r="B1032">
            <v>219</v>
          </cell>
          <cell r="C1032" t="str">
            <v>배선용차단기 설치</v>
          </cell>
          <cell r="D1032" t="str">
            <v>MCCB 2P 30/20AT</v>
          </cell>
          <cell r="E1032">
            <v>1</v>
          </cell>
          <cell r="F1032" t="str">
            <v>EA</v>
          </cell>
          <cell r="G1032">
            <v>27956</v>
          </cell>
          <cell r="H1032">
            <v>27956</v>
          </cell>
          <cell r="I1032">
            <v>31882</v>
          </cell>
          <cell r="J1032">
            <v>31882</v>
          </cell>
          <cell r="K1032">
            <v>0</v>
          </cell>
          <cell r="L1032">
            <v>0</v>
          </cell>
          <cell r="M1032">
            <v>59838</v>
          </cell>
          <cell r="N1032">
            <v>59838</v>
          </cell>
          <cell r="O1032" t="str">
            <v>제219호표</v>
          </cell>
        </row>
        <row r="1033">
          <cell r="B1033">
            <v>220</v>
          </cell>
          <cell r="C1033" t="str">
            <v>써지보호기(전원) 설치</v>
          </cell>
          <cell r="D1033" t="str">
            <v>40KA</v>
          </cell>
          <cell r="E1033">
            <v>1</v>
          </cell>
          <cell r="F1033" t="str">
            <v>EA</v>
          </cell>
          <cell r="G1033">
            <v>91263</v>
          </cell>
          <cell r="H1033">
            <v>91263</v>
          </cell>
          <cell r="I1033">
            <v>42129</v>
          </cell>
          <cell r="J1033">
            <v>42129</v>
          </cell>
          <cell r="K1033">
            <v>0</v>
          </cell>
          <cell r="L1033">
            <v>0</v>
          </cell>
          <cell r="M1033">
            <v>133392</v>
          </cell>
          <cell r="N1033">
            <v>133392</v>
          </cell>
          <cell r="O1033" t="str">
            <v>제220호표</v>
          </cell>
        </row>
        <row r="1034">
          <cell r="B1034">
            <v>221</v>
          </cell>
          <cell r="C1034" t="str">
            <v>불법광고물 
부착방지시트</v>
          </cell>
          <cell r="D1034" t="str">
            <v>현장설치도</v>
          </cell>
          <cell r="E1034">
            <v>1</v>
          </cell>
          <cell r="F1034" t="str">
            <v>개소</v>
          </cell>
          <cell r="G1034">
            <v>187775</v>
          </cell>
          <cell r="H1034">
            <v>187775</v>
          </cell>
          <cell r="I1034">
            <v>0</v>
          </cell>
          <cell r="J1034">
            <v>0</v>
          </cell>
          <cell r="K1034">
            <v>0</v>
          </cell>
          <cell r="L1034">
            <v>0</v>
          </cell>
          <cell r="M1034">
            <v>187775</v>
          </cell>
          <cell r="N1034">
            <v>187775</v>
          </cell>
          <cell r="O1034" t="str">
            <v>제221호표</v>
          </cell>
        </row>
        <row r="1035">
          <cell r="B1035" t="str">
            <v>멀티콘센트접지2구</v>
          </cell>
          <cell r="C1035" t="str">
            <v>멀티콘센트</v>
          </cell>
          <cell r="D1035" t="str">
            <v>접지2구</v>
          </cell>
          <cell r="E1035">
            <v>1</v>
          </cell>
          <cell r="F1035" t="str">
            <v>EA</v>
          </cell>
          <cell r="G1035">
            <v>5500</v>
          </cell>
          <cell r="H1035">
            <v>5500</v>
          </cell>
          <cell r="J1035">
            <v>0</v>
          </cell>
          <cell r="L1035">
            <v>0</v>
          </cell>
          <cell r="M1035">
            <v>5500</v>
          </cell>
          <cell r="N1035">
            <v>5500</v>
          </cell>
        </row>
        <row r="1036">
          <cell r="B1036" t="str">
            <v>멀티콘센트접지6구</v>
          </cell>
          <cell r="C1036" t="str">
            <v>멀티콘센트</v>
          </cell>
          <cell r="D1036" t="str">
            <v>접지6구</v>
          </cell>
          <cell r="E1036">
            <v>2</v>
          </cell>
          <cell r="F1036" t="str">
            <v>EA</v>
          </cell>
          <cell r="G1036">
            <v>10400</v>
          </cell>
          <cell r="H1036">
            <v>20800</v>
          </cell>
          <cell r="J1036">
            <v>0</v>
          </cell>
          <cell r="L1036">
            <v>0</v>
          </cell>
          <cell r="M1036">
            <v>10400</v>
          </cell>
          <cell r="N1036">
            <v>20800</v>
          </cell>
        </row>
        <row r="1037">
          <cell r="B1037">
            <v>300</v>
          </cell>
          <cell r="C1037" t="str">
            <v>CCTV POLE 설치
(토사)</v>
          </cell>
          <cell r="D1037" t="str">
            <v>4.5M, Ø165, 분체도장</v>
          </cell>
          <cell r="E1037">
            <v>1</v>
          </cell>
          <cell r="F1037" t="str">
            <v>EA</v>
          </cell>
          <cell r="G1037">
            <v>947054</v>
          </cell>
          <cell r="H1037">
            <v>947054</v>
          </cell>
          <cell r="I1037">
            <v>235144</v>
          </cell>
          <cell r="J1037">
            <v>235144</v>
          </cell>
          <cell r="K1037">
            <v>0</v>
          </cell>
          <cell r="L1037">
            <v>0</v>
          </cell>
          <cell r="M1037">
            <v>1182198</v>
          </cell>
          <cell r="N1037">
            <v>1182198</v>
          </cell>
          <cell r="O1037" t="str">
            <v>제300호표</v>
          </cell>
        </row>
        <row r="1038">
          <cell r="B1038">
            <v>315</v>
          </cell>
          <cell r="C1038" t="str">
            <v>부착대(ARM)설치(기타)</v>
          </cell>
          <cell r="D1038" t="str">
            <v>3M, Ø76, 분체도장</v>
          </cell>
          <cell r="E1038">
            <v>1</v>
          </cell>
          <cell r="F1038" t="str">
            <v>EA</v>
          </cell>
          <cell r="G1038">
            <v>257622</v>
          </cell>
          <cell r="H1038">
            <v>257622</v>
          </cell>
          <cell r="I1038">
            <v>154069</v>
          </cell>
          <cell r="J1038">
            <v>154069</v>
          </cell>
          <cell r="K1038">
            <v>0</v>
          </cell>
          <cell r="L1038">
            <v>0</v>
          </cell>
          <cell r="M1038">
            <v>411691</v>
          </cell>
          <cell r="N1038">
            <v>411691</v>
          </cell>
          <cell r="O1038" t="str">
            <v>제315호표</v>
          </cell>
        </row>
        <row r="1039">
          <cell r="B1039">
            <v>322</v>
          </cell>
          <cell r="C1039" t="str">
            <v>와이어로프 설치</v>
          </cell>
          <cell r="D1039" t="str">
            <v>ARM 3M</v>
          </cell>
          <cell r="E1039">
            <v>1</v>
          </cell>
          <cell r="F1039" t="str">
            <v>식</v>
          </cell>
          <cell r="G1039">
            <v>13528</v>
          </cell>
          <cell r="H1039">
            <v>13528</v>
          </cell>
          <cell r="I1039">
            <v>108512</v>
          </cell>
          <cell r="J1039">
            <v>108512</v>
          </cell>
          <cell r="K1039">
            <v>0</v>
          </cell>
          <cell r="L1039">
            <v>0</v>
          </cell>
          <cell r="M1039">
            <v>122040</v>
          </cell>
          <cell r="N1039">
            <v>122040</v>
          </cell>
          <cell r="O1039" t="str">
            <v>제322호표</v>
          </cell>
        </row>
        <row r="1040">
          <cell r="B1040">
            <v>325</v>
          </cell>
          <cell r="C1040" t="str">
            <v>CCTV POLE 
기성기초 설치</v>
          </cell>
          <cell r="D1040" t="str">
            <v>700 x 700 x 800(토사)</v>
          </cell>
          <cell r="E1040">
            <v>1</v>
          </cell>
          <cell r="F1040" t="str">
            <v>개소</v>
          </cell>
          <cell r="G1040">
            <v>180420</v>
          </cell>
          <cell r="H1040">
            <v>180420</v>
          </cell>
          <cell r="I1040">
            <v>65613</v>
          </cell>
          <cell r="J1040">
            <v>65613</v>
          </cell>
          <cell r="K1040">
            <v>6719</v>
          </cell>
          <cell r="L1040">
            <v>6719</v>
          </cell>
          <cell r="M1040">
            <v>252752</v>
          </cell>
          <cell r="N1040">
            <v>252752</v>
          </cell>
          <cell r="O1040" t="str">
            <v>제325호표</v>
          </cell>
        </row>
        <row r="1041">
          <cell r="B1041">
            <v>400</v>
          </cell>
          <cell r="C1041" t="str">
            <v>전선관(지중)</v>
          </cell>
          <cell r="D1041" t="str">
            <v>PE 28C</v>
          </cell>
          <cell r="E1041">
            <v>376</v>
          </cell>
          <cell r="F1041" t="str">
            <v>m</v>
          </cell>
          <cell r="G1041">
            <v>542</v>
          </cell>
          <cell r="H1041">
            <v>203792</v>
          </cell>
          <cell r="I1041">
            <v>3940</v>
          </cell>
          <cell r="J1041">
            <v>1481440</v>
          </cell>
          <cell r="K1041">
            <v>0</v>
          </cell>
          <cell r="L1041">
            <v>0</v>
          </cell>
          <cell r="M1041">
            <v>4482</v>
          </cell>
          <cell r="N1041">
            <v>1685232</v>
          </cell>
          <cell r="O1041" t="str">
            <v>제400호표</v>
          </cell>
        </row>
        <row r="1042">
          <cell r="B1042">
            <v>410</v>
          </cell>
          <cell r="C1042" t="str">
            <v>전원케이블 포설</v>
          </cell>
          <cell r="D1042" t="str">
            <v>F-CV 4sq x 2C x 1열</v>
          </cell>
          <cell r="E1042">
            <v>202</v>
          </cell>
          <cell r="F1042" t="str">
            <v>m</v>
          </cell>
          <cell r="G1042">
            <v>1290</v>
          </cell>
          <cell r="H1042">
            <v>260580</v>
          </cell>
          <cell r="I1042">
            <v>3798</v>
          </cell>
          <cell r="J1042">
            <v>767196</v>
          </cell>
          <cell r="K1042">
            <v>0</v>
          </cell>
          <cell r="L1042">
            <v>0</v>
          </cell>
          <cell r="M1042">
            <v>5088</v>
          </cell>
          <cell r="N1042">
            <v>1027776</v>
          </cell>
          <cell r="O1042" t="str">
            <v>제410호표</v>
          </cell>
        </row>
        <row r="1043">
          <cell r="B1043">
            <v>408</v>
          </cell>
          <cell r="C1043" t="str">
            <v>전원케이블 포설</v>
          </cell>
          <cell r="D1043" t="str">
            <v>F-CV 2.5sq x 2C x 1열</v>
          </cell>
          <cell r="E1043">
            <v>2</v>
          </cell>
          <cell r="F1043" t="str">
            <v>m</v>
          </cell>
          <cell r="G1043">
            <v>1020</v>
          </cell>
          <cell r="H1043">
            <v>2040</v>
          </cell>
          <cell r="I1043">
            <v>3323</v>
          </cell>
          <cell r="J1043">
            <v>6646</v>
          </cell>
          <cell r="K1043">
            <v>0</v>
          </cell>
          <cell r="L1043">
            <v>0</v>
          </cell>
          <cell r="M1043">
            <v>4343</v>
          </cell>
          <cell r="N1043">
            <v>8686</v>
          </cell>
          <cell r="O1043" t="str">
            <v>제408호표</v>
          </cell>
        </row>
        <row r="1044">
          <cell r="B1044">
            <v>411</v>
          </cell>
          <cell r="C1044" t="str">
            <v>전원케이블 포설</v>
          </cell>
          <cell r="D1044" t="str">
            <v>VCT 1.5sq x 2C x 1열</v>
          </cell>
          <cell r="E1044">
            <v>5</v>
          </cell>
          <cell r="F1044" t="str">
            <v>m</v>
          </cell>
          <cell r="G1044">
            <v>804</v>
          </cell>
          <cell r="H1044">
            <v>4020</v>
          </cell>
          <cell r="I1044">
            <v>3323</v>
          </cell>
          <cell r="J1044">
            <v>16615</v>
          </cell>
          <cell r="K1044">
            <v>0</v>
          </cell>
          <cell r="L1044">
            <v>0</v>
          </cell>
          <cell r="M1044">
            <v>4127</v>
          </cell>
          <cell r="N1044">
            <v>20635</v>
          </cell>
          <cell r="O1044" t="str">
            <v>제411호표</v>
          </cell>
        </row>
        <row r="1045">
          <cell r="B1045">
            <v>413</v>
          </cell>
          <cell r="C1045" t="str">
            <v>전원케이블 포설</v>
          </cell>
          <cell r="D1045" t="str">
            <v>VCT 1.5sq x 2C x 3열</v>
          </cell>
          <cell r="E1045">
            <v>6</v>
          </cell>
          <cell r="F1045" t="str">
            <v>m</v>
          </cell>
          <cell r="G1045">
            <v>2299</v>
          </cell>
          <cell r="H1045">
            <v>13794</v>
          </cell>
          <cell r="I1045">
            <v>8640</v>
          </cell>
          <cell r="J1045">
            <v>51840</v>
          </cell>
          <cell r="K1045">
            <v>0</v>
          </cell>
          <cell r="L1045">
            <v>0</v>
          </cell>
          <cell r="M1045">
            <v>10939</v>
          </cell>
          <cell r="N1045">
            <v>65634</v>
          </cell>
          <cell r="O1045" t="str">
            <v>제413호표</v>
          </cell>
        </row>
        <row r="1046">
          <cell r="B1046">
            <v>416</v>
          </cell>
          <cell r="C1046" t="str">
            <v>스피커케이블</v>
          </cell>
          <cell r="D1046" t="str">
            <v>SW 2300</v>
          </cell>
          <cell r="E1046">
            <v>2</v>
          </cell>
          <cell r="F1046" t="str">
            <v>m</v>
          </cell>
          <cell r="G1046">
            <v>1635</v>
          </cell>
          <cell r="H1046">
            <v>3270</v>
          </cell>
          <cell r="I1046">
            <v>3071</v>
          </cell>
          <cell r="J1046">
            <v>6142</v>
          </cell>
          <cell r="K1046">
            <v>0</v>
          </cell>
          <cell r="L1046">
            <v>0</v>
          </cell>
          <cell r="M1046">
            <v>4706</v>
          </cell>
          <cell r="N1046">
            <v>9412</v>
          </cell>
          <cell r="O1046" t="str">
            <v>제416호표</v>
          </cell>
        </row>
        <row r="1047">
          <cell r="B1047">
            <v>418</v>
          </cell>
          <cell r="C1047" t="str">
            <v>LAN 케이블(옥외) 포설</v>
          </cell>
          <cell r="D1047" t="str">
            <v>UTP Cat 5e 4P x 1열</v>
          </cell>
          <cell r="E1047">
            <v>6</v>
          </cell>
          <cell r="F1047" t="str">
            <v>m</v>
          </cell>
          <cell r="G1047">
            <v>642</v>
          </cell>
          <cell r="H1047">
            <v>3852</v>
          </cell>
          <cell r="I1047">
            <v>4987</v>
          </cell>
          <cell r="J1047">
            <v>29922</v>
          </cell>
          <cell r="K1047">
            <v>0</v>
          </cell>
          <cell r="L1047">
            <v>0</v>
          </cell>
          <cell r="M1047">
            <v>5629</v>
          </cell>
          <cell r="N1047">
            <v>33774</v>
          </cell>
          <cell r="O1047" t="str">
            <v>제418호표</v>
          </cell>
        </row>
        <row r="1048">
          <cell r="B1048">
            <v>420</v>
          </cell>
          <cell r="C1048" t="str">
            <v>LAN 케이블(옥외) 포설</v>
          </cell>
          <cell r="D1048" t="str">
            <v>UTP Cat 5e 4P x 3열</v>
          </cell>
          <cell r="E1048">
            <v>6</v>
          </cell>
          <cell r="F1048" t="str">
            <v>m</v>
          </cell>
          <cell r="G1048">
            <v>1635</v>
          </cell>
          <cell r="H1048">
            <v>9810</v>
          </cell>
          <cell r="I1048">
            <v>5186</v>
          </cell>
          <cell r="J1048">
            <v>31116</v>
          </cell>
          <cell r="K1048">
            <v>0</v>
          </cell>
          <cell r="L1048">
            <v>0</v>
          </cell>
          <cell r="M1048">
            <v>6821</v>
          </cell>
          <cell r="N1048">
            <v>40926</v>
          </cell>
          <cell r="O1048" t="str">
            <v>제420호표</v>
          </cell>
        </row>
        <row r="1049">
          <cell r="B1049">
            <v>423</v>
          </cell>
          <cell r="C1049" t="str">
            <v>광케이블(옥외) 포설</v>
          </cell>
          <cell r="D1049" t="str">
            <v>SM 4C</v>
          </cell>
          <cell r="E1049">
            <v>202</v>
          </cell>
          <cell r="F1049" t="str">
            <v>m</v>
          </cell>
          <cell r="G1049">
            <v>912</v>
          </cell>
          <cell r="H1049">
            <v>184224</v>
          </cell>
          <cell r="I1049">
            <v>5140</v>
          </cell>
          <cell r="J1049">
            <v>1038280</v>
          </cell>
          <cell r="K1049">
            <v>0</v>
          </cell>
          <cell r="L1049">
            <v>0</v>
          </cell>
          <cell r="M1049">
            <v>6052</v>
          </cell>
          <cell r="N1049">
            <v>1222504</v>
          </cell>
          <cell r="O1049" t="str">
            <v>제423호표</v>
          </cell>
        </row>
        <row r="1050">
          <cell r="B1050">
            <v>424</v>
          </cell>
          <cell r="C1050" t="str">
            <v>광케이블 성단</v>
          </cell>
          <cell r="D1050" t="str">
            <v>4 Core</v>
          </cell>
          <cell r="E1050">
            <v>2</v>
          </cell>
          <cell r="F1050" t="str">
            <v>개소</v>
          </cell>
          <cell r="G1050">
            <v>3640</v>
          </cell>
          <cell r="H1050">
            <v>7280</v>
          </cell>
          <cell r="I1050">
            <v>121342</v>
          </cell>
          <cell r="J1050">
            <v>242684</v>
          </cell>
          <cell r="K1050">
            <v>0</v>
          </cell>
          <cell r="L1050">
            <v>0</v>
          </cell>
          <cell r="M1050">
            <v>124982</v>
          </cell>
          <cell r="N1050">
            <v>249964</v>
          </cell>
          <cell r="O1050" t="str">
            <v>제424호표</v>
          </cell>
        </row>
        <row r="1051">
          <cell r="B1051">
            <v>425</v>
          </cell>
          <cell r="C1051" t="str">
            <v>접지용 비닐 절연전선</v>
          </cell>
          <cell r="D1051" t="str">
            <v>F-GV 4㎟</v>
          </cell>
          <cell r="E1051">
            <v>6</v>
          </cell>
          <cell r="F1051" t="str">
            <v>m</v>
          </cell>
          <cell r="G1051">
            <v>575</v>
          </cell>
          <cell r="H1051">
            <v>3450</v>
          </cell>
          <cell r="I1051">
            <v>1438</v>
          </cell>
          <cell r="J1051">
            <v>8628</v>
          </cell>
          <cell r="K1051">
            <v>0</v>
          </cell>
          <cell r="L1051">
            <v>0</v>
          </cell>
          <cell r="M1051">
            <v>2013</v>
          </cell>
          <cell r="N1051">
            <v>12078</v>
          </cell>
          <cell r="O1051" t="str">
            <v>제425호표</v>
          </cell>
        </row>
        <row r="1052">
          <cell r="B1052">
            <v>426</v>
          </cell>
          <cell r="C1052" t="str">
            <v>접지동봉(2본)</v>
          </cell>
          <cell r="D1052" t="str">
            <v>Ø14 x 1000mm x 2EA</v>
          </cell>
          <cell r="E1052">
            <v>1</v>
          </cell>
          <cell r="F1052" t="str">
            <v>개소</v>
          </cell>
          <cell r="G1052">
            <v>13478</v>
          </cell>
          <cell r="H1052">
            <v>13478</v>
          </cell>
          <cell r="I1052">
            <v>69276</v>
          </cell>
          <cell r="J1052">
            <v>69276</v>
          </cell>
          <cell r="K1052">
            <v>0</v>
          </cell>
          <cell r="L1052">
            <v>0</v>
          </cell>
          <cell r="M1052">
            <v>82754</v>
          </cell>
          <cell r="N1052">
            <v>82754</v>
          </cell>
          <cell r="O1052" t="str">
            <v>제426호표</v>
          </cell>
        </row>
        <row r="1053">
          <cell r="B1053">
            <v>427</v>
          </cell>
          <cell r="C1053" t="str">
            <v>핸드홀(토사)</v>
          </cell>
          <cell r="D1053" t="str">
            <v>600x600x600</v>
          </cell>
          <cell r="E1053">
            <v>2</v>
          </cell>
          <cell r="F1053" t="str">
            <v>기</v>
          </cell>
          <cell r="G1053">
            <v>212282</v>
          </cell>
          <cell r="H1053">
            <v>424564</v>
          </cell>
          <cell r="I1053">
            <v>149180</v>
          </cell>
          <cell r="J1053">
            <v>298360</v>
          </cell>
          <cell r="K1053">
            <v>56152</v>
          </cell>
          <cell r="L1053">
            <v>112304</v>
          </cell>
          <cell r="M1053">
            <v>417614</v>
          </cell>
          <cell r="N1053">
            <v>835228</v>
          </cell>
          <cell r="O1053" t="str">
            <v>제427호표</v>
          </cell>
        </row>
        <row r="1054">
          <cell r="B1054">
            <v>429</v>
          </cell>
          <cell r="C1054" t="str">
            <v>경고테이프</v>
          </cell>
          <cell r="D1054" t="str">
            <v>200x250</v>
          </cell>
          <cell r="E1054">
            <v>188</v>
          </cell>
          <cell r="F1054" t="str">
            <v>m</v>
          </cell>
          <cell r="G1054">
            <v>189</v>
          </cell>
          <cell r="H1054">
            <v>35532</v>
          </cell>
          <cell r="I1054">
            <v>179</v>
          </cell>
          <cell r="J1054">
            <v>33652</v>
          </cell>
          <cell r="K1054">
            <v>0</v>
          </cell>
          <cell r="L1054">
            <v>0</v>
          </cell>
          <cell r="M1054">
            <v>368</v>
          </cell>
          <cell r="N1054">
            <v>69184</v>
          </cell>
          <cell r="O1054" t="str">
            <v>제429호표</v>
          </cell>
        </row>
        <row r="1055">
          <cell r="B1055">
            <v>430</v>
          </cell>
          <cell r="C1055" t="str">
            <v>관로터파기 및 
되메우기</v>
          </cell>
          <cell r="D1055" t="str">
            <v>토사</v>
          </cell>
          <cell r="E1055">
            <v>35</v>
          </cell>
          <cell r="F1055" t="str">
            <v>m</v>
          </cell>
          <cell r="G1055">
            <v>180</v>
          </cell>
          <cell r="H1055">
            <v>6300</v>
          </cell>
          <cell r="I1055">
            <v>4743</v>
          </cell>
          <cell r="J1055">
            <v>166005</v>
          </cell>
          <cell r="K1055">
            <v>171</v>
          </cell>
          <cell r="L1055">
            <v>5985</v>
          </cell>
          <cell r="M1055">
            <v>5094</v>
          </cell>
          <cell r="N1055">
            <v>178290</v>
          </cell>
          <cell r="O1055" t="str">
            <v>제430호표</v>
          </cell>
        </row>
        <row r="1056">
          <cell r="B1056">
            <v>431</v>
          </cell>
          <cell r="C1056" t="str">
            <v>관로터파기 및 
되메우기</v>
          </cell>
          <cell r="D1056" t="str">
            <v>보도블럭</v>
          </cell>
          <cell r="E1056">
            <v>153</v>
          </cell>
          <cell r="F1056" t="str">
            <v>m</v>
          </cell>
          <cell r="G1056">
            <v>7998</v>
          </cell>
          <cell r="H1056">
            <v>1223694</v>
          </cell>
          <cell r="I1056">
            <v>8318</v>
          </cell>
          <cell r="J1056">
            <v>1272654</v>
          </cell>
          <cell r="K1056">
            <v>707</v>
          </cell>
          <cell r="L1056">
            <v>108171</v>
          </cell>
          <cell r="M1056">
            <v>17023</v>
          </cell>
          <cell r="N1056">
            <v>2604519</v>
          </cell>
          <cell r="O1056" t="str">
            <v>제431호표</v>
          </cell>
        </row>
        <row r="1057">
          <cell r="B1057" t="str">
            <v>CCTV 운영 스티커알루미늄베이스 5중구성</v>
          </cell>
          <cell r="C1057" t="str">
            <v>CCTV 운영 스티커</v>
          </cell>
          <cell r="D1057" t="str">
            <v>알루미늄베이스 5중구성</v>
          </cell>
          <cell r="E1057">
            <v>26</v>
          </cell>
          <cell r="F1057" t="str">
            <v>EA</v>
          </cell>
          <cell r="G1057">
            <v>10000</v>
          </cell>
          <cell r="H1057">
            <v>260000</v>
          </cell>
          <cell r="J1057">
            <v>0</v>
          </cell>
          <cell r="L1057">
            <v>0</v>
          </cell>
          <cell r="M1057">
            <v>10000</v>
          </cell>
          <cell r="N1057">
            <v>260000</v>
          </cell>
        </row>
        <row r="1058">
          <cell r="B1058" t="str">
            <v>경기도 용인 스티커</v>
          </cell>
          <cell r="C1058" t="str">
            <v>경기도 용인 스티커</v>
          </cell>
          <cell r="E1058">
            <v>2</v>
          </cell>
          <cell r="F1058" t="str">
            <v>EA</v>
          </cell>
          <cell r="G1058">
            <v>10000</v>
          </cell>
          <cell r="H1058">
            <v>20000</v>
          </cell>
          <cell r="J1058">
            <v>0</v>
          </cell>
          <cell r="L1058">
            <v>0</v>
          </cell>
          <cell r="M1058">
            <v>10000</v>
          </cell>
          <cell r="N1058">
            <v>20000</v>
          </cell>
        </row>
        <row r="1060">
          <cell r="B1060">
            <v>3024</v>
          </cell>
          <cell r="D1060" t="str">
            <v>계</v>
          </cell>
          <cell r="H1060">
            <v>7561237</v>
          </cell>
          <cell r="J1060">
            <v>6802823</v>
          </cell>
          <cell r="L1060">
            <v>233179</v>
          </cell>
          <cell r="N1060">
            <v>14597239</v>
          </cell>
        </row>
        <row r="1061">
          <cell r="B1061">
            <v>2025</v>
          </cell>
          <cell r="C1061" t="str">
            <v>2.25 수지구 풍덕천동 780(도)(풍덕천동 707)</v>
          </cell>
        </row>
        <row r="1062">
          <cell r="B1062">
            <v>202</v>
          </cell>
          <cell r="C1062" t="str">
            <v>스피드 돔 카메라
고정용 브래킷 설치</v>
          </cell>
          <cell r="D1062" t="str">
            <v>제작사양</v>
          </cell>
          <cell r="E1062">
            <v>1</v>
          </cell>
          <cell r="F1062" t="str">
            <v>EA</v>
          </cell>
          <cell r="G1062">
            <v>52644</v>
          </cell>
          <cell r="H1062">
            <v>52644</v>
          </cell>
          <cell r="I1062">
            <v>88162</v>
          </cell>
          <cell r="J1062">
            <v>88162</v>
          </cell>
          <cell r="K1062">
            <v>0</v>
          </cell>
          <cell r="L1062">
            <v>0</v>
          </cell>
          <cell r="M1062">
            <v>140806</v>
          </cell>
          <cell r="N1062">
            <v>140806</v>
          </cell>
          <cell r="O1062" t="str">
            <v>제202호표</v>
          </cell>
        </row>
        <row r="1063">
          <cell r="B1063">
            <v>203</v>
          </cell>
          <cell r="C1063" t="str">
            <v>고정형 카메라
고정용 브래킷 설치</v>
          </cell>
          <cell r="D1063" t="str">
            <v>제작사양</v>
          </cell>
          <cell r="E1063">
            <v>1</v>
          </cell>
          <cell r="F1063" t="str">
            <v>EA</v>
          </cell>
          <cell r="G1063">
            <v>82644</v>
          </cell>
          <cell r="H1063">
            <v>82644</v>
          </cell>
          <cell r="I1063">
            <v>88162</v>
          </cell>
          <cell r="J1063">
            <v>88162</v>
          </cell>
          <cell r="K1063">
            <v>0</v>
          </cell>
          <cell r="L1063">
            <v>0</v>
          </cell>
          <cell r="M1063">
            <v>170806</v>
          </cell>
          <cell r="N1063">
            <v>170806</v>
          </cell>
          <cell r="O1063" t="str">
            <v>제203호표</v>
          </cell>
        </row>
        <row r="1064">
          <cell r="B1064">
            <v>204</v>
          </cell>
          <cell r="C1064" t="str">
            <v>스피커 설치</v>
          </cell>
          <cell r="D1064" t="str">
            <v>20W, 8Ω</v>
          </cell>
          <cell r="E1064">
            <v>1</v>
          </cell>
          <cell r="F1064" t="str">
            <v>개</v>
          </cell>
          <cell r="G1064">
            <v>45879</v>
          </cell>
          <cell r="H1064">
            <v>45879</v>
          </cell>
          <cell r="I1064">
            <v>45997</v>
          </cell>
          <cell r="J1064">
            <v>45997</v>
          </cell>
          <cell r="K1064">
            <v>0</v>
          </cell>
          <cell r="L1064">
            <v>0</v>
          </cell>
          <cell r="M1064">
            <v>91876</v>
          </cell>
          <cell r="N1064">
            <v>91876</v>
          </cell>
          <cell r="O1064" t="str">
            <v>제204호표</v>
          </cell>
        </row>
        <row r="1065">
          <cell r="B1065">
            <v>205</v>
          </cell>
          <cell r="C1065" t="str">
            <v>경광등 설치</v>
          </cell>
          <cell r="D1065" t="str">
            <v>크세논램프 5W, ABS</v>
          </cell>
          <cell r="E1065">
            <v>1</v>
          </cell>
          <cell r="F1065" t="str">
            <v>개</v>
          </cell>
          <cell r="G1065">
            <v>50294</v>
          </cell>
          <cell r="H1065">
            <v>50294</v>
          </cell>
          <cell r="I1065">
            <v>9801</v>
          </cell>
          <cell r="J1065">
            <v>9801</v>
          </cell>
          <cell r="K1065">
            <v>0</v>
          </cell>
          <cell r="L1065">
            <v>0</v>
          </cell>
          <cell r="M1065">
            <v>60095</v>
          </cell>
          <cell r="N1065">
            <v>60095</v>
          </cell>
          <cell r="O1065" t="str">
            <v>제205호표</v>
          </cell>
        </row>
        <row r="1066">
          <cell r="B1066">
            <v>206</v>
          </cell>
          <cell r="C1066" t="str">
            <v>LED안내판(부착대) 설치</v>
          </cell>
          <cell r="D1066" t="str">
            <v>부착대(ARM)부착형</v>
          </cell>
          <cell r="E1066">
            <v>1</v>
          </cell>
          <cell r="F1066" t="str">
            <v>개</v>
          </cell>
          <cell r="G1066">
            <v>811034</v>
          </cell>
          <cell r="H1066">
            <v>811034</v>
          </cell>
          <cell r="I1066">
            <v>34498</v>
          </cell>
          <cell r="J1066">
            <v>34498</v>
          </cell>
          <cell r="K1066">
            <v>0</v>
          </cell>
          <cell r="L1066">
            <v>0</v>
          </cell>
          <cell r="M1066">
            <v>845532</v>
          </cell>
          <cell r="N1066">
            <v>845532</v>
          </cell>
          <cell r="O1066" t="str">
            <v>제206호표</v>
          </cell>
        </row>
        <row r="1067">
          <cell r="B1067">
            <v>207</v>
          </cell>
          <cell r="C1067" t="str">
            <v>계량기함 설치</v>
          </cell>
          <cell r="D1067" t="str">
            <v>PVC</v>
          </cell>
          <cell r="E1067">
            <v>1</v>
          </cell>
          <cell r="F1067" t="str">
            <v>개</v>
          </cell>
          <cell r="G1067">
            <v>13197</v>
          </cell>
          <cell r="H1067">
            <v>13197</v>
          </cell>
          <cell r="I1067">
            <v>24930</v>
          </cell>
          <cell r="J1067">
            <v>24930</v>
          </cell>
          <cell r="K1067">
            <v>0</v>
          </cell>
          <cell r="L1067">
            <v>0</v>
          </cell>
          <cell r="M1067">
            <v>38127</v>
          </cell>
          <cell r="N1067">
            <v>38127</v>
          </cell>
          <cell r="O1067" t="str">
            <v>제207호표</v>
          </cell>
        </row>
        <row r="1068">
          <cell r="B1068">
            <v>209</v>
          </cell>
          <cell r="C1068" t="str">
            <v>함체(분체도장)</v>
          </cell>
          <cell r="D1068" t="str">
            <v>SUS 400x700x370, 이중구조 1.2t</v>
          </cell>
          <cell r="E1068">
            <v>1</v>
          </cell>
          <cell r="F1068" t="str">
            <v>EA</v>
          </cell>
          <cell r="G1068">
            <v>850804</v>
          </cell>
          <cell r="H1068">
            <v>850804</v>
          </cell>
          <cell r="I1068">
            <v>26832</v>
          </cell>
          <cell r="J1068">
            <v>26832</v>
          </cell>
          <cell r="K1068">
            <v>0</v>
          </cell>
          <cell r="L1068">
            <v>0</v>
          </cell>
          <cell r="M1068">
            <v>877636</v>
          </cell>
          <cell r="N1068">
            <v>877636</v>
          </cell>
          <cell r="O1068" t="str">
            <v>제209호표</v>
          </cell>
        </row>
        <row r="1069">
          <cell r="B1069">
            <v>212</v>
          </cell>
          <cell r="C1069" t="str">
            <v>광 스위치 설치</v>
          </cell>
          <cell r="D1069" t="str">
            <v xml:space="preserve">TP Port : 7포트 </v>
          </cell>
          <cell r="E1069">
            <v>1</v>
          </cell>
          <cell r="F1069" t="str">
            <v>EA</v>
          </cell>
          <cell r="G1069">
            <v>301800</v>
          </cell>
          <cell r="H1069">
            <v>301800</v>
          </cell>
          <cell r="I1069">
            <v>60033</v>
          </cell>
          <cell r="J1069">
            <v>60033</v>
          </cell>
          <cell r="K1069">
            <v>0</v>
          </cell>
          <cell r="L1069">
            <v>0</v>
          </cell>
          <cell r="M1069">
            <v>361833</v>
          </cell>
          <cell r="N1069">
            <v>361833</v>
          </cell>
          <cell r="O1069" t="str">
            <v>제212호표</v>
          </cell>
        </row>
        <row r="1070">
          <cell r="B1070">
            <v>213</v>
          </cell>
          <cell r="C1070" t="str">
            <v>UTP PATCH CORD</v>
          </cell>
          <cell r="D1070" t="str">
            <v>UTP Cat 5e. 4P</v>
          </cell>
          <cell r="E1070">
            <v>1</v>
          </cell>
          <cell r="F1070" t="str">
            <v>EA</v>
          </cell>
          <cell r="G1070">
            <v>1148</v>
          </cell>
          <cell r="H1070">
            <v>1148</v>
          </cell>
          <cell r="I1070">
            <v>13299</v>
          </cell>
          <cell r="J1070">
            <v>13299</v>
          </cell>
          <cell r="K1070">
            <v>0</v>
          </cell>
          <cell r="L1070">
            <v>0</v>
          </cell>
          <cell r="M1070">
            <v>14447</v>
          </cell>
          <cell r="N1070">
            <v>14447</v>
          </cell>
          <cell r="O1070" t="str">
            <v>제213호표</v>
          </cell>
        </row>
        <row r="1071">
          <cell r="B1071">
            <v>218</v>
          </cell>
          <cell r="C1071" t="str">
            <v>누전차단기 설치</v>
          </cell>
          <cell r="D1071" t="str">
            <v>ELB 2P 30/20AT</v>
          </cell>
          <cell r="E1071">
            <v>1</v>
          </cell>
          <cell r="F1071" t="str">
            <v>EA</v>
          </cell>
          <cell r="G1071">
            <v>15475</v>
          </cell>
          <cell r="H1071">
            <v>15475</v>
          </cell>
          <cell r="I1071">
            <v>29183</v>
          </cell>
          <cell r="J1071">
            <v>29183</v>
          </cell>
          <cell r="K1071">
            <v>0</v>
          </cell>
          <cell r="L1071">
            <v>0</v>
          </cell>
          <cell r="M1071">
            <v>44658</v>
          </cell>
          <cell r="N1071">
            <v>44658</v>
          </cell>
          <cell r="O1071" t="str">
            <v>제218호표</v>
          </cell>
        </row>
        <row r="1072">
          <cell r="B1072">
            <v>219</v>
          </cell>
          <cell r="C1072" t="str">
            <v>배선용차단기 설치</v>
          </cell>
          <cell r="D1072" t="str">
            <v>MCCB 2P 30/20AT</v>
          </cell>
          <cell r="E1072">
            <v>1</v>
          </cell>
          <cell r="F1072" t="str">
            <v>EA</v>
          </cell>
          <cell r="G1072">
            <v>27956</v>
          </cell>
          <cell r="H1072">
            <v>27956</v>
          </cell>
          <cell r="I1072">
            <v>31882</v>
          </cell>
          <cell r="J1072">
            <v>31882</v>
          </cell>
          <cell r="K1072">
            <v>0</v>
          </cell>
          <cell r="L1072">
            <v>0</v>
          </cell>
          <cell r="M1072">
            <v>59838</v>
          </cell>
          <cell r="N1072">
            <v>59838</v>
          </cell>
          <cell r="O1072" t="str">
            <v>제219호표</v>
          </cell>
        </row>
        <row r="1073">
          <cell r="B1073">
            <v>220</v>
          </cell>
          <cell r="C1073" t="str">
            <v>써지보호기(전원) 설치</v>
          </cell>
          <cell r="D1073" t="str">
            <v>40KA</v>
          </cell>
          <cell r="E1073">
            <v>1</v>
          </cell>
          <cell r="F1073" t="str">
            <v>EA</v>
          </cell>
          <cell r="G1073">
            <v>91263</v>
          </cell>
          <cell r="H1073">
            <v>91263</v>
          </cell>
          <cell r="I1073">
            <v>42129</v>
          </cell>
          <cell r="J1073">
            <v>42129</v>
          </cell>
          <cell r="K1073">
            <v>0</v>
          </cell>
          <cell r="L1073">
            <v>0</v>
          </cell>
          <cell r="M1073">
            <v>133392</v>
          </cell>
          <cell r="N1073">
            <v>133392</v>
          </cell>
          <cell r="O1073" t="str">
            <v>제220호표</v>
          </cell>
        </row>
        <row r="1074">
          <cell r="B1074">
            <v>221</v>
          </cell>
          <cell r="C1074" t="str">
            <v>불법광고물 
부착방지시트</v>
          </cell>
          <cell r="D1074" t="str">
            <v>현장설치도</v>
          </cell>
          <cell r="E1074">
            <v>1</v>
          </cell>
          <cell r="F1074" t="str">
            <v>개소</v>
          </cell>
          <cell r="G1074">
            <v>187775</v>
          </cell>
          <cell r="H1074">
            <v>187775</v>
          </cell>
          <cell r="I1074">
            <v>0</v>
          </cell>
          <cell r="J1074">
            <v>0</v>
          </cell>
          <cell r="K1074">
            <v>0</v>
          </cell>
          <cell r="L1074">
            <v>0</v>
          </cell>
          <cell r="M1074">
            <v>187775</v>
          </cell>
          <cell r="N1074">
            <v>187775</v>
          </cell>
          <cell r="O1074" t="str">
            <v>제221호표</v>
          </cell>
        </row>
        <row r="1075">
          <cell r="B1075" t="str">
            <v>멀티콘센트접지2구</v>
          </cell>
          <cell r="C1075" t="str">
            <v>멀티콘센트</v>
          </cell>
          <cell r="D1075" t="str">
            <v>접지2구</v>
          </cell>
          <cell r="E1075">
            <v>1</v>
          </cell>
          <cell r="F1075" t="str">
            <v>EA</v>
          </cell>
          <cell r="G1075">
            <v>5500</v>
          </cell>
          <cell r="H1075">
            <v>5500</v>
          </cell>
          <cell r="J1075">
            <v>0</v>
          </cell>
          <cell r="L1075">
            <v>0</v>
          </cell>
          <cell r="M1075">
            <v>5500</v>
          </cell>
          <cell r="N1075">
            <v>5500</v>
          </cell>
        </row>
        <row r="1076">
          <cell r="B1076" t="str">
            <v>멀티콘센트접지6구</v>
          </cell>
          <cell r="C1076" t="str">
            <v>멀티콘센트</v>
          </cell>
          <cell r="D1076" t="str">
            <v>접지6구</v>
          </cell>
          <cell r="E1076">
            <v>2</v>
          </cell>
          <cell r="F1076" t="str">
            <v>EA</v>
          </cell>
          <cell r="G1076">
            <v>10400</v>
          </cell>
          <cell r="H1076">
            <v>20800</v>
          </cell>
          <cell r="J1076">
            <v>0</v>
          </cell>
          <cell r="L1076">
            <v>0</v>
          </cell>
          <cell r="M1076">
            <v>10400</v>
          </cell>
          <cell r="N1076">
            <v>20800</v>
          </cell>
        </row>
        <row r="1077">
          <cell r="B1077">
            <v>302</v>
          </cell>
          <cell r="C1077" t="str">
            <v>CCTV POLE 설치
(보도블럭)</v>
          </cell>
          <cell r="D1077" t="str">
            <v>6M, Ø165, 분체도장</v>
          </cell>
          <cell r="E1077">
            <v>1</v>
          </cell>
          <cell r="F1077" t="str">
            <v>EA</v>
          </cell>
          <cell r="G1077">
            <v>1217776</v>
          </cell>
          <cell r="H1077">
            <v>1217776</v>
          </cell>
          <cell r="I1077">
            <v>259211</v>
          </cell>
          <cell r="J1077">
            <v>259211</v>
          </cell>
          <cell r="K1077">
            <v>0</v>
          </cell>
          <cell r="L1077">
            <v>0</v>
          </cell>
          <cell r="M1077">
            <v>1476987</v>
          </cell>
          <cell r="N1077">
            <v>1476987</v>
          </cell>
          <cell r="O1077" t="str">
            <v>제302호표</v>
          </cell>
        </row>
        <row r="1078">
          <cell r="B1078">
            <v>310</v>
          </cell>
          <cell r="C1078" t="str">
            <v>부착대(ARM)설치(도로)</v>
          </cell>
          <cell r="D1078" t="str">
            <v>5M, Ø76, 분체도장</v>
          </cell>
          <cell r="E1078">
            <v>1</v>
          </cell>
          <cell r="F1078" t="str">
            <v>EA</v>
          </cell>
          <cell r="G1078">
            <v>292622</v>
          </cell>
          <cell r="H1078">
            <v>292622</v>
          </cell>
          <cell r="I1078">
            <v>223214</v>
          </cell>
          <cell r="J1078">
            <v>223214</v>
          </cell>
          <cell r="K1078">
            <v>0</v>
          </cell>
          <cell r="L1078">
            <v>0</v>
          </cell>
          <cell r="M1078">
            <v>515836</v>
          </cell>
          <cell r="N1078">
            <v>515836</v>
          </cell>
          <cell r="O1078" t="str">
            <v>제310호표</v>
          </cell>
        </row>
        <row r="1079">
          <cell r="B1079">
            <v>324</v>
          </cell>
          <cell r="C1079" t="str">
            <v>와이어로프 설치</v>
          </cell>
          <cell r="D1079" t="str">
            <v>ARM 5M</v>
          </cell>
          <cell r="E1079">
            <v>1</v>
          </cell>
          <cell r="F1079" t="str">
            <v>식</v>
          </cell>
          <cell r="G1079">
            <v>20524</v>
          </cell>
          <cell r="H1079">
            <v>20524</v>
          </cell>
          <cell r="I1079">
            <v>120048</v>
          </cell>
          <cell r="J1079">
            <v>120048</v>
          </cell>
          <cell r="K1079">
            <v>0</v>
          </cell>
          <cell r="L1079">
            <v>0</v>
          </cell>
          <cell r="M1079">
            <v>140572</v>
          </cell>
          <cell r="N1079">
            <v>140572</v>
          </cell>
          <cell r="O1079" t="str">
            <v>제324호표</v>
          </cell>
        </row>
        <row r="1080">
          <cell r="B1080">
            <v>326</v>
          </cell>
          <cell r="C1080" t="str">
            <v>CCTV POLE 
기성기초 설치</v>
          </cell>
          <cell r="D1080" t="str">
            <v>700 x 700 x 800(보도블럭)</v>
          </cell>
          <cell r="E1080">
            <v>1</v>
          </cell>
          <cell r="F1080" t="str">
            <v>개소</v>
          </cell>
          <cell r="G1080">
            <v>186878</v>
          </cell>
          <cell r="H1080">
            <v>186878</v>
          </cell>
          <cell r="I1080">
            <v>69177</v>
          </cell>
          <cell r="J1080">
            <v>69177</v>
          </cell>
          <cell r="K1080">
            <v>7180</v>
          </cell>
          <cell r="L1080">
            <v>7180</v>
          </cell>
          <cell r="M1080">
            <v>263235</v>
          </cell>
          <cell r="N1080">
            <v>263235</v>
          </cell>
          <cell r="O1080" t="str">
            <v>제326호표</v>
          </cell>
        </row>
        <row r="1081">
          <cell r="B1081">
            <v>410</v>
          </cell>
          <cell r="C1081" t="str">
            <v>전원케이블 포설</v>
          </cell>
          <cell r="D1081" t="str">
            <v>F-CV 4sq x 2C x 1열</v>
          </cell>
          <cell r="E1081">
            <v>6</v>
          </cell>
          <cell r="F1081" t="str">
            <v>m</v>
          </cell>
          <cell r="G1081">
            <v>1290</v>
          </cell>
          <cell r="H1081">
            <v>7740</v>
          </cell>
          <cell r="I1081">
            <v>3798</v>
          </cell>
          <cell r="J1081">
            <v>22788</v>
          </cell>
          <cell r="K1081">
            <v>0</v>
          </cell>
          <cell r="L1081">
            <v>0</v>
          </cell>
          <cell r="M1081">
            <v>5088</v>
          </cell>
          <cell r="N1081">
            <v>30528</v>
          </cell>
          <cell r="O1081" t="str">
            <v>제410호표</v>
          </cell>
        </row>
        <row r="1082">
          <cell r="B1082">
            <v>408</v>
          </cell>
          <cell r="C1082" t="str">
            <v>전원케이블 포설</v>
          </cell>
          <cell r="D1082" t="str">
            <v>F-CV 2.5sq x 2C x 1열</v>
          </cell>
          <cell r="E1082">
            <v>2</v>
          </cell>
          <cell r="F1082" t="str">
            <v>m</v>
          </cell>
          <cell r="G1082">
            <v>1020</v>
          </cell>
          <cell r="H1082">
            <v>2040</v>
          </cell>
          <cell r="I1082">
            <v>3323</v>
          </cell>
          <cell r="J1082">
            <v>6646</v>
          </cell>
          <cell r="K1082">
            <v>0</v>
          </cell>
          <cell r="L1082">
            <v>0</v>
          </cell>
          <cell r="M1082">
            <v>4343</v>
          </cell>
          <cell r="N1082">
            <v>8686</v>
          </cell>
          <cell r="O1082" t="str">
            <v>제408호표</v>
          </cell>
        </row>
        <row r="1083">
          <cell r="B1083">
            <v>411</v>
          </cell>
          <cell r="C1083" t="str">
            <v>전원케이블 포설</v>
          </cell>
          <cell r="D1083" t="str">
            <v>VCT 1.5sq x 2C x 1열</v>
          </cell>
          <cell r="E1083">
            <v>7</v>
          </cell>
          <cell r="F1083" t="str">
            <v>m</v>
          </cell>
          <cell r="G1083">
            <v>804</v>
          </cell>
          <cell r="H1083">
            <v>5628</v>
          </cell>
          <cell r="I1083">
            <v>3323</v>
          </cell>
          <cell r="J1083">
            <v>23261</v>
          </cell>
          <cell r="K1083">
            <v>0</v>
          </cell>
          <cell r="L1083">
            <v>0</v>
          </cell>
          <cell r="M1083">
            <v>4127</v>
          </cell>
          <cell r="N1083">
            <v>28889</v>
          </cell>
          <cell r="O1083" t="str">
            <v>제411호표</v>
          </cell>
        </row>
        <row r="1084">
          <cell r="B1084">
            <v>415</v>
          </cell>
          <cell r="C1084" t="str">
            <v>전원케이블 포설</v>
          </cell>
          <cell r="D1084" t="str">
            <v>VCT 1.5sq x 2C x 5열</v>
          </cell>
          <cell r="E1084">
            <v>8</v>
          </cell>
          <cell r="F1084" t="str">
            <v>m</v>
          </cell>
          <cell r="G1084">
            <v>3819</v>
          </cell>
          <cell r="H1084">
            <v>30552</v>
          </cell>
          <cell r="I1084">
            <v>13958</v>
          </cell>
          <cell r="J1084">
            <v>111664</v>
          </cell>
          <cell r="K1084">
            <v>0</v>
          </cell>
          <cell r="L1084">
            <v>0</v>
          </cell>
          <cell r="M1084">
            <v>17777</v>
          </cell>
          <cell r="N1084">
            <v>142216</v>
          </cell>
          <cell r="O1084" t="str">
            <v>제415호표</v>
          </cell>
        </row>
        <row r="1085">
          <cell r="B1085">
            <v>416</v>
          </cell>
          <cell r="C1085" t="str">
            <v>스피커케이블</v>
          </cell>
          <cell r="D1085" t="str">
            <v>SW 2300</v>
          </cell>
          <cell r="E1085">
            <v>2</v>
          </cell>
          <cell r="F1085" t="str">
            <v>m</v>
          </cell>
          <cell r="G1085">
            <v>1635</v>
          </cell>
          <cell r="H1085">
            <v>3270</v>
          </cell>
          <cell r="I1085">
            <v>3071</v>
          </cell>
          <cell r="J1085">
            <v>6142</v>
          </cell>
          <cell r="K1085">
            <v>0</v>
          </cell>
          <cell r="L1085">
            <v>0</v>
          </cell>
          <cell r="M1085">
            <v>4706</v>
          </cell>
          <cell r="N1085">
            <v>9412</v>
          </cell>
          <cell r="O1085" t="str">
            <v>제416호표</v>
          </cell>
        </row>
        <row r="1086">
          <cell r="B1086">
            <v>418</v>
          </cell>
          <cell r="C1086" t="str">
            <v>LAN 케이블(옥외) 포설</v>
          </cell>
          <cell r="D1086" t="str">
            <v>UTP Cat 5e 4P x 1열</v>
          </cell>
          <cell r="E1086">
            <v>6</v>
          </cell>
          <cell r="F1086" t="str">
            <v>m</v>
          </cell>
          <cell r="G1086">
            <v>642</v>
          </cell>
          <cell r="H1086">
            <v>3852</v>
          </cell>
          <cell r="I1086">
            <v>4987</v>
          </cell>
          <cell r="J1086">
            <v>29922</v>
          </cell>
          <cell r="K1086">
            <v>0</v>
          </cell>
          <cell r="L1086">
            <v>0</v>
          </cell>
          <cell r="M1086">
            <v>5629</v>
          </cell>
          <cell r="N1086">
            <v>33774</v>
          </cell>
          <cell r="O1086" t="str">
            <v>제418호표</v>
          </cell>
        </row>
        <row r="1087">
          <cell r="B1087">
            <v>422</v>
          </cell>
          <cell r="C1087" t="str">
            <v>LAN 케이블(옥외) 포설</v>
          </cell>
          <cell r="D1087" t="str">
            <v>UTP Cat 5e 4P x 5열</v>
          </cell>
          <cell r="E1087">
            <v>8</v>
          </cell>
          <cell r="F1087" t="str">
            <v>m</v>
          </cell>
          <cell r="G1087">
            <v>3095</v>
          </cell>
          <cell r="H1087">
            <v>24760</v>
          </cell>
          <cell r="I1087">
            <v>20946</v>
          </cell>
          <cell r="J1087">
            <v>167568</v>
          </cell>
          <cell r="K1087">
            <v>0</v>
          </cell>
          <cell r="L1087">
            <v>0</v>
          </cell>
          <cell r="M1087">
            <v>24041</v>
          </cell>
          <cell r="N1087">
            <v>192328</v>
          </cell>
          <cell r="O1087" t="str">
            <v>제422호표</v>
          </cell>
        </row>
        <row r="1088">
          <cell r="B1088">
            <v>425</v>
          </cell>
          <cell r="C1088" t="str">
            <v>접지용 비닐 절연전선</v>
          </cell>
          <cell r="D1088" t="str">
            <v>F-GV 4㎟</v>
          </cell>
          <cell r="E1088">
            <v>6</v>
          </cell>
          <cell r="F1088" t="str">
            <v>m</v>
          </cell>
          <cell r="G1088">
            <v>575</v>
          </cell>
          <cell r="H1088">
            <v>3450</v>
          </cell>
          <cell r="I1088">
            <v>1438</v>
          </cell>
          <cell r="J1088">
            <v>8628</v>
          </cell>
          <cell r="K1088">
            <v>0</v>
          </cell>
          <cell r="L1088">
            <v>0</v>
          </cell>
          <cell r="M1088">
            <v>2013</v>
          </cell>
          <cell r="N1088">
            <v>12078</v>
          </cell>
          <cell r="O1088" t="str">
            <v>제425호표</v>
          </cell>
        </row>
        <row r="1089">
          <cell r="B1089">
            <v>426</v>
          </cell>
          <cell r="C1089" t="str">
            <v>접지동봉(2본)</v>
          </cell>
          <cell r="D1089" t="str">
            <v>Ø14 x 1000mm x 2EA</v>
          </cell>
          <cell r="E1089">
            <v>1</v>
          </cell>
          <cell r="F1089" t="str">
            <v>개소</v>
          </cell>
          <cell r="G1089">
            <v>13478</v>
          </cell>
          <cell r="H1089">
            <v>13478</v>
          </cell>
          <cell r="I1089">
            <v>69276</v>
          </cell>
          <cell r="J1089">
            <v>69276</v>
          </cell>
          <cell r="K1089">
            <v>0</v>
          </cell>
          <cell r="L1089">
            <v>0</v>
          </cell>
          <cell r="M1089">
            <v>82754</v>
          </cell>
          <cell r="N1089">
            <v>82754</v>
          </cell>
          <cell r="O1089" t="str">
            <v>제426호표</v>
          </cell>
        </row>
        <row r="1090">
          <cell r="B1090">
            <v>437</v>
          </cell>
          <cell r="C1090" t="str">
            <v>전선퓨즈(1Ø2W)설치</v>
          </cell>
          <cell r="D1090" t="str">
            <v>2.6mm</v>
          </cell>
          <cell r="E1090">
            <v>1</v>
          </cell>
          <cell r="F1090" t="str">
            <v>EA</v>
          </cell>
          <cell r="G1090">
            <v>4550</v>
          </cell>
          <cell r="H1090">
            <v>4550</v>
          </cell>
          <cell r="I1090">
            <v>33407</v>
          </cell>
          <cell r="J1090">
            <v>33407</v>
          </cell>
          <cell r="K1090">
            <v>0</v>
          </cell>
          <cell r="L1090">
            <v>0</v>
          </cell>
          <cell r="M1090">
            <v>37957</v>
          </cell>
          <cell r="N1090">
            <v>37957</v>
          </cell>
          <cell r="O1090" t="str">
            <v>제437호표</v>
          </cell>
        </row>
        <row r="1091">
          <cell r="B1091">
            <v>438</v>
          </cell>
          <cell r="C1091" t="str">
            <v>인류애자 설치</v>
          </cell>
          <cell r="D1091" t="str">
            <v>대110x95</v>
          </cell>
          <cell r="E1091">
            <v>2</v>
          </cell>
          <cell r="F1091" t="str">
            <v>개</v>
          </cell>
          <cell r="G1091">
            <v>1520</v>
          </cell>
          <cell r="H1091">
            <v>3040</v>
          </cell>
          <cell r="I1091">
            <v>6681</v>
          </cell>
          <cell r="J1091">
            <v>13362</v>
          </cell>
          <cell r="K1091">
            <v>0</v>
          </cell>
          <cell r="L1091">
            <v>0</v>
          </cell>
          <cell r="M1091">
            <v>8201</v>
          </cell>
          <cell r="N1091">
            <v>16402</v>
          </cell>
          <cell r="O1091" t="str">
            <v>제438호표</v>
          </cell>
        </row>
        <row r="1092">
          <cell r="B1092">
            <v>439</v>
          </cell>
          <cell r="C1092" t="str">
            <v>옥외용 비닐 절연전선 설치</v>
          </cell>
          <cell r="D1092" t="str">
            <v>DV 2.6mm x 2C</v>
          </cell>
          <cell r="E1092">
            <v>10</v>
          </cell>
          <cell r="F1092" t="str">
            <v>m</v>
          </cell>
          <cell r="G1092">
            <v>937</v>
          </cell>
          <cell r="H1092">
            <v>9370</v>
          </cell>
          <cell r="I1092">
            <v>1898</v>
          </cell>
          <cell r="J1092">
            <v>18980</v>
          </cell>
          <cell r="K1092">
            <v>56</v>
          </cell>
          <cell r="L1092">
            <v>560</v>
          </cell>
          <cell r="M1092">
            <v>2891</v>
          </cell>
          <cell r="N1092">
            <v>28910</v>
          </cell>
          <cell r="O1092" t="str">
            <v>제439호표</v>
          </cell>
        </row>
        <row r="1093">
          <cell r="B1093" t="str">
            <v>CCTV 운영 스티커알루미늄베이스 5중구성</v>
          </cell>
          <cell r="C1093" t="str">
            <v>CCTV 운영 스티커</v>
          </cell>
          <cell r="D1093" t="str">
            <v>알루미늄베이스 5중구성</v>
          </cell>
          <cell r="E1093">
            <v>26</v>
          </cell>
          <cell r="F1093" t="str">
            <v>EA</v>
          </cell>
          <cell r="G1093">
            <v>10000</v>
          </cell>
          <cell r="H1093">
            <v>260000</v>
          </cell>
          <cell r="J1093">
            <v>0</v>
          </cell>
          <cell r="L1093">
            <v>0</v>
          </cell>
          <cell r="M1093">
            <v>10000</v>
          </cell>
          <cell r="N1093">
            <v>260000</v>
          </cell>
        </row>
        <row r="1094">
          <cell r="B1094" t="str">
            <v>경기도 용인 스티커</v>
          </cell>
          <cell r="C1094" t="str">
            <v>경기도 용인 스티커</v>
          </cell>
          <cell r="E1094">
            <v>2</v>
          </cell>
          <cell r="F1094" t="str">
            <v>EA</v>
          </cell>
          <cell r="G1094">
            <v>10000</v>
          </cell>
          <cell r="H1094">
            <v>20000</v>
          </cell>
          <cell r="J1094">
            <v>0</v>
          </cell>
          <cell r="L1094">
            <v>0</v>
          </cell>
          <cell r="M1094">
            <v>10000</v>
          </cell>
          <cell r="N1094">
            <v>20000</v>
          </cell>
        </row>
        <row r="1103">
          <cell r="B1103">
            <v>3025</v>
          </cell>
          <cell r="D1103" t="str">
            <v>계</v>
          </cell>
          <cell r="H1103">
            <v>4667743</v>
          </cell>
          <cell r="J1103">
            <v>1678202</v>
          </cell>
          <cell r="L1103">
            <v>7740</v>
          </cell>
          <cell r="N1103">
            <v>6353685</v>
          </cell>
        </row>
        <row r="1104">
          <cell r="B1104">
            <v>2026</v>
          </cell>
          <cell r="C1104" t="str">
            <v>2.26 처인구 남동 506(전)</v>
          </cell>
        </row>
        <row r="1105">
          <cell r="B1105">
            <v>202</v>
          </cell>
          <cell r="C1105" t="str">
            <v>스피드 돔 카메라
고정용 브래킷 설치</v>
          </cell>
          <cell r="D1105" t="str">
            <v>제작사양</v>
          </cell>
          <cell r="E1105">
            <v>1</v>
          </cell>
          <cell r="F1105" t="str">
            <v>EA</v>
          </cell>
          <cell r="G1105">
            <v>52644</v>
          </cell>
          <cell r="H1105">
            <v>52644</v>
          </cell>
          <cell r="I1105">
            <v>88162</v>
          </cell>
          <cell r="J1105">
            <v>88162</v>
          </cell>
          <cell r="K1105">
            <v>0</v>
          </cell>
          <cell r="L1105">
            <v>0</v>
          </cell>
          <cell r="M1105">
            <v>140806</v>
          </cell>
          <cell r="N1105">
            <v>140806</v>
          </cell>
          <cell r="O1105" t="str">
            <v>제202호표</v>
          </cell>
        </row>
        <row r="1106">
          <cell r="B1106">
            <v>203</v>
          </cell>
          <cell r="C1106" t="str">
            <v>고정형 카메라
고정용 브래킷 설치</v>
          </cell>
          <cell r="D1106" t="str">
            <v>제작사양</v>
          </cell>
          <cell r="E1106">
            <v>1</v>
          </cell>
          <cell r="F1106" t="str">
            <v>EA</v>
          </cell>
          <cell r="G1106">
            <v>82644</v>
          </cell>
          <cell r="H1106">
            <v>82644</v>
          </cell>
          <cell r="I1106">
            <v>88162</v>
          </cell>
          <cell r="J1106">
            <v>88162</v>
          </cell>
          <cell r="K1106">
            <v>0</v>
          </cell>
          <cell r="L1106">
            <v>0</v>
          </cell>
          <cell r="M1106">
            <v>170806</v>
          </cell>
          <cell r="N1106">
            <v>170806</v>
          </cell>
          <cell r="O1106" t="str">
            <v>제203호표</v>
          </cell>
        </row>
        <row r="1107">
          <cell r="B1107">
            <v>204</v>
          </cell>
          <cell r="C1107" t="str">
            <v>스피커 설치</v>
          </cell>
          <cell r="D1107" t="str">
            <v>20W, 8Ω</v>
          </cell>
          <cell r="E1107">
            <v>1</v>
          </cell>
          <cell r="F1107" t="str">
            <v>개</v>
          </cell>
          <cell r="G1107">
            <v>45879</v>
          </cell>
          <cell r="H1107">
            <v>45879</v>
          </cell>
          <cell r="I1107">
            <v>45997</v>
          </cell>
          <cell r="J1107">
            <v>45997</v>
          </cell>
          <cell r="K1107">
            <v>0</v>
          </cell>
          <cell r="L1107">
            <v>0</v>
          </cell>
          <cell r="M1107">
            <v>91876</v>
          </cell>
          <cell r="N1107">
            <v>91876</v>
          </cell>
          <cell r="O1107" t="str">
            <v>제204호표</v>
          </cell>
        </row>
        <row r="1108">
          <cell r="B1108">
            <v>205</v>
          </cell>
          <cell r="C1108" t="str">
            <v>경광등 설치</v>
          </cell>
          <cell r="D1108" t="str">
            <v>크세논램프 5W, ABS</v>
          </cell>
          <cell r="E1108">
            <v>1</v>
          </cell>
          <cell r="F1108" t="str">
            <v>개</v>
          </cell>
          <cell r="G1108">
            <v>50294</v>
          </cell>
          <cell r="H1108">
            <v>50294</v>
          </cell>
          <cell r="I1108">
            <v>9801</v>
          </cell>
          <cell r="J1108">
            <v>9801</v>
          </cell>
          <cell r="K1108">
            <v>0</v>
          </cell>
          <cell r="L1108">
            <v>0</v>
          </cell>
          <cell r="M1108">
            <v>60095</v>
          </cell>
          <cell r="N1108">
            <v>60095</v>
          </cell>
          <cell r="O1108" t="str">
            <v>제205호표</v>
          </cell>
        </row>
        <row r="1109">
          <cell r="B1109">
            <v>206</v>
          </cell>
          <cell r="C1109" t="str">
            <v>LED안내판(부착대) 설치</v>
          </cell>
          <cell r="D1109" t="str">
            <v>부착대(ARM)부착형</v>
          </cell>
          <cell r="E1109">
            <v>1</v>
          </cell>
          <cell r="F1109" t="str">
            <v>개</v>
          </cell>
          <cell r="G1109">
            <v>811034</v>
          </cell>
          <cell r="H1109">
            <v>811034</v>
          </cell>
          <cell r="I1109">
            <v>34498</v>
          </cell>
          <cell r="J1109">
            <v>34498</v>
          </cell>
          <cell r="K1109">
            <v>0</v>
          </cell>
          <cell r="L1109">
            <v>0</v>
          </cell>
          <cell r="M1109">
            <v>845532</v>
          </cell>
          <cell r="N1109">
            <v>845532</v>
          </cell>
          <cell r="O1109" t="str">
            <v>제206호표</v>
          </cell>
        </row>
        <row r="1110">
          <cell r="B1110">
            <v>207</v>
          </cell>
          <cell r="C1110" t="str">
            <v>계량기함 설치</v>
          </cell>
          <cell r="D1110" t="str">
            <v>PVC</v>
          </cell>
          <cell r="E1110">
            <v>1</v>
          </cell>
          <cell r="F1110" t="str">
            <v>개</v>
          </cell>
          <cell r="G1110">
            <v>13197</v>
          </cell>
          <cell r="H1110">
            <v>13197</v>
          </cell>
          <cell r="I1110">
            <v>24930</v>
          </cell>
          <cell r="J1110">
            <v>24930</v>
          </cell>
          <cell r="K1110">
            <v>0</v>
          </cell>
          <cell r="L1110">
            <v>0</v>
          </cell>
          <cell r="M1110">
            <v>38127</v>
          </cell>
          <cell r="N1110">
            <v>38127</v>
          </cell>
          <cell r="O1110" t="str">
            <v>제207호표</v>
          </cell>
        </row>
        <row r="1111">
          <cell r="B1111">
            <v>209</v>
          </cell>
          <cell r="C1111" t="str">
            <v>함체(분체도장)</v>
          </cell>
          <cell r="D1111" t="str">
            <v>SUS 400x700x370, 이중구조 1.2t</v>
          </cell>
          <cell r="E1111">
            <v>1</v>
          </cell>
          <cell r="F1111" t="str">
            <v>EA</v>
          </cell>
          <cell r="G1111">
            <v>850804</v>
          </cell>
          <cell r="H1111">
            <v>850804</v>
          </cell>
          <cell r="I1111">
            <v>26832</v>
          </cell>
          <cell r="J1111">
            <v>26832</v>
          </cell>
          <cell r="K1111">
            <v>0</v>
          </cell>
          <cell r="L1111">
            <v>0</v>
          </cell>
          <cell r="M1111">
            <v>877636</v>
          </cell>
          <cell r="N1111">
            <v>877636</v>
          </cell>
          <cell r="O1111" t="str">
            <v>제209호표</v>
          </cell>
        </row>
        <row r="1112">
          <cell r="B1112">
            <v>212</v>
          </cell>
          <cell r="C1112" t="str">
            <v>광 스위치 설치</v>
          </cell>
          <cell r="D1112" t="str">
            <v xml:space="preserve">TP Port : 7포트 </v>
          </cell>
          <cell r="E1112">
            <v>1</v>
          </cell>
          <cell r="F1112" t="str">
            <v>EA</v>
          </cell>
          <cell r="G1112">
            <v>301800</v>
          </cell>
          <cell r="H1112">
            <v>301800</v>
          </cell>
          <cell r="I1112">
            <v>60033</v>
          </cell>
          <cell r="J1112">
            <v>60033</v>
          </cell>
          <cell r="K1112">
            <v>0</v>
          </cell>
          <cell r="L1112">
            <v>0</v>
          </cell>
          <cell r="M1112">
            <v>361833</v>
          </cell>
          <cell r="N1112">
            <v>361833</v>
          </cell>
          <cell r="O1112" t="str">
            <v>제212호표</v>
          </cell>
        </row>
        <row r="1113">
          <cell r="B1113">
            <v>213</v>
          </cell>
          <cell r="C1113" t="str">
            <v>UTP PATCH CORD</v>
          </cell>
          <cell r="D1113" t="str">
            <v>UTP Cat 5e. 4P</v>
          </cell>
          <cell r="E1113">
            <v>1</v>
          </cell>
          <cell r="F1113" t="str">
            <v>EA</v>
          </cell>
          <cell r="G1113">
            <v>1148</v>
          </cell>
          <cell r="H1113">
            <v>1148</v>
          </cell>
          <cell r="I1113">
            <v>13299</v>
          </cell>
          <cell r="J1113">
            <v>13299</v>
          </cell>
          <cell r="K1113">
            <v>0</v>
          </cell>
          <cell r="L1113">
            <v>0</v>
          </cell>
          <cell r="M1113">
            <v>14447</v>
          </cell>
          <cell r="N1113">
            <v>14447</v>
          </cell>
          <cell r="O1113" t="str">
            <v>제213호표</v>
          </cell>
        </row>
        <row r="1114">
          <cell r="B1114">
            <v>218</v>
          </cell>
          <cell r="C1114" t="str">
            <v>누전차단기 설치</v>
          </cell>
          <cell r="D1114" t="str">
            <v>ELB 2P 30/20AT</v>
          </cell>
          <cell r="E1114">
            <v>1</v>
          </cell>
          <cell r="F1114" t="str">
            <v>EA</v>
          </cell>
          <cell r="G1114">
            <v>15475</v>
          </cell>
          <cell r="H1114">
            <v>15475</v>
          </cell>
          <cell r="I1114">
            <v>29183</v>
          </cell>
          <cell r="J1114">
            <v>29183</v>
          </cell>
          <cell r="K1114">
            <v>0</v>
          </cell>
          <cell r="L1114">
            <v>0</v>
          </cell>
          <cell r="M1114">
            <v>44658</v>
          </cell>
          <cell r="N1114">
            <v>44658</v>
          </cell>
          <cell r="O1114" t="str">
            <v>제218호표</v>
          </cell>
        </row>
        <row r="1115">
          <cell r="B1115">
            <v>219</v>
          </cell>
          <cell r="C1115" t="str">
            <v>배선용차단기 설치</v>
          </cell>
          <cell r="D1115" t="str">
            <v>MCCB 2P 30/20AT</v>
          </cell>
          <cell r="E1115">
            <v>1</v>
          </cell>
          <cell r="F1115" t="str">
            <v>EA</v>
          </cell>
          <cell r="G1115">
            <v>27956</v>
          </cell>
          <cell r="H1115">
            <v>27956</v>
          </cell>
          <cell r="I1115">
            <v>31882</v>
          </cell>
          <cell r="J1115">
            <v>31882</v>
          </cell>
          <cell r="K1115">
            <v>0</v>
          </cell>
          <cell r="L1115">
            <v>0</v>
          </cell>
          <cell r="M1115">
            <v>59838</v>
          </cell>
          <cell r="N1115">
            <v>59838</v>
          </cell>
          <cell r="O1115" t="str">
            <v>제219호표</v>
          </cell>
        </row>
        <row r="1116">
          <cell r="B1116">
            <v>220</v>
          </cell>
          <cell r="C1116" t="str">
            <v>써지보호기(전원) 설치</v>
          </cell>
          <cell r="D1116" t="str">
            <v>40KA</v>
          </cell>
          <cell r="E1116">
            <v>1</v>
          </cell>
          <cell r="F1116" t="str">
            <v>EA</v>
          </cell>
          <cell r="G1116">
            <v>91263</v>
          </cell>
          <cell r="H1116">
            <v>91263</v>
          </cell>
          <cell r="I1116">
            <v>42129</v>
          </cell>
          <cell r="J1116">
            <v>42129</v>
          </cell>
          <cell r="K1116">
            <v>0</v>
          </cell>
          <cell r="L1116">
            <v>0</v>
          </cell>
          <cell r="M1116">
            <v>133392</v>
          </cell>
          <cell r="N1116">
            <v>133392</v>
          </cell>
          <cell r="O1116" t="str">
            <v>제220호표</v>
          </cell>
        </row>
        <row r="1117">
          <cell r="B1117">
            <v>221</v>
          </cell>
          <cell r="C1117" t="str">
            <v>불법광고물 
부착방지시트</v>
          </cell>
          <cell r="D1117" t="str">
            <v>현장설치도</v>
          </cell>
          <cell r="E1117">
            <v>1</v>
          </cell>
          <cell r="F1117" t="str">
            <v>개소</v>
          </cell>
          <cell r="G1117">
            <v>187775</v>
          </cell>
          <cell r="H1117">
            <v>187775</v>
          </cell>
          <cell r="I1117">
            <v>0</v>
          </cell>
          <cell r="J1117">
            <v>0</v>
          </cell>
          <cell r="K1117">
            <v>0</v>
          </cell>
          <cell r="L1117">
            <v>0</v>
          </cell>
          <cell r="M1117">
            <v>187775</v>
          </cell>
          <cell r="N1117">
            <v>187775</v>
          </cell>
          <cell r="O1117" t="str">
            <v>제221호표</v>
          </cell>
        </row>
        <row r="1118">
          <cell r="B1118" t="str">
            <v>멀티콘센트접지2구</v>
          </cell>
          <cell r="C1118" t="str">
            <v>멀티콘센트</v>
          </cell>
          <cell r="D1118" t="str">
            <v>접지2구</v>
          </cell>
          <cell r="E1118">
            <v>1</v>
          </cell>
          <cell r="F1118" t="str">
            <v>EA</v>
          </cell>
          <cell r="G1118">
            <v>5500</v>
          </cell>
          <cell r="H1118">
            <v>5500</v>
          </cell>
          <cell r="J1118">
            <v>0</v>
          </cell>
          <cell r="L1118">
            <v>0</v>
          </cell>
          <cell r="M1118">
            <v>5500</v>
          </cell>
          <cell r="N1118">
            <v>5500</v>
          </cell>
        </row>
        <row r="1119">
          <cell r="B1119" t="str">
            <v>멀티콘센트접지6구</v>
          </cell>
          <cell r="C1119" t="str">
            <v>멀티콘센트</v>
          </cell>
          <cell r="D1119" t="str">
            <v>접지6구</v>
          </cell>
          <cell r="E1119">
            <v>2</v>
          </cell>
          <cell r="F1119" t="str">
            <v>EA</v>
          </cell>
          <cell r="G1119">
            <v>10400</v>
          </cell>
          <cell r="H1119">
            <v>20800</v>
          </cell>
          <cell r="J1119">
            <v>0</v>
          </cell>
          <cell r="L1119">
            <v>0</v>
          </cell>
          <cell r="M1119">
            <v>10400</v>
          </cell>
          <cell r="N1119">
            <v>20800</v>
          </cell>
        </row>
        <row r="1120">
          <cell r="B1120">
            <v>304</v>
          </cell>
          <cell r="C1120" t="str">
            <v>CCTV POLE 설치
(아스콘)</v>
          </cell>
          <cell r="D1120" t="str">
            <v>6M, Ø165, 분체도장</v>
          </cell>
          <cell r="E1120">
            <v>1</v>
          </cell>
          <cell r="F1120" t="str">
            <v>EA</v>
          </cell>
          <cell r="G1120">
            <v>1218419</v>
          </cell>
          <cell r="H1120">
            <v>1218419</v>
          </cell>
          <cell r="I1120">
            <v>280646</v>
          </cell>
          <cell r="J1120">
            <v>280646</v>
          </cell>
          <cell r="K1120">
            <v>0</v>
          </cell>
          <cell r="L1120">
            <v>0</v>
          </cell>
          <cell r="M1120">
            <v>1499065</v>
          </cell>
          <cell r="N1120">
            <v>1499065</v>
          </cell>
          <cell r="O1120" t="str">
            <v>제304호표</v>
          </cell>
        </row>
        <row r="1121">
          <cell r="B1121">
            <v>309</v>
          </cell>
          <cell r="C1121" t="str">
            <v>부착대(ARM)설치(도로)</v>
          </cell>
          <cell r="D1121" t="str">
            <v>4M, Ø76, 분체도장</v>
          </cell>
          <cell r="E1121">
            <v>1</v>
          </cell>
          <cell r="F1121" t="str">
            <v>EA</v>
          </cell>
          <cell r="G1121">
            <v>270622</v>
          </cell>
          <cell r="H1121">
            <v>270622</v>
          </cell>
          <cell r="I1121">
            <v>223214</v>
          </cell>
          <cell r="J1121">
            <v>223214</v>
          </cell>
          <cell r="K1121">
            <v>0</v>
          </cell>
          <cell r="L1121">
            <v>0</v>
          </cell>
          <cell r="M1121">
            <v>493836</v>
          </cell>
          <cell r="N1121">
            <v>493836</v>
          </cell>
          <cell r="O1121" t="str">
            <v>제309호표</v>
          </cell>
        </row>
        <row r="1122">
          <cell r="B1122">
            <v>323</v>
          </cell>
          <cell r="C1122" t="str">
            <v>와이어로프 설치</v>
          </cell>
          <cell r="D1122" t="str">
            <v>ARM 4M</v>
          </cell>
          <cell r="E1122">
            <v>1</v>
          </cell>
          <cell r="F1122" t="str">
            <v>식</v>
          </cell>
          <cell r="G1122">
            <v>14927</v>
          </cell>
          <cell r="H1122">
            <v>14927</v>
          </cell>
          <cell r="I1122">
            <v>110819</v>
          </cell>
          <cell r="J1122">
            <v>110819</v>
          </cell>
          <cell r="K1122">
            <v>0</v>
          </cell>
          <cell r="L1122">
            <v>0</v>
          </cell>
          <cell r="M1122">
            <v>125746</v>
          </cell>
          <cell r="N1122">
            <v>125746</v>
          </cell>
          <cell r="O1122" t="str">
            <v>제323호표</v>
          </cell>
        </row>
        <row r="1123">
          <cell r="B1123">
            <v>329</v>
          </cell>
          <cell r="C1123" t="str">
            <v>CCTV POLE 기성기초 설치</v>
          </cell>
          <cell r="D1123" t="str">
            <v>700 x 700 x 800(아스팔트)</v>
          </cell>
          <cell r="E1123">
            <v>1</v>
          </cell>
          <cell r="F1123" t="str">
            <v>개소</v>
          </cell>
          <cell r="G1123">
            <v>193067</v>
          </cell>
          <cell r="H1123">
            <v>193067</v>
          </cell>
          <cell r="I1123">
            <v>77783</v>
          </cell>
          <cell r="J1123">
            <v>77783</v>
          </cell>
          <cell r="K1123">
            <v>10127</v>
          </cell>
          <cell r="L1123">
            <v>10127</v>
          </cell>
          <cell r="M1123">
            <v>280977</v>
          </cell>
          <cell r="N1123">
            <v>280977</v>
          </cell>
          <cell r="O1123" t="str">
            <v>제329호표</v>
          </cell>
        </row>
        <row r="1124">
          <cell r="B1124">
            <v>410</v>
          </cell>
          <cell r="C1124" t="str">
            <v>전원케이블 포설</v>
          </cell>
          <cell r="D1124" t="str">
            <v>F-CV 4sq x 2C x 1열</v>
          </cell>
          <cell r="E1124">
            <v>6</v>
          </cell>
          <cell r="F1124" t="str">
            <v>m</v>
          </cell>
          <cell r="G1124">
            <v>1290</v>
          </cell>
          <cell r="H1124">
            <v>7740</v>
          </cell>
          <cell r="I1124">
            <v>3798</v>
          </cell>
          <cell r="J1124">
            <v>22788</v>
          </cell>
          <cell r="K1124">
            <v>0</v>
          </cell>
          <cell r="L1124">
            <v>0</v>
          </cell>
          <cell r="M1124">
            <v>5088</v>
          </cell>
          <cell r="N1124">
            <v>30528</v>
          </cell>
          <cell r="O1124" t="str">
            <v>제410호표</v>
          </cell>
        </row>
        <row r="1125">
          <cell r="B1125">
            <v>408</v>
          </cell>
          <cell r="C1125" t="str">
            <v>전원케이블 포설</v>
          </cell>
          <cell r="D1125" t="str">
            <v>F-CV 2.5sq x 2C x 1열</v>
          </cell>
          <cell r="E1125">
            <v>2</v>
          </cell>
          <cell r="F1125" t="str">
            <v>m</v>
          </cell>
          <cell r="G1125">
            <v>1020</v>
          </cell>
          <cell r="H1125">
            <v>2040</v>
          </cell>
          <cell r="I1125">
            <v>3323</v>
          </cell>
          <cell r="J1125">
            <v>6646</v>
          </cell>
          <cell r="K1125">
            <v>0</v>
          </cell>
          <cell r="L1125">
            <v>0</v>
          </cell>
          <cell r="M1125">
            <v>4343</v>
          </cell>
          <cell r="N1125">
            <v>8686</v>
          </cell>
          <cell r="O1125" t="str">
            <v>제408호표</v>
          </cell>
        </row>
        <row r="1126">
          <cell r="B1126">
            <v>411</v>
          </cell>
          <cell r="C1126" t="str">
            <v>전원케이블 포설</v>
          </cell>
          <cell r="D1126" t="str">
            <v>VCT 1.5sq x 2C x 1열</v>
          </cell>
          <cell r="E1126">
            <v>6</v>
          </cell>
          <cell r="F1126" t="str">
            <v>m</v>
          </cell>
          <cell r="G1126">
            <v>804</v>
          </cell>
          <cell r="H1126">
            <v>4824</v>
          </cell>
          <cell r="I1126">
            <v>3323</v>
          </cell>
          <cell r="J1126">
            <v>19938</v>
          </cell>
          <cell r="K1126">
            <v>0</v>
          </cell>
          <cell r="L1126">
            <v>0</v>
          </cell>
          <cell r="M1126">
            <v>4127</v>
          </cell>
          <cell r="N1126">
            <v>24762</v>
          </cell>
          <cell r="O1126" t="str">
            <v>제411호표</v>
          </cell>
        </row>
        <row r="1127">
          <cell r="B1127">
            <v>414</v>
          </cell>
          <cell r="C1127" t="str">
            <v>전원케이블 포설</v>
          </cell>
          <cell r="D1127" t="str">
            <v>VCT 1.5sq x 2C x 4열</v>
          </cell>
          <cell r="E1127">
            <v>7</v>
          </cell>
          <cell r="F1127" t="str">
            <v>m</v>
          </cell>
          <cell r="G1127">
            <v>3058</v>
          </cell>
          <cell r="H1127">
            <v>21406</v>
          </cell>
          <cell r="I1127">
            <v>11299</v>
          </cell>
          <cell r="J1127">
            <v>79093</v>
          </cell>
          <cell r="K1127">
            <v>0</v>
          </cell>
          <cell r="L1127">
            <v>0</v>
          </cell>
          <cell r="M1127">
            <v>14357</v>
          </cell>
          <cell r="N1127">
            <v>100499</v>
          </cell>
          <cell r="O1127" t="str">
            <v>제414호표</v>
          </cell>
        </row>
        <row r="1128">
          <cell r="B1128">
            <v>416</v>
          </cell>
          <cell r="C1128" t="str">
            <v>스피커케이블</v>
          </cell>
          <cell r="D1128" t="str">
            <v>SW 2300</v>
          </cell>
          <cell r="E1128">
            <v>2</v>
          </cell>
          <cell r="F1128" t="str">
            <v>m</v>
          </cell>
          <cell r="G1128">
            <v>1635</v>
          </cell>
          <cell r="H1128">
            <v>3270</v>
          </cell>
          <cell r="I1128">
            <v>3071</v>
          </cell>
          <cell r="J1128">
            <v>6142</v>
          </cell>
          <cell r="K1128">
            <v>0</v>
          </cell>
          <cell r="L1128">
            <v>0</v>
          </cell>
          <cell r="M1128">
            <v>4706</v>
          </cell>
          <cell r="N1128">
            <v>9412</v>
          </cell>
          <cell r="O1128" t="str">
            <v>제416호표</v>
          </cell>
        </row>
        <row r="1129">
          <cell r="B1129">
            <v>418</v>
          </cell>
          <cell r="C1129" t="str">
            <v>LAN 케이블(옥외) 포설</v>
          </cell>
          <cell r="D1129" t="str">
            <v>UTP Cat 5e 4P x 1열</v>
          </cell>
          <cell r="E1129">
            <v>6</v>
          </cell>
          <cell r="F1129" t="str">
            <v>m</v>
          </cell>
          <cell r="G1129">
            <v>642</v>
          </cell>
          <cell r="H1129">
            <v>3852</v>
          </cell>
          <cell r="I1129">
            <v>4987</v>
          </cell>
          <cell r="J1129">
            <v>29922</v>
          </cell>
          <cell r="K1129">
            <v>0</v>
          </cell>
          <cell r="L1129">
            <v>0</v>
          </cell>
          <cell r="M1129">
            <v>5629</v>
          </cell>
          <cell r="N1129">
            <v>33774</v>
          </cell>
          <cell r="O1129" t="str">
            <v>제418호표</v>
          </cell>
        </row>
        <row r="1130">
          <cell r="B1130">
            <v>421</v>
          </cell>
          <cell r="C1130" t="str">
            <v>LAN 케이블(옥외) 포설</v>
          </cell>
          <cell r="D1130" t="str">
            <v>UTP Cat 5e 4P x 4열</v>
          </cell>
          <cell r="E1130">
            <v>7</v>
          </cell>
          <cell r="F1130" t="str">
            <v>m</v>
          </cell>
          <cell r="G1130">
            <v>2481</v>
          </cell>
          <cell r="H1130">
            <v>17367</v>
          </cell>
          <cell r="I1130">
            <v>16956</v>
          </cell>
          <cell r="J1130">
            <v>118692</v>
          </cell>
          <cell r="K1130">
            <v>0</v>
          </cell>
          <cell r="L1130">
            <v>0</v>
          </cell>
          <cell r="M1130">
            <v>19437</v>
          </cell>
          <cell r="N1130">
            <v>136059</v>
          </cell>
          <cell r="O1130" t="str">
            <v>제421호표</v>
          </cell>
        </row>
        <row r="1131">
          <cell r="B1131">
            <v>425</v>
          </cell>
          <cell r="C1131" t="str">
            <v>접지용 비닐 절연전선</v>
          </cell>
          <cell r="D1131" t="str">
            <v>F-GV 4㎟</v>
          </cell>
          <cell r="E1131">
            <v>6</v>
          </cell>
          <cell r="F1131" t="str">
            <v>m</v>
          </cell>
          <cell r="G1131">
            <v>575</v>
          </cell>
          <cell r="H1131">
            <v>3450</v>
          </cell>
          <cell r="I1131">
            <v>1438</v>
          </cell>
          <cell r="J1131">
            <v>8628</v>
          </cell>
          <cell r="K1131">
            <v>0</v>
          </cell>
          <cell r="L1131">
            <v>0</v>
          </cell>
          <cell r="M1131">
            <v>2013</v>
          </cell>
          <cell r="N1131">
            <v>12078</v>
          </cell>
          <cell r="O1131" t="str">
            <v>제425호표</v>
          </cell>
        </row>
        <row r="1132">
          <cell r="B1132">
            <v>426</v>
          </cell>
          <cell r="C1132" t="str">
            <v>접지동봉(2본)</v>
          </cell>
          <cell r="D1132" t="str">
            <v>Ø14 x 1000mm x 2EA</v>
          </cell>
          <cell r="E1132">
            <v>1</v>
          </cell>
          <cell r="F1132" t="str">
            <v>개소</v>
          </cell>
          <cell r="G1132">
            <v>13478</v>
          </cell>
          <cell r="H1132">
            <v>13478</v>
          </cell>
          <cell r="I1132">
            <v>69276</v>
          </cell>
          <cell r="J1132">
            <v>69276</v>
          </cell>
          <cell r="K1132">
            <v>0</v>
          </cell>
          <cell r="L1132">
            <v>0</v>
          </cell>
          <cell r="M1132">
            <v>82754</v>
          </cell>
          <cell r="N1132">
            <v>82754</v>
          </cell>
          <cell r="O1132" t="str">
            <v>제426호표</v>
          </cell>
        </row>
        <row r="1133">
          <cell r="B1133">
            <v>437</v>
          </cell>
          <cell r="C1133" t="str">
            <v>전선퓨즈(1Ø2W)설치</v>
          </cell>
          <cell r="D1133" t="str">
            <v>2.6mm</v>
          </cell>
          <cell r="E1133">
            <v>1</v>
          </cell>
          <cell r="F1133" t="str">
            <v>EA</v>
          </cell>
          <cell r="G1133">
            <v>4550</v>
          </cell>
          <cell r="H1133">
            <v>4550</v>
          </cell>
          <cell r="I1133">
            <v>33407</v>
          </cell>
          <cell r="J1133">
            <v>33407</v>
          </cell>
          <cell r="K1133">
            <v>0</v>
          </cell>
          <cell r="L1133">
            <v>0</v>
          </cell>
          <cell r="M1133">
            <v>37957</v>
          </cell>
          <cell r="N1133">
            <v>37957</v>
          </cell>
          <cell r="O1133" t="str">
            <v>제437호표</v>
          </cell>
        </row>
        <row r="1134">
          <cell r="B1134">
            <v>438</v>
          </cell>
          <cell r="C1134" t="str">
            <v>인류애자 설치</v>
          </cell>
          <cell r="D1134" t="str">
            <v>대110x95</v>
          </cell>
          <cell r="E1134">
            <v>2</v>
          </cell>
          <cell r="F1134" t="str">
            <v>개</v>
          </cell>
          <cell r="G1134">
            <v>1520</v>
          </cell>
          <cell r="H1134">
            <v>3040</v>
          </cell>
          <cell r="I1134">
            <v>6681</v>
          </cell>
          <cell r="J1134">
            <v>13362</v>
          </cell>
          <cell r="K1134">
            <v>0</v>
          </cell>
          <cell r="L1134">
            <v>0</v>
          </cell>
          <cell r="M1134">
            <v>8201</v>
          </cell>
          <cell r="N1134">
            <v>16402</v>
          </cell>
          <cell r="O1134" t="str">
            <v>제438호표</v>
          </cell>
        </row>
        <row r="1135">
          <cell r="B1135">
            <v>439</v>
          </cell>
          <cell r="C1135" t="str">
            <v>옥외용 비닐 절연전선 설치</v>
          </cell>
          <cell r="D1135" t="str">
            <v>DV 2.6mm x 2C</v>
          </cell>
          <cell r="E1135">
            <v>5</v>
          </cell>
          <cell r="F1135" t="str">
            <v>m</v>
          </cell>
          <cell r="G1135">
            <v>937</v>
          </cell>
          <cell r="H1135">
            <v>4685</v>
          </cell>
          <cell r="I1135">
            <v>1898</v>
          </cell>
          <cell r="J1135">
            <v>9490</v>
          </cell>
          <cell r="K1135">
            <v>56</v>
          </cell>
          <cell r="L1135">
            <v>280</v>
          </cell>
          <cell r="M1135">
            <v>2891</v>
          </cell>
          <cell r="N1135">
            <v>14455</v>
          </cell>
          <cell r="O1135" t="str">
            <v>제439호표</v>
          </cell>
        </row>
        <row r="1136">
          <cell r="B1136" t="str">
            <v>CCTV 운영 스티커알루미늄베이스 5중구성</v>
          </cell>
          <cell r="C1136" t="str">
            <v>CCTV 운영 스티커</v>
          </cell>
          <cell r="D1136" t="str">
            <v>알루미늄베이스 5중구성</v>
          </cell>
          <cell r="E1136">
            <v>26</v>
          </cell>
          <cell r="F1136" t="str">
            <v>EA</v>
          </cell>
          <cell r="G1136">
            <v>10000</v>
          </cell>
          <cell r="H1136">
            <v>260000</v>
          </cell>
          <cell r="J1136">
            <v>0</v>
          </cell>
          <cell r="L1136">
            <v>0</v>
          </cell>
          <cell r="M1136">
            <v>10000</v>
          </cell>
          <cell r="N1136">
            <v>260000</v>
          </cell>
        </row>
        <row r="1137">
          <cell r="B1137" t="str">
            <v>경기도 용인 스티커</v>
          </cell>
          <cell r="C1137" t="str">
            <v>경기도 용인 스티커</v>
          </cell>
          <cell r="E1137">
            <v>2</v>
          </cell>
          <cell r="F1137" t="str">
            <v>EA</v>
          </cell>
          <cell r="G1137">
            <v>10000</v>
          </cell>
          <cell r="H1137">
            <v>20000</v>
          </cell>
          <cell r="J1137">
            <v>0</v>
          </cell>
          <cell r="L1137">
            <v>0</v>
          </cell>
          <cell r="M1137">
            <v>10000</v>
          </cell>
          <cell r="N1137">
            <v>20000</v>
          </cell>
        </row>
        <row r="1146">
          <cell r="B1146">
            <v>3026</v>
          </cell>
          <cell r="D1146" t="str">
            <v>계</v>
          </cell>
          <cell r="H1146">
            <v>4624950</v>
          </cell>
          <cell r="J1146">
            <v>1604754</v>
          </cell>
          <cell r="L1146">
            <v>10407</v>
          </cell>
          <cell r="N1146">
            <v>6240111</v>
          </cell>
        </row>
        <row r="1147">
          <cell r="B1147">
            <v>2027</v>
          </cell>
          <cell r="C1147" t="str">
            <v>2.27 처인구 남사면 북리 950-57(천)</v>
          </cell>
        </row>
        <row r="1148">
          <cell r="B1148">
            <v>202</v>
          </cell>
          <cell r="C1148" t="str">
            <v>스피드 돔 카메라
고정용 브래킷 설치</v>
          </cell>
          <cell r="D1148" t="str">
            <v>제작사양</v>
          </cell>
          <cell r="E1148">
            <v>1</v>
          </cell>
          <cell r="F1148" t="str">
            <v>EA</v>
          </cell>
          <cell r="G1148">
            <v>52644</v>
          </cell>
          <cell r="H1148">
            <v>52644</v>
          </cell>
          <cell r="I1148">
            <v>88162</v>
          </cell>
          <cell r="J1148">
            <v>88162</v>
          </cell>
          <cell r="K1148">
            <v>0</v>
          </cell>
          <cell r="L1148">
            <v>0</v>
          </cell>
          <cell r="M1148">
            <v>140806</v>
          </cell>
          <cell r="N1148">
            <v>140806</v>
          </cell>
          <cell r="O1148" t="str">
            <v>제202호표</v>
          </cell>
        </row>
        <row r="1149">
          <cell r="B1149">
            <v>203</v>
          </cell>
          <cell r="C1149" t="str">
            <v>고정형 카메라
고정용 브래킷 설치</v>
          </cell>
          <cell r="D1149" t="str">
            <v>제작사양</v>
          </cell>
          <cell r="E1149">
            <v>1</v>
          </cell>
          <cell r="F1149" t="str">
            <v>EA</v>
          </cell>
          <cell r="G1149">
            <v>82644</v>
          </cell>
          <cell r="H1149">
            <v>82644</v>
          </cell>
          <cell r="I1149">
            <v>88162</v>
          </cell>
          <cell r="J1149">
            <v>88162</v>
          </cell>
          <cell r="K1149">
            <v>0</v>
          </cell>
          <cell r="L1149">
            <v>0</v>
          </cell>
          <cell r="M1149">
            <v>170806</v>
          </cell>
          <cell r="N1149">
            <v>170806</v>
          </cell>
          <cell r="O1149" t="str">
            <v>제203호표</v>
          </cell>
        </row>
        <row r="1150">
          <cell r="B1150">
            <v>204</v>
          </cell>
          <cell r="C1150" t="str">
            <v>스피커 설치</v>
          </cell>
          <cell r="D1150" t="str">
            <v>20W, 8Ω</v>
          </cell>
          <cell r="E1150">
            <v>1</v>
          </cell>
          <cell r="F1150" t="str">
            <v>개</v>
          </cell>
          <cell r="G1150">
            <v>45879</v>
          </cell>
          <cell r="H1150">
            <v>45879</v>
          </cell>
          <cell r="I1150">
            <v>45997</v>
          </cell>
          <cell r="J1150">
            <v>45997</v>
          </cell>
          <cell r="K1150">
            <v>0</v>
          </cell>
          <cell r="L1150">
            <v>0</v>
          </cell>
          <cell r="M1150">
            <v>91876</v>
          </cell>
          <cell r="N1150">
            <v>91876</v>
          </cell>
          <cell r="O1150" t="str">
            <v>제204호표</v>
          </cell>
        </row>
        <row r="1151">
          <cell r="B1151">
            <v>205</v>
          </cell>
          <cell r="C1151" t="str">
            <v>경광등 설치</v>
          </cell>
          <cell r="D1151" t="str">
            <v>크세논램프 5W, ABS</v>
          </cell>
          <cell r="E1151">
            <v>1</v>
          </cell>
          <cell r="F1151" t="str">
            <v>개</v>
          </cell>
          <cell r="G1151">
            <v>50294</v>
          </cell>
          <cell r="H1151">
            <v>50294</v>
          </cell>
          <cell r="I1151">
            <v>9801</v>
          </cell>
          <cell r="J1151">
            <v>9801</v>
          </cell>
          <cell r="K1151">
            <v>0</v>
          </cell>
          <cell r="L1151">
            <v>0</v>
          </cell>
          <cell r="M1151">
            <v>60095</v>
          </cell>
          <cell r="N1151">
            <v>60095</v>
          </cell>
          <cell r="O1151" t="str">
            <v>제205호표</v>
          </cell>
        </row>
        <row r="1152">
          <cell r="B1152">
            <v>206</v>
          </cell>
          <cell r="C1152" t="str">
            <v>LED안내판(부착대) 설치</v>
          </cell>
          <cell r="D1152" t="str">
            <v>부착대(ARM)부착형</v>
          </cell>
          <cell r="E1152">
            <v>1</v>
          </cell>
          <cell r="F1152" t="str">
            <v>개</v>
          </cell>
          <cell r="G1152">
            <v>811034</v>
          </cell>
          <cell r="H1152">
            <v>811034</v>
          </cell>
          <cell r="I1152">
            <v>34498</v>
          </cell>
          <cell r="J1152">
            <v>34498</v>
          </cell>
          <cell r="K1152">
            <v>0</v>
          </cell>
          <cell r="L1152">
            <v>0</v>
          </cell>
          <cell r="M1152">
            <v>845532</v>
          </cell>
          <cell r="N1152">
            <v>845532</v>
          </cell>
          <cell r="O1152" t="str">
            <v>제206호표</v>
          </cell>
        </row>
        <row r="1153">
          <cell r="B1153">
            <v>207</v>
          </cell>
          <cell r="C1153" t="str">
            <v>계량기함 설치</v>
          </cell>
          <cell r="D1153" t="str">
            <v>PVC</v>
          </cell>
          <cell r="E1153">
            <v>1</v>
          </cell>
          <cell r="F1153" t="str">
            <v>개</v>
          </cell>
          <cell r="G1153">
            <v>13197</v>
          </cell>
          <cell r="H1153">
            <v>13197</v>
          </cell>
          <cell r="I1153">
            <v>24930</v>
          </cell>
          <cell r="J1153">
            <v>24930</v>
          </cell>
          <cell r="K1153">
            <v>0</v>
          </cell>
          <cell r="L1153">
            <v>0</v>
          </cell>
          <cell r="M1153">
            <v>38127</v>
          </cell>
          <cell r="N1153">
            <v>38127</v>
          </cell>
          <cell r="O1153" t="str">
            <v>제207호표</v>
          </cell>
        </row>
        <row r="1154">
          <cell r="B1154">
            <v>209</v>
          </cell>
          <cell r="C1154" t="str">
            <v>함체(분체도장)</v>
          </cell>
          <cell r="D1154" t="str">
            <v>SUS 400x700x370, 이중구조 1.2t</v>
          </cell>
          <cell r="E1154">
            <v>1</v>
          </cell>
          <cell r="F1154" t="str">
            <v>EA</v>
          </cell>
          <cell r="G1154">
            <v>850804</v>
          </cell>
          <cell r="H1154">
            <v>850804</v>
          </cell>
          <cell r="I1154">
            <v>26832</v>
          </cell>
          <cell r="J1154">
            <v>26832</v>
          </cell>
          <cell r="K1154">
            <v>0</v>
          </cell>
          <cell r="L1154">
            <v>0</v>
          </cell>
          <cell r="M1154">
            <v>877636</v>
          </cell>
          <cell r="N1154">
            <v>877636</v>
          </cell>
          <cell r="O1154" t="str">
            <v>제209호표</v>
          </cell>
        </row>
        <row r="1155">
          <cell r="B1155">
            <v>212</v>
          </cell>
          <cell r="C1155" t="str">
            <v>광 스위치 설치</v>
          </cell>
          <cell r="D1155" t="str">
            <v xml:space="preserve">TP Port : 7포트 </v>
          </cell>
          <cell r="E1155">
            <v>1</v>
          </cell>
          <cell r="F1155" t="str">
            <v>EA</v>
          </cell>
          <cell r="G1155">
            <v>301800</v>
          </cell>
          <cell r="H1155">
            <v>301800</v>
          </cell>
          <cell r="I1155">
            <v>60033</v>
          </cell>
          <cell r="J1155">
            <v>60033</v>
          </cell>
          <cell r="K1155">
            <v>0</v>
          </cell>
          <cell r="L1155">
            <v>0</v>
          </cell>
          <cell r="M1155">
            <v>361833</v>
          </cell>
          <cell r="N1155">
            <v>361833</v>
          </cell>
          <cell r="O1155" t="str">
            <v>제212호표</v>
          </cell>
        </row>
        <row r="1156">
          <cell r="B1156">
            <v>213</v>
          </cell>
          <cell r="C1156" t="str">
            <v>UTP PATCH CORD</v>
          </cell>
          <cell r="D1156" t="str">
            <v>UTP Cat 5e. 4P</v>
          </cell>
          <cell r="E1156">
            <v>1</v>
          </cell>
          <cell r="F1156" t="str">
            <v>EA</v>
          </cell>
          <cell r="G1156">
            <v>1148</v>
          </cell>
          <cell r="H1156">
            <v>1148</v>
          </cell>
          <cell r="I1156">
            <v>13299</v>
          </cell>
          <cell r="J1156">
            <v>13299</v>
          </cell>
          <cell r="K1156">
            <v>0</v>
          </cell>
          <cell r="L1156">
            <v>0</v>
          </cell>
          <cell r="M1156">
            <v>14447</v>
          </cell>
          <cell r="N1156">
            <v>14447</v>
          </cell>
          <cell r="O1156" t="str">
            <v>제213호표</v>
          </cell>
        </row>
        <row r="1157">
          <cell r="B1157">
            <v>218</v>
          </cell>
          <cell r="C1157" t="str">
            <v>누전차단기 설치</v>
          </cell>
          <cell r="D1157" t="str">
            <v>ELB 2P 30/20AT</v>
          </cell>
          <cell r="E1157">
            <v>1</v>
          </cell>
          <cell r="F1157" t="str">
            <v>EA</v>
          </cell>
          <cell r="G1157">
            <v>15475</v>
          </cell>
          <cell r="H1157">
            <v>15475</v>
          </cell>
          <cell r="I1157">
            <v>29183</v>
          </cell>
          <cell r="J1157">
            <v>29183</v>
          </cell>
          <cell r="K1157">
            <v>0</v>
          </cell>
          <cell r="L1157">
            <v>0</v>
          </cell>
          <cell r="M1157">
            <v>44658</v>
          </cell>
          <cell r="N1157">
            <v>44658</v>
          </cell>
          <cell r="O1157" t="str">
            <v>제218호표</v>
          </cell>
        </row>
        <row r="1158">
          <cell r="B1158">
            <v>219</v>
          </cell>
          <cell r="C1158" t="str">
            <v>배선용차단기 설치</v>
          </cell>
          <cell r="D1158" t="str">
            <v>MCCB 2P 30/20AT</v>
          </cell>
          <cell r="E1158">
            <v>1</v>
          </cell>
          <cell r="F1158" t="str">
            <v>EA</v>
          </cell>
          <cell r="G1158">
            <v>27956</v>
          </cell>
          <cell r="H1158">
            <v>27956</v>
          </cell>
          <cell r="I1158">
            <v>31882</v>
          </cell>
          <cell r="J1158">
            <v>31882</v>
          </cell>
          <cell r="K1158">
            <v>0</v>
          </cell>
          <cell r="L1158">
            <v>0</v>
          </cell>
          <cell r="M1158">
            <v>59838</v>
          </cell>
          <cell r="N1158">
            <v>59838</v>
          </cell>
          <cell r="O1158" t="str">
            <v>제219호표</v>
          </cell>
        </row>
        <row r="1159">
          <cell r="B1159">
            <v>220</v>
          </cell>
          <cell r="C1159" t="str">
            <v>써지보호기(전원) 설치</v>
          </cell>
          <cell r="D1159" t="str">
            <v>40KA</v>
          </cell>
          <cell r="E1159">
            <v>1</v>
          </cell>
          <cell r="F1159" t="str">
            <v>EA</v>
          </cell>
          <cell r="G1159">
            <v>91263</v>
          </cell>
          <cell r="H1159">
            <v>91263</v>
          </cell>
          <cell r="I1159">
            <v>42129</v>
          </cell>
          <cell r="J1159">
            <v>42129</v>
          </cell>
          <cell r="K1159">
            <v>0</v>
          </cell>
          <cell r="L1159">
            <v>0</v>
          </cell>
          <cell r="M1159">
            <v>133392</v>
          </cell>
          <cell r="N1159">
            <v>133392</v>
          </cell>
          <cell r="O1159" t="str">
            <v>제220호표</v>
          </cell>
        </row>
        <row r="1160">
          <cell r="B1160">
            <v>221</v>
          </cell>
          <cell r="C1160" t="str">
            <v>불법광고물 
부착방지시트</v>
          </cell>
          <cell r="D1160" t="str">
            <v>현장설치도</v>
          </cell>
          <cell r="E1160">
            <v>1</v>
          </cell>
          <cell r="F1160" t="str">
            <v>개소</v>
          </cell>
          <cell r="G1160">
            <v>187775</v>
          </cell>
          <cell r="H1160">
            <v>187775</v>
          </cell>
          <cell r="I1160">
            <v>0</v>
          </cell>
          <cell r="J1160">
            <v>0</v>
          </cell>
          <cell r="K1160">
            <v>0</v>
          </cell>
          <cell r="L1160">
            <v>0</v>
          </cell>
          <cell r="M1160">
            <v>187775</v>
          </cell>
          <cell r="N1160">
            <v>187775</v>
          </cell>
          <cell r="O1160" t="str">
            <v>제221호표</v>
          </cell>
        </row>
        <row r="1161">
          <cell r="B1161" t="str">
            <v>멀티콘센트접지2구</v>
          </cell>
          <cell r="C1161" t="str">
            <v>멀티콘센트</v>
          </cell>
          <cell r="D1161" t="str">
            <v>접지2구</v>
          </cell>
          <cell r="E1161">
            <v>1</v>
          </cell>
          <cell r="F1161" t="str">
            <v>EA</v>
          </cell>
          <cell r="G1161">
            <v>5500</v>
          </cell>
          <cell r="H1161">
            <v>5500</v>
          </cell>
          <cell r="J1161">
            <v>0</v>
          </cell>
          <cell r="L1161">
            <v>0</v>
          </cell>
          <cell r="M1161">
            <v>5500</v>
          </cell>
          <cell r="N1161">
            <v>5500</v>
          </cell>
        </row>
        <row r="1162">
          <cell r="B1162" t="str">
            <v>멀티콘센트접지6구</v>
          </cell>
          <cell r="C1162" t="str">
            <v>멀티콘센트</v>
          </cell>
          <cell r="D1162" t="str">
            <v>접지6구</v>
          </cell>
          <cell r="E1162">
            <v>2</v>
          </cell>
          <cell r="F1162" t="str">
            <v>EA</v>
          </cell>
          <cell r="G1162">
            <v>10400</v>
          </cell>
          <cell r="H1162">
            <v>20800</v>
          </cell>
          <cell r="J1162">
            <v>0</v>
          </cell>
          <cell r="L1162">
            <v>0</v>
          </cell>
          <cell r="M1162">
            <v>10400</v>
          </cell>
          <cell r="N1162">
            <v>20800</v>
          </cell>
        </row>
        <row r="1163">
          <cell r="B1163">
            <v>304</v>
          </cell>
          <cell r="C1163" t="str">
            <v>CCTV POLE 설치
(아스콘)</v>
          </cell>
          <cell r="D1163" t="str">
            <v>6M, Ø165, 분체도장</v>
          </cell>
          <cell r="E1163">
            <v>1</v>
          </cell>
          <cell r="F1163" t="str">
            <v>EA</v>
          </cell>
          <cell r="G1163">
            <v>1218419</v>
          </cell>
          <cell r="H1163">
            <v>1218419</v>
          </cell>
          <cell r="I1163">
            <v>280646</v>
          </cell>
          <cell r="J1163">
            <v>280646</v>
          </cell>
          <cell r="K1163">
            <v>0</v>
          </cell>
          <cell r="L1163">
            <v>0</v>
          </cell>
          <cell r="M1163">
            <v>1499065</v>
          </cell>
          <cell r="N1163">
            <v>1499065</v>
          </cell>
          <cell r="O1163" t="str">
            <v>제304호표</v>
          </cell>
        </row>
        <row r="1164">
          <cell r="B1164">
            <v>309</v>
          </cell>
          <cell r="C1164" t="str">
            <v>부착대(ARM)설치(도로)</v>
          </cell>
          <cell r="D1164" t="str">
            <v>4M, Ø76, 분체도장</v>
          </cell>
          <cell r="E1164">
            <v>1</v>
          </cell>
          <cell r="F1164" t="str">
            <v>EA</v>
          </cell>
          <cell r="G1164">
            <v>270622</v>
          </cell>
          <cell r="H1164">
            <v>270622</v>
          </cell>
          <cell r="I1164">
            <v>223214</v>
          </cell>
          <cell r="J1164">
            <v>223214</v>
          </cell>
          <cell r="K1164">
            <v>0</v>
          </cell>
          <cell r="L1164">
            <v>0</v>
          </cell>
          <cell r="M1164">
            <v>493836</v>
          </cell>
          <cell r="N1164">
            <v>493836</v>
          </cell>
          <cell r="O1164" t="str">
            <v>제309호표</v>
          </cell>
        </row>
        <row r="1165">
          <cell r="B1165">
            <v>323</v>
          </cell>
          <cell r="C1165" t="str">
            <v>와이어로프 설치</v>
          </cell>
          <cell r="D1165" t="str">
            <v>ARM 4M</v>
          </cell>
          <cell r="E1165">
            <v>1</v>
          </cell>
          <cell r="F1165" t="str">
            <v>식</v>
          </cell>
          <cell r="G1165">
            <v>14927</v>
          </cell>
          <cell r="H1165">
            <v>14927</v>
          </cell>
          <cell r="I1165">
            <v>110819</v>
          </cell>
          <cell r="J1165">
            <v>110819</v>
          </cell>
          <cell r="K1165">
            <v>0</v>
          </cell>
          <cell r="L1165">
            <v>0</v>
          </cell>
          <cell r="M1165">
            <v>125746</v>
          </cell>
          <cell r="N1165">
            <v>125746</v>
          </cell>
          <cell r="O1165" t="str">
            <v>제323호표</v>
          </cell>
        </row>
        <row r="1166">
          <cell r="B1166">
            <v>329</v>
          </cell>
          <cell r="C1166" t="str">
            <v>CCTV POLE 기성기초 설치</v>
          </cell>
          <cell r="D1166" t="str">
            <v>700 x 700 x 800(아스팔트)</v>
          </cell>
          <cell r="E1166">
            <v>1</v>
          </cell>
          <cell r="F1166" t="str">
            <v>개소</v>
          </cell>
          <cell r="G1166">
            <v>193067</v>
          </cell>
          <cell r="H1166">
            <v>193067</v>
          </cell>
          <cell r="I1166">
            <v>77783</v>
          </cell>
          <cell r="J1166">
            <v>77783</v>
          </cell>
          <cell r="K1166">
            <v>10127</v>
          </cell>
          <cell r="L1166">
            <v>10127</v>
          </cell>
          <cell r="M1166">
            <v>280977</v>
          </cell>
          <cell r="N1166">
            <v>280977</v>
          </cell>
          <cell r="O1166" t="str">
            <v>제329호표</v>
          </cell>
        </row>
        <row r="1167">
          <cell r="B1167">
            <v>410</v>
          </cell>
          <cell r="C1167" t="str">
            <v>전원케이블 포설</v>
          </cell>
          <cell r="D1167" t="str">
            <v>F-CV 4sq x 2C x 1열</v>
          </cell>
          <cell r="E1167">
            <v>6</v>
          </cell>
          <cell r="F1167" t="str">
            <v>m</v>
          </cell>
          <cell r="G1167">
            <v>1290</v>
          </cell>
          <cell r="H1167">
            <v>7740</v>
          </cell>
          <cell r="I1167">
            <v>3798</v>
          </cell>
          <cell r="J1167">
            <v>22788</v>
          </cell>
          <cell r="K1167">
            <v>0</v>
          </cell>
          <cell r="L1167">
            <v>0</v>
          </cell>
          <cell r="M1167">
            <v>5088</v>
          </cell>
          <cell r="N1167">
            <v>30528</v>
          </cell>
          <cell r="O1167" t="str">
            <v>제410호표</v>
          </cell>
        </row>
        <row r="1168">
          <cell r="B1168">
            <v>408</v>
          </cell>
          <cell r="C1168" t="str">
            <v>전원케이블 포설</v>
          </cell>
          <cell r="D1168" t="str">
            <v>F-CV 2.5sq x 2C x 1열</v>
          </cell>
          <cell r="E1168">
            <v>2</v>
          </cell>
          <cell r="F1168" t="str">
            <v>m</v>
          </cell>
          <cell r="G1168">
            <v>1020</v>
          </cell>
          <cell r="H1168">
            <v>2040</v>
          </cell>
          <cell r="I1168">
            <v>3323</v>
          </cell>
          <cell r="J1168">
            <v>6646</v>
          </cell>
          <cell r="K1168">
            <v>0</v>
          </cell>
          <cell r="L1168">
            <v>0</v>
          </cell>
          <cell r="M1168">
            <v>4343</v>
          </cell>
          <cell r="N1168">
            <v>8686</v>
          </cell>
          <cell r="O1168" t="str">
            <v>제408호표</v>
          </cell>
        </row>
        <row r="1169">
          <cell r="B1169">
            <v>411</v>
          </cell>
          <cell r="C1169" t="str">
            <v>전원케이블 포설</v>
          </cell>
          <cell r="D1169" t="str">
            <v>VCT 1.5sq x 2C x 1열</v>
          </cell>
          <cell r="E1169">
            <v>6</v>
          </cell>
          <cell r="F1169" t="str">
            <v>m</v>
          </cell>
          <cell r="G1169">
            <v>804</v>
          </cell>
          <cell r="H1169">
            <v>4824</v>
          </cell>
          <cell r="I1169">
            <v>3323</v>
          </cell>
          <cell r="J1169">
            <v>19938</v>
          </cell>
          <cell r="K1169">
            <v>0</v>
          </cell>
          <cell r="L1169">
            <v>0</v>
          </cell>
          <cell r="M1169">
            <v>4127</v>
          </cell>
          <cell r="N1169">
            <v>24762</v>
          </cell>
          <cell r="O1169" t="str">
            <v>제411호표</v>
          </cell>
        </row>
        <row r="1170">
          <cell r="B1170">
            <v>415</v>
          </cell>
          <cell r="C1170" t="str">
            <v>전원케이블 포설</v>
          </cell>
          <cell r="D1170" t="str">
            <v>VCT 1.5sq x 2C x 5열</v>
          </cell>
          <cell r="E1170">
            <v>7</v>
          </cell>
          <cell r="F1170" t="str">
            <v>m</v>
          </cell>
          <cell r="G1170">
            <v>3819</v>
          </cell>
          <cell r="H1170">
            <v>26733</v>
          </cell>
          <cell r="I1170">
            <v>13958</v>
          </cell>
          <cell r="J1170">
            <v>97706</v>
          </cell>
          <cell r="K1170">
            <v>0</v>
          </cell>
          <cell r="L1170">
            <v>0</v>
          </cell>
          <cell r="M1170">
            <v>17777</v>
          </cell>
          <cell r="N1170">
            <v>124439</v>
          </cell>
          <cell r="O1170" t="str">
            <v>제415호표</v>
          </cell>
        </row>
        <row r="1171">
          <cell r="B1171">
            <v>416</v>
          </cell>
          <cell r="C1171" t="str">
            <v>스피커케이블</v>
          </cell>
          <cell r="D1171" t="str">
            <v>SW 2300</v>
          </cell>
          <cell r="E1171">
            <v>2</v>
          </cell>
          <cell r="F1171" t="str">
            <v>m</v>
          </cell>
          <cell r="G1171">
            <v>1635</v>
          </cell>
          <cell r="H1171">
            <v>3270</v>
          </cell>
          <cell r="I1171">
            <v>3071</v>
          </cell>
          <cell r="J1171">
            <v>6142</v>
          </cell>
          <cell r="K1171">
            <v>0</v>
          </cell>
          <cell r="L1171">
            <v>0</v>
          </cell>
          <cell r="M1171">
            <v>4706</v>
          </cell>
          <cell r="N1171">
            <v>9412</v>
          </cell>
          <cell r="O1171" t="str">
            <v>제416호표</v>
          </cell>
        </row>
        <row r="1172">
          <cell r="B1172">
            <v>418</v>
          </cell>
          <cell r="C1172" t="str">
            <v>LAN 케이블(옥외) 포설</v>
          </cell>
          <cell r="D1172" t="str">
            <v>UTP Cat 5e 4P x 1열</v>
          </cell>
          <cell r="E1172">
            <v>6</v>
          </cell>
          <cell r="F1172" t="str">
            <v>m</v>
          </cell>
          <cell r="G1172">
            <v>642</v>
          </cell>
          <cell r="H1172">
            <v>3852</v>
          </cell>
          <cell r="I1172">
            <v>4987</v>
          </cell>
          <cell r="J1172">
            <v>29922</v>
          </cell>
          <cell r="K1172">
            <v>0</v>
          </cell>
          <cell r="L1172">
            <v>0</v>
          </cell>
          <cell r="M1172">
            <v>5629</v>
          </cell>
          <cell r="N1172">
            <v>33774</v>
          </cell>
          <cell r="O1172" t="str">
            <v>제418호표</v>
          </cell>
        </row>
        <row r="1173">
          <cell r="B1173">
            <v>422</v>
          </cell>
          <cell r="C1173" t="str">
            <v>LAN 케이블(옥외) 포설</v>
          </cell>
          <cell r="D1173" t="str">
            <v>UTP Cat 5e 4P x 5열</v>
          </cell>
          <cell r="E1173">
            <v>7</v>
          </cell>
          <cell r="F1173" t="str">
            <v>m</v>
          </cell>
          <cell r="G1173">
            <v>3095</v>
          </cell>
          <cell r="H1173">
            <v>21665</v>
          </cell>
          <cell r="I1173">
            <v>20946</v>
          </cell>
          <cell r="J1173">
            <v>146622</v>
          </cell>
          <cell r="K1173">
            <v>0</v>
          </cell>
          <cell r="L1173">
            <v>0</v>
          </cell>
          <cell r="M1173">
            <v>24041</v>
          </cell>
          <cell r="N1173">
            <v>168287</v>
          </cell>
          <cell r="O1173" t="str">
            <v>제422호표</v>
          </cell>
        </row>
        <row r="1174">
          <cell r="B1174">
            <v>425</v>
          </cell>
          <cell r="C1174" t="str">
            <v>접지용 비닐 절연전선</v>
          </cell>
          <cell r="D1174" t="str">
            <v>F-GV 4㎟</v>
          </cell>
          <cell r="E1174">
            <v>6</v>
          </cell>
          <cell r="F1174" t="str">
            <v>m</v>
          </cell>
          <cell r="G1174">
            <v>575</v>
          </cell>
          <cell r="H1174">
            <v>3450</v>
          </cell>
          <cell r="I1174">
            <v>1438</v>
          </cell>
          <cell r="J1174">
            <v>8628</v>
          </cell>
          <cell r="K1174">
            <v>0</v>
          </cell>
          <cell r="L1174">
            <v>0</v>
          </cell>
          <cell r="M1174">
            <v>2013</v>
          </cell>
          <cell r="N1174">
            <v>12078</v>
          </cell>
          <cell r="O1174" t="str">
            <v>제425호표</v>
          </cell>
        </row>
        <row r="1175">
          <cell r="B1175">
            <v>426</v>
          </cell>
          <cell r="C1175" t="str">
            <v>접지동봉(2본)</v>
          </cell>
          <cell r="D1175" t="str">
            <v>Ø14 x 1000mm x 2EA</v>
          </cell>
          <cell r="E1175">
            <v>1</v>
          </cell>
          <cell r="F1175" t="str">
            <v>개소</v>
          </cell>
          <cell r="G1175">
            <v>13478</v>
          </cell>
          <cell r="H1175">
            <v>13478</v>
          </cell>
          <cell r="I1175">
            <v>69276</v>
          </cell>
          <cell r="J1175">
            <v>69276</v>
          </cell>
          <cell r="K1175">
            <v>0</v>
          </cell>
          <cell r="L1175">
            <v>0</v>
          </cell>
          <cell r="M1175">
            <v>82754</v>
          </cell>
          <cell r="N1175">
            <v>82754</v>
          </cell>
          <cell r="O1175" t="str">
            <v>제426호표</v>
          </cell>
        </row>
        <row r="1176">
          <cell r="B1176">
            <v>437</v>
          </cell>
          <cell r="C1176" t="str">
            <v>전선퓨즈(1Ø2W)설치</v>
          </cell>
          <cell r="D1176" t="str">
            <v>2.6mm</v>
          </cell>
          <cell r="E1176">
            <v>1</v>
          </cell>
          <cell r="F1176" t="str">
            <v>EA</v>
          </cell>
          <cell r="G1176">
            <v>4550</v>
          </cell>
          <cell r="H1176">
            <v>4550</v>
          </cell>
          <cell r="I1176">
            <v>33407</v>
          </cell>
          <cell r="J1176">
            <v>33407</v>
          </cell>
          <cell r="K1176">
            <v>0</v>
          </cell>
          <cell r="L1176">
            <v>0</v>
          </cell>
          <cell r="M1176">
            <v>37957</v>
          </cell>
          <cell r="N1176">
            <v>37957</v>
          </cell>
          <cell r="O1176" t="str">
            <v>제437호표</v>
          </cell>
        </row>
        <row r="1177">
          <cell r="B1177">
            <v>438</v>
          </cell>
          <cell r="C1177" t="str">
            <v>인류애자 설치</v>
          </cell>
          <cell r="D1177" t="str">
            <v>대110x95</v>
          </cell>
          <cell r="E1177">
            <v>2</v>
          </cell>
          <cell r="F1177" t="str">
            <v>개</v>
          </cell>
          <cell r="G1177">
            <v>1520</v>
          </cell>
          <cell r="H1177">
            <v>3040</v>
          </cell>
          <cell r="I1177">
            <v>6681</v>
          </cell>
          <cell r="J1177">
            <v>13362</v>
          </cell>
          <cell r="K1177">
            <v>0</v>
          </cell>
          <cell r="L1177">
            <v>0</v>
          </cell>
          <cell r="M1177">
            <v>8201</v>
          </cell>
          <cell r="N1177">
            <v>16402</v>
          </cell>
          <cell r="O1177" t="str">
            <v>제438호표</v>
          </cell>
        </row>
        <row r="1178">
          <cell r="B1178">
            <v>439</v>
          </cell>
          <cell r="C1178" t="str">
            <v>옥외용 비닐 절연전선 설치</v>
          </cell>
          <cell r="D1178" t="str">
            <v>DV 2.6mm x 2C</v>
          </cell>
          <cell r="E1178">
            <v>20</v>
          </cell>
          <cell r="F1178" t="str">
            <v>m</v>
          </cell>
          <cell r="G1178">
            <v>937</v>
          </cell>
          <cell r="H1178">
            <v>18740</v>
          </cell>
          <cell r="I1178">
            <v>1898</v>
          </cell>
          <cell r="J1178">
            <v>37960</v>
          </cell>
          <cell r="K1178">
            <v>56</v>
          </cell>
          <cell r="L1178">
            <v>1120</v>
          </cell>
          <cell r="M1178">
            <v>2891</v>
          </cell>
          <cell r="N1178">
            <v>57820</v>
          </cell>
          <cell r="O1178" t="str">
            <v>제439호표</v>
          </cell>
        </row>
        <row r="1179">
          <cell r="B1179" t="str">
            <v>CCTV 운영 스티커알루미늄베이스 5중구성</v>
          </cell>
          <cell r="C1179" t="str">
            <v>CCTV 운영 스티커</v>
          </cell>
          <cell r="D1179" t="str">
            <v>알루미늄베이스 5중구성</v>
          </cell>
          <cell r="E1179">
            <v>26</v>
          </cell>
          <cell r="F1179" t="str">
            <v>EA</v>
          </cell>
          <cell r="G1179">
            <v>10000</v>
          </cell>
          <cell r="H1179">
            <v>260000</v>
          </cell>
          <cell r="J1179">
            <v>0</v>
          </cell>
          <cell r="L1179">
            <v>0</v>
          </cell>
          <cell r="M1179">
            <v>10000</v>
          </cell>
          <cell r="N1179">
            <v>260000</v>
          </cell>
        </row>
        <row r="1180">
          <cell r="B1180" t="str">
            <v>경기도 용인 스티커</v>
          </cell>
          <cell r="C1180" t="str">
            <v>경기도 용인 스티커</v>
          </cell>
          <cell r="E1180">
            <v>2</v>
          </cell>
          <cell r="F1180" t="str">
            <v>EA</v>
          </cell>
          <cell r="G1180">
            <v>10000</v>
          </cell>
          <cell r="H1180">
            <v>20000</v>
          </cell>
          <cell r="J1180">
            <v>0</v>
          </cell>
          <cell r="L1180">
            <v>0</v>
          </cell>
          <cell r="M1180">
            <v>10000</v>
          </cell>
          <cell r="N1180">
            <v>20000</v>
          </cell>
        </row>
        <row r="1189">
          <cell r="B1189">
            <v>3027</v>
          </cell>
          <cell r="D1189" t="str">
            <v>계</v>
          </cell>
          <cell r="H1189">
            <v>4648630</v>
          </cell>
          <cell r="J1189">
            <v>1679767</v>
          </cell>
          <cell r="L1189">
            <v>11247</v>
          </cell>
          <cell r="N1189">
            <v>6339644</v>
          </cell>
        </row>
        <row r="1190">
          <cell r="B1190">
            <v>2028</v>
          </cell>
          <cell r="C1190" t="str">
            <v>2.28 처인구 모현읍 동림리 36-28(대)</v>
          </cell>
        </row>
        <row r="1191">
          <cell r="B1191">
            <v>202</v>
          </cell>
          <cell r="C1191" t="str">
            <v>스피드 돔 카메라
고정용 브래킷 설치</v>
          </cell>
          <cell r="D1191" t="str">
            <v>제작사양</v>
          </cell>
          <cell r="E1191">
            <v>1</v>
          </cell>
          <cell r="F1191" t="str">
            <v>EA</v>
          </cell>
          <cell r="G1191">
            <v>52644</v>
          </cell>
          <cell r="H1191">
            <v>52644</v>
          </cell>
          <cell r="I1191">
            <v>88162</v>
          </cell>
          <cell r="J1191">
            <v>88162</v>
          </cell>
          <cell r="K1191">
            <v>0</v>
          </cell>
          <cell r="L1191">
            <v>0</v>
          </cell>
          <cell r="M1191">
            <v>140806</v>
          </cell>
          <cell r="N1191">
            <v>140806</v>
          </cell>
          <cell r="O1191" t="str">
            <v>제202호표</v>
          </cell>
        </row>
        <row r="1192">
          <cell r="B1192">
            <v>203</v>
          </cell>
          <cell r="C1192" t="str">
            <v>고정형 카메라
고정용 브래킷 설치</v>
          </cell>
          <cell r="D1192" t="str">
            <v>제작사양</v>
          </cell>
          <cell r="E1192">
            <v>1</v>
          </cell>
          <cell r="F1192" t="str">
            <v>EA</v>
          </cell>
          <cell r="G1192">
            <v>82644</v>
          </cell>
          <cell r="H1192">
            <v>82644</v>
          </cell>
          <cell r="I1192">
            <v>88162</v>
          </cell>
          <cell r="J1192">
            <v>88162</v>
          </cell>
          <cell r="K1192">
            <v>0</v>
          </cell>
          <cell r="L1192">
            <v>0</v>
          </cell>
          <cell r="M1192">
            <v>170806</v>
          </cell>
          <cell r="N1192">
            <v>170806</v>
          </cell>
          <cell r="O1192" t="str">
            <v>제203호표</v>
          </cell>
        </row>
        <row r="1193">
          <cell r="B1193">
            <v>204</v>
          </cell>
          <cell r="C1193" t="str">
            <v>스피커 설치</v>
          </cell>
          <cell r="D1193" t="str">
            <v>20W, 8Ω</v>
          </cell>
          <cell r="E1193">
            <v>1</v>
          </cell>
          <cell r="F1193" t="str">
            <v>개</v>
          </cell>
          <cell r="G1193">
            <v>45879</v>
          </cell>
          <cell r="H1193">
            <v>45879</v>
          </cell>
          <cell r="I1193">
            <v>45997</v>
          </cell>
          <cell r="J1193">
            <v>45997</v>
          </cell>
          <cell r="K1193">
            <v>0</v>
          </cell>
          <cell r="L1193">
            <v>0</v>
          </cell>
          <cell r="M1193">
            <v>91876</v>
          </cell>
          <cell r="N1193">
            <v>91876</v>
          </cell>
          <cell r="O1193" t="str">
            <v>제204호표</v>
          </cell>
        </row>
        <row r="1194">
          <cell r="B1194">
            <v>205</v>
          </cell>
          <cell r="C1194" t="str">
            <v>경광등 설치</v>
          </cell>
          <cell r="D1194" t="str">
            <v>크세논램프 5W, ABS</v>
          </cell>
          <cell r="E1194">
            <v>1</v>
          </cell>
          <cell r="F1194" t="str">
            <v>개</v>
          </cell>
          <cell r="G1194">
            <v>50294</v>
          </cell>
          <cell r="H1194">
            <v>50294</v>
          </cell>
          <cell r="I1194">
            <v>9801</v>
          </cell>
          <cell r="J1194">
            <v>9801</v>
          </cell>
          <cell r="K1194">
            <v>0</v>
          </cell>
          <cell r="L1194">
            <v>0</v>
          </cell>
          <cell r="M1194">
            <v>60095</v>
          </cell>
          <cell r="N1194">
            <v>60095</v>
          </cell>
          <cell r="O1194" t="str">
            <v>제205호표</v>
          </cell>
        </row>
        <row r="1195">
          <cell r="B1195">
            <v>206</v>
          </cell>
          <cell r="C1195" t="str">
            <v>LED안내판(부착대) 설치</v>
          </cell>
          <cell r="D1195" t="str">
            <v>부착대(ARM)부착형</v>
          </cell>
          <cell r="E1195">
            <v>1</v>
          </cell>
          <cell r="F1195" t="str">
            <v>개</v>
          </cell>
          <cell r="G1195">
            <v>811034</v>
          </cell>
          <cell r="H1195">
            <v>811034</v>
          </cell>
          <cell r="I1195">
            <v>34498</v>
          </cell>
          <cell r="J1195">
            <v>34498</v>
          </cell>
          <cell r="K1195">
            <v>0</v>
          </cell>
          <cell r="L1195">
            <v>0</v>
          </cell>
          <cell r="M1195">
            <v>845532</v>
          </cell>
          <cell r="N1195">
            <v>845532</v>
          </cell>
          <cell r="O1195" t="str">
            <v>제206호표</v>
          </cell>
        </row>
        <row r="1196">
          <cell r="B1196">
            <v>207</v>
          </cell>
          <cell r="C1196" t="str">
            <v>계량기함 설치</v>
          </cell>
          <cell r="D1196" t="str">
            <v>PVC</v>
          </cell>
          <cell r="E1196">
            <v>1</v>
          </cell>
          <cell r="F1196" t="str">
            <v>개</v>
          </cell>
          <cell r="G1196">
            <v>13197</v>
          </cell>
          <cell r="H1196">
            <v>13197</v>
          </cell>
          <cell r="I1196">
            <v>24930</v>
          </cell>
          <cell r="J1196">
            <v>24930</v>
          </cell>
          <cell r="K1196">
            <v>0</v>
          </cell>
          <cell r="L1196">
            <v>0</v>
          </cell>
          <cell r="M1196">
            <v>38127</v>
          </cell>
          <cell r="N1196">
            <v>38127</v>
          </cell>
          <cell r="O1196" t="str">
            <v>제207호표</v>
          </cell>
        </row>
        <row r="1197">
          <cell r="B1197">
            <v>209</v>
          </cell>
          <cell r="C1197" t="str">
            <v>함체(분체도장)</v>
          </cell>
          <cell r="D1197" t="str">
            <v>SUS 400x700x370, 이중구조 1.2t</v>
          </cell>
          <cell r="E1197">
            <v>1</v>
          </cell>
          <cell r="F1197" t="str">
            <v>EA</v>
          </cell>
          <cell r="G1197">
            <v>850804</v>
          </cell>
          <cell r="H1197">
            <v>850804</v>
          </cell>
          <cell r="I1197">
            <v>26832</v>
          </cell>
          <cell r="J1197">
            <v>26832</v>
          </cell>
          <cell r="K1197">
            <v>0</v>
          </cell>
          <cell r="L1197">
            <v>0</v>
          </cell>
          <cell r="M1197">
            <v>877636</v>
          </cell>
          <cell r="N1197">
            <v>877636</v>
          </cell>
          <cell r="O1197" t="str">
            <v>제209호표</v>
          </cell>
        </row>
        <row r="1198">
          <cell r="B1198">
            <v>212</v>
          </cell>
          <cell r="C1198" t="str">
            <v>광 스위치 설치</v>
          </cell>
          <cell r="D1198" t="str">
            <v xml:space="preserve">TP Port : 7포트 </v>
          </cell>
          <cell r="E1198">
            <v>1</v>
          </cell>
          <cell r="F1198" t="str">
            <v>EA</v>
          </cell>
          <cell r="G1198">
            <v>301800</v>
          </cell>
          <cell r="H1198">
            <v>301800</v>
          </cell>
          <cell r="I1198">
            <v>60033</v>
          </cell>
          <cell r="J1198">
            <v>60033</v>
          </cell>
          <cell r="K1198">
            <v>0</v>
          </cell>
          <cell r="L1198">
            <v>0</v>
          </cell>
          <cell r="M1198">
            <v>361833</v>
          </cell>
          <cell r="N1198">
            <v>361833</v>
          </cell>
          <cell r="O1198" t="str">
            <v>제212호표</v>
          </cell>
        </row>
        <row r="1199">
          <cell r="B1199">
            <v>213</v>
          </cell>
          <cell r="C1199" t="str">
            <v>UTP PATCH CORD</v>
          </cell>
          <cell r="D1199" t="str">
            <v>UTP Cat 5e. 4P</v>
          </cell>
          <cell r="E1199">
            <v>1</v>
          </cell>
          <cell r="F1199" t="str">
            <v>EA</v>
          </cell>
          <cell r="G1199">
            <v>1148</v>
          </cell>
          <cell r="H1199">
            <v>1148</v>
          </cell>
          <cell r="I1199">
            <v>13299</v>
          </cell>
          <cell r="J1199">
            <v>13299</v>
          </cell>
          <cell r="K1199">
            <v>0</v>
          </cell>
          <cell r="L1199">
            <v>0</v>
          </cell>
          <cell r="M1199">
            <v>14447</v>
          </cell>
          <cell r="N1199">
            <v>14447</v>
          </cell>
          <cell r="O1199" t="str">
            <v>제213호표</v>
          </cell>
        </row>
        <row r="1200">
          <cell r="B1200">
            <v>218</v>
          </cell>
          <cell r="C1200" t="str">
            <v>누전차단기 설치</v>
          </cell>
          <cell r="D1200" t="str">
            <v>ELB 2P 30/20AT</v>
          </cell>
          <cell r="E1200">
            <v>1</v>
          </cell>
          <cell r="F1200" t="str">
            <v>EA</v>
          </cell>
          <cell r="G1200">
            <v>15475</v>
          </cell>
          <cell r="H1200">
            <v>15475</v>
          </cell>
          <cell r="I1200">
            <v>29183</v>
          </cell>
          <cell r="J1200">
            <v>29183</v>
          </cell>
          <cell r="K1200">
            <v>0</v>
          </cell>
          <cell r="L1200">
            <v>0</v>
          </cell>
          <cell r="M1200">
            <v>44658</v>
          </cell>
          <cell r="N1200">
            <v>44658</v>
          </cell>
          <cell r="O1200" t="str">
            <v>제218호표</v>
          </cell>
        </row>
        <row r="1201">
          <cell r="B1201">
            <v>219</v>
          </cell>
          <cell r="C1201" t="str">
            <v>배선용차단기 설치</v>
          </cell>
          <cell r="D1201" t="str">
            <v>MCCB 2P 30/20AT</v>
          </cell>
          <cell r="E1201">
            <v>1</v>
          </cell>
          <cell r="F1201" t="str">
            <v>EA</v>
          </cell>
          <cell r="G1201">
            <v>27956</v>
          </cell>
          <cell r="H1201">
            <v>27956</v>
          </cell>
          <cell r="I1201">
            <v>31882</v>
          </cell>
          <cell r="J1201">
            <v>31882</v>
          </cell>
          <cell r="K1201">
            <v>0</v>
          </cell>
          <cell r="L1201">
            <v>0</v>
          </cell>
          <cell r="M1201">
            <v>59838</v>
          </cell>
          <cell r="N1201">
            <v>59838</v>
          </cell>
          <cell r="O1201" t="str">
            <v>제219호표</v>
          </cell>
        </row>
        <row r="1202">
          <cell r="B1202">
            <v>220</v>
          </cell>
          <cell r="C1202" t="str">
            <v>써지보호기(전원) 설치</v>
          </cell>
          <cell r="D1202" t="str">
            <v>40KA</v>
          </cell>
          <cell r="E1202">
            <v>1</v>
          </cell>
          <cell r="F1202" t="str">
            <v>EA</v>
          </cell>
          <cell r="G1202">
            <v>91263</v>
          </cell>
          <cell r="H1202">
            <v>91263</v>
          </cell>
          <cell r="I1202">
            <v>42129</v>
          </cell>
          <cell r="J1202">
            <v>42129</v>
          </cell>
          <cell r="K1202">
            <v>0</v>
          </cell>
          <cell r="L1202">
            <v>0</v>
          </cell>
          <cell r="M1202">
            <v>133392</v>
          </cell>
          <cell r="N1202">
            <v>133392</v>
          </cell>
          <cell r="O1202" t="str">
            <v>제220호표</v>
          </cell>
        </row>
        <row r="1203">
          <cell r="B1203">
            <v>221</v>
          </cell>
          <cell r="C1203" t="str">
            <v>불법광고물 
부착방지시트</v>
          </cell>
          <cell r="D1203" t="str">
            <v>현장설치도</v>
          </cell>
          <cell r="E1203">
            <v>1</v>
          </cell>
          <cell r="F1203" t="str">
            <v>개소</v>
          </cell>
          <cell r="G1203">
            <v>187775</v>
          </cell>
          <cell r="H1203">
            <v>187775</v>
          </cell>
          <cell r="I1203">
            <v>0</v>
          </cell>
          <cell r="J1203">
            <v>0</v>
          </cell>
          <cell r="K1203">
            <v>0</v>
          </cell>
          <cell r="L1203">
            <v>0</v>
          </cell>
          <cell r="M1203">
            <v>187775</v>
          </cell>
          <cell r="N1203">
            <v>187775</v>
          </cell>
          <cell r="O1203" t="str">
            <v>제221호표</v>
          </cell>
        </row>
        <row r="1204">
          <cell r="B1204" t="str">
            <v>멀티콘센트접지2구</v>
          </cell>
          <cell r="C1204" t="str">
            <v>멀티콘센트</v>
          </cell>
          <cell r="D1204" t="str">
            <v>접지2구</v>
          </cell>
          <cell r="E1204">
            <v>1</v>
          </cell>
          <cell r="F1204" t="str">
            <v>EA</v>
          </cell>
          <cell r="G1204">
            <v>5500</v>
          </cell>
          <cell r="H1204">
            <v>5500</v>
          </cell>
          <cell r="J1204">
            <v>0</v>
          </cell>
          <cell r="L1204">
            <v>0</v>
          </cell>
          <cell r="M1204">
            <v>5500</v>
          </cell>
          <cell r="N1204">
            <v>5500</v>
          </cell>
        </row>
        <row r="1205">
          <cell r="B1205" t="str">
            <v>멀티콘센트접지6구</v>
          </cell>
          <cell r="C1205" t="str">
            <v>멀티콘센트</v>
          </cell>
          <cell r="D1205" t="str">
            <v>접지6구</v>
          </cell>
          <cell r="E1205">
            <v>2</v>
          </cell>
          <cell r="F1205" t="str">
            <v>EA</v>
          </cell>
          <cell r="G1205">
            <v>10400</v>
          </cell>
          <cell r="H1205">
            <v>20800</v>
          </cell>
          <cell r="J1205">
            <v>0</v>
          </cell>
          <cell r="L1205">
            <v>0</v>
          </cell>
          <cell r="M1205">
            <v>10400</v>
          </cell>
          <cell r="N1205">
            <v>20800</v>
          </cell>
        </row>
        <row r="1206">
          <cell r="B1206">
            <v>304</v>
          </cell>
          <cell r="C1206" t="str">
            <v>CCTV POLE 설치
(아스콘)</v>
          </cell>
          <cell r="D1206" t="str">
            <v>6M, Ø165, 분체도장</v>
          </cell>
          <cell r="E1206">
            <v>1</v>
          </cell>
          <cell r="F1206" t="str">
            <v>EA</v>
          </cell>
          <cell r="G1206">
            <v>1218419</v>
          </cell>
          <cell r="H1206">
            <v>1218419</v>
          </cell>
          <cell r="I1206">
            <v>280646</v>
          </cell>
          <cell r="J1206">
            <v>280646</v>
          </cell>
          <cell r="K1206">
            <v>0</v>
          </cell>
          <cell r="L1206">
            <v>0</v>
          </cell>
          <cell r="M1206">
            <v>1499065</v>
          </cell>
          <cell r="N1206">
            <v>1499065</v>
          </cell>
          <cell r="O1206" t="str">
            <v>제304호표</v>
          </cell>
        </row>
        <row r="1207">
          <cell r="B1207">
            <v>308</v>
          </cell>
          <cell r="C1207" t="str">
            <v>부착대(ARM)설치(도로)</v>
          </cell>
          <cell r="D1207" t="str">
            <v>3M, Ø76, 분체도장</v>
          </cell>
          <cell r="E1207">
            <v>1</v>
          </cell>
          <cell r="F1207" t="str">
            <v>EA</v>
          </cell>
          <cell r="G1207">
            <v>257622</v>
          </cell>
          <cell r="H1207">
            <v>257622</v>
          </cell>
          <cell r="I1207">
            <v>223214</v>
          </cell>
          <cell r="J1207">
            <v>223214</v>
          </cell>
          <cell r="K1207">
            <v>0</v>
          </cell>
          <cell r="L1207">
            <v>0</v>
          </cell>
          <cell r="M1207">
            <v>480836</v>
          </cell>
          <cell r="N1207">
            <v>480836</v>
          </cell>
          <cell r="O1207" t="str">
            <v>제308호표</v>
          </cell>
        </row>
        <row r="1208">
          <cell r="B1208">
            <v>322</v>
          </cell>
          <cell r="C1208" t="str">
            <v>와이어로프 설치</v>
          </cell>
          <cell r="D1208" t="str">
            <v>ARM 3M</v>
          </cell>
          <cell r="E1208">
            <v>1</v>
          </cell>
          <cell r="F1208" t="str">
            <v>식</v>
          </cell>
          <cell r="G1208">
            <v>13528</v>
          </cell>
          <cell r="H1208">
            <v>13528</v>
          </cell>
          <cell r="I1208">
            <v>108512</v>
          </cell>
          <cell r="J1208">
            <v>108512</v>
          </cell>
          <cell r="K1208">
            <v>0</v>
          </cell>
          <cell r="L1208">
            <v>0</v>
          </cell>
          <cell r="M1208">
            <v>122040</v>
          </cell>
          <cell r="N1208">
            <v>122040</v>
          </cell>
          <cell r="O1208" t="str">
            <v>제322호표</v>
          </cell>
        </row>
        <row r="1209">
          <cell r="B1209">
            <v>329</v>
          </cell>
          <cell r="C1209" t="str">
            <v>CCTV POLE 기성기초 설치</v>
          </cell>
          <cell r="D1209" t="str">
            <v>700 x 700 x 800(아스팔트)</v>
          </cell>
          <cell r="E1209">
            <v>1</v>
          </cell>
          <cell r="F1209" t="str">
            <v>개소</v>
          </cell>
          <cell r="G1209">
            <v>193067</v>
          </cell>
          <cell r="H1209">
            <v>193067</v>
          </cell>
          <cell r="I1209">
            <v>77783</v>
          </cell>
          <cell r="J1209">
            <v>77783</v>
          </cell>
          <cell r="K1209">
            <v>10127</v>
          </cell>
          <cell r="L1209">
            <v>10127</v>
          </cell>
          <cell r="M1209">
            <v>280977</v>
          </cell>
          <cell r="N1209">
            <v>280977</v>
          </cell>
          <cell r="O1209" t="str">
            <v>제329호표</v>
          </cell>
        </row>
        <row r="1210">
          <cell r="B1210">
            <v>410</v>
          </cell>
          <cell r="C1210" t="str">
            <v>전원케이블 포설</v>
          </cell>
          <cell r="D1210" t="str">
            <v>F-CV 4sq x 2C x 1열</v>
          </cell>
          <cell r="E1210">
            <v>6</v>
          </cell>
          <cell r="F1210" t="str">
            <v>m</v>
          </cell>
          <cell r="G1210">
            <v>1290</v>
          </cell>
          <cell r="H1210">
            <v>7740</v>
          </cell>
          <cell r="I1210">
            <v>3798</v>
          </cell>
          <cell r="J1210">
            <v>22788</v>
          </cell>
          <cell r="K1210">
            <v>0</v>
          </cell>
          <cell r="L1210">
            <v>0</v>
          </cell>
          <cell r="M1210">
            <v>5088</v>
          </cell>
          <cell r="N1210">
            <v>30528</v>
          </cell>
          <cell r="O1210" t="str">
            <v>제410호표</v>
          </cell>
        </row>
        <row r="1211">
          <cell r="B1211">
            <v>408</v>
          </cell>
          <cell r="C1211" t="str">
            <v>전원케이블 포설</v>
          </cell>
          <cell r="D1211" t="str">
            <v>F-CV 2.5sq x 2C x 1열</v>
          </cell>
          <cell r="E1211">
            <v>2</v>
          </cell>
          <cell r="F1211" t="str">
            <v>m</v>
          </cell>
          <cell r="G1211">
            <v>1020</v>
          </cell>
          <cell r="H1211">
            <v>2040</v>
          </cell>
          <cell r="I1211">
            <v>3323</v>
          </cell>
          <cell r="J1211">
            <v>6646</v>
          </cell>
          <cell r="K1211">
            <v>0</v>
          </cell>
          <cell r="L1211">
            <v>0</v>
          </cell>
          <cell r="M1211">
            <v>4343</v>
          </cell>
          <cell r="N1211">
            <v>8686</v>
          </cell>
          <cell r="O1211" t="str">
            <v>제408호표</v>
          </cell>
        </row>
        <row r="1212">
          <cell r="B1212">
            <v>411</v>
          </cell>
          <cell r="C1212" t="str">
            <v>전원케이블 포설</v>
          </cell>
          <cell r="D1212" t="str">
            <v>VCT 1.5sq x 2C x 1열</v>
          </cell>
          <cell r="E1212">
            <v>5</v>
          </cell>
          <cell r="F1212" t="str">
            <v>m</v>
          </cell>
          <cell r="G1212">
            <v>804</v>
          </cell>
          <cell r="H1212">
            <v>4020</v>
          </cell>
          <cell r="I1212">
            <v>3323</v>
          </cell>
          <cell r="J1212">
            <v>16615</v>
          </cell>
          <cell r="K1212">
            <v>0</v>
          </cell>
          <cell r="L1212">
            <v>0</v>
          </cell>
          <cell r="M1212">
            <v>4127</v>
          </cell>
          <cell r="N1212">
            <v>20635</v>
          </cell>
          <cell r="O1212" t="str">
            <v>제411호표</v>
          </cell>
        </row>
        <row r="1213">
          <cell r="B1213">
            <v>414</v>
          </cell>
          <cell r="C1213" t="str">
            <v>전원케이블 포설</v>
          </cell>
          <cell r="D1213" t="str">
            <v>VCT 1.5sq x 2C x 4열</v>
          </cell>
          <cell r="E1213">
            <v>6</v>
          </cell>
          <cell r="F1213" t="str">
            <v>m</v>
          </cell>
          <cell r="G1213">
            <v>3058</v>
          </cell>
          <cell r="H1213">
            <v>18348</v>
          </cell>
          <cell r="I1213">
            <v>11299</v>
          </cell>
          <cell r="J1213">
            <v>67794</v>
          </cell>
          <cell r="K1213">
            <v>0</v>
          </cell>
          <cell r="L1213">
            <v>0</v>
          </cell>
          <cell r="M1213">
            <v>14357</v>
          </cell>
          <cell r="N1213">
            <v>86142</v>
          </cell>
          <cell r="O1213" t="str">
            <v>제414호표</v>
          </cell>
        </row>
        <row r="1214">
          <cell r="B1214">
            <v>416</v>
          </cell>
          <cell r="C1214" t="str">
            <v>스피커케이블</v>
          </cell>
          <cell r="D1214" t="str">
            <v>SW 2300</v>
          </cell>
          <cell r="E1214">
            <v>2</v>
          </cell>
          <cell r="F1214" t="str">
            <v>m</v>
          </cell>
          <cell r="G1214">
            <v>1635</v>
          </cell>
          <cell r="H1214">
            <v>3270</v>
          </cell>
          <cell r="I1214">
            <v>3071</v>
          </cell>
          <cell r="J1214">
            <v>6142</v>
          </cell>
          <cell r="K1214">
            <v>0</v>
          </cell>
          <cell r="L1214">
            <v>0</v>
          </cell>
          <cell r="M1214">
            <v>4706</v>
          </cell>
          <cell r="N1214">
            <v>9412</v>
          </cell>
          <cell r="O1214" t="str">
            <v>제416호표</v>
          </cell>
        </row>
        <row r="1215">
          <cell r="B1215">
            <v>418</v>
          </cell>
          <cell r="C1215" t="str">
            <v>LAN 케이블(옥외) 포설</v>
          </cell>
          <cell r="D1215" t="str">
            <v>UTP Cat 5e 4P x 1열</v>
          </cell>
          <cell r="E1215">
            <v>6</v>
          </cell>
          <cell r="F1215" t="str">
            <v>m</v>
          </cell>
          <cell r="G1215">
            <v>642</v>
          </cell>
          <cell r="H1215">
            <v>3852</v>
          </cell>
          <cell r="I1215">
            <v>4987</v>
          </cell>
          <cell r="J1215">
            <v>29922</v>
          </cell>
          <cell r="K1215">
            <v>0</v>
          </cell>
          <cell r="L1215">
            <v>0</v>
          </cell>
          <cell r="M1215">
            <v>5629</v>
          </cell>
          <cell r="N1215">
            <v>33774</v>
          </cell>
          <cell r="O1215" t="str">
            <v>제418호표</v>
          </cell>
        </row>
        <row r="1216">
          <cell r="B1216">
            <v>421</v>
          </cell>
          <cell r="C1216" t="str">
            <v>LAN 케이블(옥외) 포설</v>
          </cell>
          <cell r="D1216" t="str">
            <v>UTP Cat 5e 4P x 4열</v>
          </cell>
          <cell r="E1216">
            <v>6</v>
          </cell>
          <cell r="F1216" t="str">
            <v>m</v>
          </cell>
          <cell r="G1216">
            <v>2481</v>
          </cell>
          <cell r="H1216">
            <v>14886</v>
          </cell>
          <cell r="I1216">
            <v>16956</v>
          </cell>
          <cell r="J1216">
            <v>101736</v>
          </cell>
          <cell r="K1216">
            <v>0</v>
          </cell>
          <cell r="L1216">
            <v>0</v>
          </cell>
          <cell r="M1216">
            <v>19437</v>
          </cell>
          <cell r="N1216">
            <v>116622</v>
          </cell>
          <cell r="O1216" t="str">
            <v>제421호표</v>
          </cell>
        </row>
        <row r="1217">
          <cell r="B1217">
            <v>425</v>
          </cell>
          <cell r="C1217" t="str">
            <v>접지용 비닐 절연전선</v>
          </cell>
          <cell r="D1217" t="str">
            <v>F-GV 4㎟</v>
          </cell>
          <cell r="E1217">
            <v>6</v>
          </cell>
          <cell r="F1217" t="str">
            <v>m</v>
          </cell>
          <cell r="G1217">
            <v>575</v>
          </cell>
          <cell r="H1217">
            <v>3450</v>
          </cell>
          <cell r="I1217">
            <v>1438</v>
          </cell>
          <cell r="J1217">
            <v>8628</v>
          </cell>
          <cell r="K1217">
            <v>0</v>
          </cell>
          <cell r="L1217">
            <v>0</v>
          </cell>
          <cell r="M1217">
            <v>2013</v>
          </cell>
          <cell r="N1217">
            <v>12078</v>
          </cell>
          <cell r="O1217" t="str">
            <v>제425호표</v>
          </cell>
        </row>
        <row r="1218">
          <cell r="B1218">
            <v>426</v>
          </cell>
          <cell r="C1218" t="str">
            <v>접지동봉(2본)</v>
          </cell>
          <cell r="D1218" t="str">
            <v>Ø14 x 1000mm x 2EA</v>
          </cell>
          <cell r="E1218">
            <v>1</v>
          </cell>
          <cell r="F1218" t="str">
            <v>개소</v>
          </cell>
          <cell r="G1218">
            <v>13478</v>
          </cell>
          <cell r="H1218">
            <v>13478</v>
          </cell>
          <cell r="I1218">
            <v>69276</v>
          </cell>
          <cell r="J1218">
            <v>69276</v>
          </cell>
          <cell r="K1218">
            <v>0</v>
          </cell>
          <cell r="L1218">
            <v>0</v>
          </cell>
          <cell r="M1218">
            <v>82754</v>
          </cell>
          <cell r="N1218">
            <v>82754</v>
          </cell>
          <cell r="O1218" t="str">
            <v>제426호표</v>
          </cell>
        </row>
        <row r="1219">
          <cell r="B1219">
            <v>437</v>
          </cell>
          <cell r="C1219" t="str">
            <v>전선퓨즈(1Ø2W)설치</v>
          </cell>
          <cell r="D1219" t="str">
            <v>2.6mm</v>
          </cell>
          <cell r="E1219">
            <v>1</v>
          </cell>
          <cell r="F1219" t="str">
            <v>EA</v>
          </cell>
          <cell r="G1219">
            <v>4550</v>
          </cell>
          <cell r="H1219">
            <v>4550</v>
          </cell>
          <cell r="I1219">
            <v>33407</v>
          </cell>
          <cell r="J1219">
            <v>33407</v>
          </cell>
          <cell r="K1219">
            <v>0</v>
          </cell>
          <cell r="L1219">
            <v>0</v>
          </cell>
          <cell r="M1219">
            <v>37957</v>
          </cell>
          <cell r="N1219">
            <v>37957</v>
          </cell>
          <cell r="O1219" t="str">
            <v>제437호표</v>
          </cell>
        </row>
        <row r="1220">
          <cell r="B1220">
            <v>438</v>
          </cell>
          <cell r="C1220" t="str">
            <v>인류애자 설치</v>
          </cell>
          <cell r="D1220" t="str">
            <v>대110x95</v>
          </cell>
          <cell r="E1220">
            <v>2</v>
          </cell>
          <cell r="F1220" t="str">
            <v>개</v>
          </cell>
          <cell r="G1220">
            <v>1520</v>
          </cell>
          <cell r="H1220">
            <v>3040</v>
          </cell>
          <cell r="I1220">
            <v>6681</v>
          </cell>
          <cell r="J1220">
            <v>13362</v>
          </cell>
          <cell r="K1220">
            <v>0</v>
          </cell>
          <cell r="L1220">
            <v>0</v>
          </cell>
          <cell r="M1220">
            <v>8201</v>
          </cell>
          <cell r="N1220">
            <v>16402</v>
          </cell>
          <cell r="O1220" t="str">
            <v>제438호표</v>
          </cell>
        </row>
        <row r="1221">
          <cell r="B1221">
            <v>439</v>
          </cell>
          <cell r="C1221" t="str">
            <v>옥외용 비닐 절연전선 설치</v>
          </cell>
          <cell r="D1221" t="str">
            <v>DV 2.6mm x 2C</v>
          </cell>
          <cell r="E1221">
            <v>2</v>
          </cell>
          <cell r="F1221" t="str">
            <v>m</v>
          </cell>
          <cell r="G1221">
            <v>937</v>
          </cell>
          <cell r="H1221">
            <v>1874</v>
          </cell>
          <cell r="I1221">
            <v>1898</v>
          </cell>
          <cell r="J1221">
            <v>3796</v>
          </cell>
          <cell r="K1221">
            <v>56</v>
          </cell>
          <cell r="L1221">
            <v>112</v>
          </cell>
          <cell r="M1221">
            <v>2891</v>
          </cell>
          <cell r="N1221">
            <v>5782</v>
          </cell>
          <cell r="O1221" t="str">
            <v>제439호표</v>
          </cell>
        </row>
        <row r="1222">
          <cell r="B1222" t="str">
            <v>CCTV 운영 스티커알루미늄베이스 5중구성</v>
          </cell>
          <cell r="C1222" t="str">
            <v>CCTV 운영 스티커</v>
          </cell>
          <cell r="D1222" t="str">
            <v>알루미늄베이스 5중구성</v>
          </cell>
          <cell r="E1222">
            <v>26</v>
          </cell>
          <cell r="F1222" t="str">
            <v>EA</v>
          </cell>
          <cell r="G1222">
            <v>10000</v>
          </cell>
          <cell r="H1222">
            <v>260000</v>
          </cell>
          <cell r="J1222">
            <v>0</v>
          </cell>
          <cell r="L1222">
            <v>0</v>
          </cell>
          <cell r="M1222">
            <v>10000</v>
          </cell>
          <cell r="N1222">
            <v>260000</v>
          </cell>
        </row>
        <row r="1223">
          <cell r="B1223" t="str">
            <v>경기도 용인 스티커</v>
          </cell>
          <cell r="C1223" t="str">
            <v>경기도 용인 스티커</v>
          </cell>
          <cell r="E1223">
            <v>2</v>
          </cell>
          <cell r="F1223" t="str">
            <v>EA</v>
          </cell>
          <cell r="G1223">
            <v>10000</v>
          </cell>
          <cell r="H1223">
            <v>20000</v>
          </cell>
          <cell r="J1223">
            <v>0</v>
          </cell>
          <cell r="L1223">
            <v>0</v>
          </cell>
          <cell r="M1223">
            <v>10000</v>
          </cell>
          <cell r="N1223">
            <v>20000</v>
          </cell>
        </row>
        <row r="1232">
          <cell r="B1232">
            <v>3028</v>
          </cell>
          <cell r="D1232" t="str">
            <v>계</v>
          </cell>
          <cell r="H1232">
            <v>4601397</v>
          </cell>
          <cell r="J1232">
            <v>1565175</v>
          </cell>
          <cell r="L1232">
            <v>10239</v>
          </cell>
          <cell r="N1232">
            <v>6176811</v>
          </cell>
        </row>
        <row r="1233">
          <cell r="B1233">
            <v>2029</v>
          </cell>
          <cell r="C1233" t="str">
            <v>2.29 처인구 모현읍 동림리 144-6(도)</v>
          </cell>
        </row>
        <row r="1234">
          <cell r="B1234">
            <v>202</v>
          </cell>
          <cell r="C1234" t="str">
            <v>스피드 돔 카메라
고정용 브래킷 설치</v>
          </cell>
          <cell r="D1234" t="str">
            <v>제작사양</v>
          </cell>
          <cell r="E1234">
            <v>1</v>
          </cell>
          <cell r="F1234" t="str">
            <v>EA</v>
          </cell>
          <cell r="G1234">
            <v>52644</v>
          </cell>
          <cell r="H1234">
            <v>52644</v>
          </cell>
          <cell r="I1234">
            <v>88162</v>
          </cell>
          <cell r="J1234">
            <v>88162</v>
          </cell>
          <cell r="K1234">
            <v>0</v>
          </cell>
          <cell r="L1234">
            <v>0</v>
          </cell>
          <cell r="M1234">
            <v>140806</v>
          </cell>
          <cell r="N1234">
            <v>140806</v>
          </cell>
          <cell r="O1234" t="str">
            <v>제202호표</v>
          </cell>
        </row>
        <row r="1235">
          <cell r="B1235">
            <v>203</v>
          </cell>
          <cell r="C1235" t="str">
            <v>고정형 카메라
고정용 브래킷 설치</v>
          </cell>
          <cell r="D1235" t="str">
            <v>제작사양</v>
          </cell>
          <cell r="E1235">
            <v>1</v>
          </cell>
          <cell r="F1235" t="str">
            <v>EA</v>
          </cell>
          <cell r="G1235">
            <v>82644</v>
          </cell>
          <cell r="H1235">
            <v>82644</v>
          </cell>
          <cell r="I1235">
            <v>88162</v>
          </cell>
          <cell r="J1235">
            <v>88162</v>
          </cell>
          <cell r="K1235">
            <v>0</v>
          </cell>
          <cell r="L1235">
            <v>0</v>
          </cell>
          <cell r="M1235">
            <v>170806</v>
          </cell>
          <cell r="N1235">
            <v>170806</v>
          </cell>
          <cell r="O1235" t="str">
            <v>제203호표</v>
          </cell>
        </row>
        <row r="1236">
          <cell r="B1236">
            <v>204</v>
          </cell>
          <cell r="C1236" t="str">
            <v>스피커 설치</v>
          </cell>
          <cell r="D1236" t="str">
            <v>20W, 8Ω</v>
          </cell>
          <cell r="E1236">
            <v>1</v>
          </cell>
          <cell r="F1236" t="str">
            <v>개</v>
          </cell>
          <cell r="G1236">
            <v>45879</v>
          </cell>
          <cell r="H1236">
            <v>45879</v>
          </cell>
          <cell r="I1236">
            <v>45997</v>
          </cell>
          <cell r="J1236">
            <v>45997</v>
          </cell>
          <cell r="K1236">
            <v>0</v>
          </cell>
          <cell r="L1236">
            <v>0</v>
          </cell>
          <cell r="M1236">
            <v>91876</v>
          </cell>
          <cell r="N1236">
            <v>91876</v>
          </cell>
          <cell r="O1236" t="str">
            <v>제204호표</v>
          </cell>
        </row>
        <row r="1237">
          <cell r="B1237">
            <v>205</v>
          </cell>
          <cell r="C1237" t="str">
            <v>경광등 설치</v>
          </cell>
          <cell r="D1237" t="str">
            <v>크세논램프 5W, ABS</v>
          </cell>
          <cell r="E1237">
            <v>1</v>
          </cell>
          <cell r="F1237" t="str">
            <v>개</v>
          </cell>
          <cell r="G1237">
            <v>50294</v>
          </cell>
          <cell r="H1237">
            <v>50294</v>
          </cell>
          <cell r="I1237">
            <v>9801</v>
          </cell>
          <cell r="J1237">
            <v>9801</v>
          </cell>
          <cell r="K1237">
            <v>0</v>
          </cell>
          <cell r="L1237">
            <v>0</v>
          </cell>
          <cell r="M1237">
            <v>60095</v>
          </cell>
          <cell r="N1237">
            <v>60095</v>
          </cell>
          <cell r="O1237" t="str">
            <v>제205호표</v>
          </cell>
        </row>
        <row r="1238">
          <cell r="B1238">
            <v>206</v>
          </cell>
          <cell r="C1238" t="str">
            <v>LED안내판(부착대) 설치</v>
          </cell>
          <cell r="D1238" t="str">
            <v>부착대(ARM)부착형</v>
          </cell>
          <cell r="E1238">
            <v>1</v>
          </cell>
          <cell r="F1238" t="str">
            <v>개</v>
          </cell>
          <cell r="G1238">
            <v>811034</v>
          </cell>
          <cell r="H1238">
            <v>811034</v>
          </cell>
          <cell r="I1238">
            <v>34498</v>
          </cell>
          <cell r="J1238">
            <v>34498</v>
          </cell>
          <cell r="K1238">
            <v>0</v>
          </cell>
          <cell r="L1238">
            <v>0</v>
          </cell>
          <cell r="M1238">
            <v>845532</v>
          </cell>
          <cell r="N1238">
            <v>845532</v>
          </cell>
          <cell r="O1238" t="str">
            <v>제206호표</v>
          </cell>
        </row>
        <row r="1239">
          <cell r="B1239">
            <v>207</v>
          </cell>
          <cell r="C1239" t="str">
            <v>계량기함 설치</v>
          </cell>
          <cell r="D1239" t="str">
            <v>PVC</v>
          </cell>
          <cell r="E1239">
            <v>1</v>
          </cell>
          <cell r="F1239" t="str">
            <v>개</v>
          </cell>
          <cell r="G1239">
            <v>13197</v>
          </cell>
          <cell r="H1239">
            <v>13197</v>
          </cell>
          <cell r="I1239">
            <v>24930</v>
          </cell>
          <cell r="J1239">
            <v>24930</v>
          </cell>
          <cell r="K1239">
            <v>0</v>
          </cell>
          <cell r="L1239">
            <v>0</v>
          </cell>
          <cell r="M1239">
            <v>38127</v>
          </cell>
          <cell r="N1239">
            <v>38127</v>
          </cell>
          <cell r="O1239" t="str">
            <v>제207호표</v>
          </cell>
        </row>
        <row r="1240">
          <cell r="B1240">
            <v>208</v>
          </cell>
          <cell r="C1240" t="str">
            <v>안내판(함체) 설치</v>
          </cell>
          <cell r="D1240" t="str">
            <v>탈착식(400x300x3t)</v>
          </cell>
          <cell r="E1240">
            <v>1</v>
          </cell>
          <cell r="F1240" t="str">
            <v>EA</v>
          </cell>
          <cell r="G1240">
            <v>50258</v>
          </cell>
          <cell r="H1240">
            <v>50258</v>
          </cell>
          <cell r="I1240">
            <v>8624</v>
          </cell>
          <cell r="J1240">
            <v>8624</v>
          </cell>
          <cell r="K1240">
            <v>0</v>
          </cell>
          <cell r="L1240">
            <v>0</v>
          </cell>
          <cell r="M1240">
            <v>58882</v>
          </cell>
          <cell r="N1240">
            <v>58882</v>
          </cell>
          <cell r="O1240" t="str">
            <v>제208호표</v>
          </cell>
        </row>
        <row r="1241">
          <cell r="B1241">
            <v>209</v>
          </cell>
          <cell r="C1241" t="str">
            <v>함체(분체도장)</v>
          </cell>
          <cell r="D1241" t="str">
            <v>SUS 400x700x370, 이중구조 1.2t</v>
          </cell>
          <cell r="E1241">
            <v>1</v>
          </cell>
          <cell r="F1241" t="str">
            <v>EA</v>
          </cell>
          <cell r="G1241">
            <v>850804</v>
          </cell>
          <cell r="H1241">
            <v>850804</v>
          </cell>
          <cell r="I1241">
            <v>26832</v>
          </cell>
          <cell r="J1241">
            <v>26832</v>
          </cell>
          <cell r="K1241">
            <v>0</v>
          </cell>
          <cell r="L1241">
            <v>0</v>
          </cell>
          <cell r="M1241">
            <v>877636</v>
          </cell>
          <cell r="N1241">
            <v>877636</v>
          </cell>
          <cell r="O1241" t="str">
            <v>제209호표</v>
          </cell>
        </row>
        <row r="1242">
          <cell r="B1242">
            <v>212</v>
          </cell>
          <cell r="C1242" t="str">
            <v>광 스위치 설치</v>
          </cell>
          <cell r="D1242" t="str">
            <v xml:space="preserve">TP Port : 7포트 </v>
          </cell>
          <cell r="E1242">
            <v>1</v>
          </cell>
          <cell r="F1242" t="str">
            <v>EA</v>
          </cell>
          <cell r="G1242">
            <v>301800</v>
          </cell>
          <cell r="H1242">
            <v>301800</v>
          </cell>
          <cell r="I1242">
            <v>60033</v>
          </cell>
          <cell r="J1242">
            <v>60033</v>
          </cell>
          <cell r="K1242">
            <v>0</v>
          </cell>
          <cell r="L1242">
            <v>0</v>
          </cell>
          <cell r="M1242">
            <v>361833</v>
          </cell>
          <cell r="N1242">
            <v>361833</v>
          </cell>
          <cell r="O1242" t="str">
            <v>제212호표</v>
          </cell>
        </row>
        <row r="1243">
          <cell r="B1243">
            <v>213</v>
          </cell>
          <cell r="C1243" t="str">
            <v>UTP PATCH CORD</v>
          </cell>
          <cell r="D1243" t="str">
            <v>UTP Cat 5e. 4P</v>
          </cell>
          <cell r="E1243">
            <v>1</v>
          </cell>
          <cell r="F1243" t="str">
            <v>EA</v>
          </cell>
          <cell r="G1243">
            <v>1148</v>
          </cell>
          <cell r="H1243">
            <v>1148</v>
          </cell>
          <cell r="I1243">
            <v>13299</v>
          </cell>
          <cell r="J1243">
            <v>13299</v>
          </cell>
          <cell r="K1243">
            <v>0</v>
          </cell>
          <cell r="L1243">
            <v>0</v>
          </cell>
          <cell r="M1243">
            <v>14447</v>
          </cell>
          <cell r="N1243">
            <v>14447</v>
          </cell>
          <cell r="O1243" t="str">
            <v>제213호표</v>
          </cell>
        </row>
        <row r="1244">
          <cell r="B1244">
            <v>218</v>
          </cell>
          <cell r="C1244" t="str">
            <v>누전차단기 설치</v>
          </cell>
          <cell r="D1244" t="str">
            <v>ELB 2P 30/20AT</v>
          </cell>
          <cell r="E1244">
            <v>1</v>
          </cell>
          <cell r="F1244" t="str">
            <v>EA</v>
          </cell>
          <cell r="G1244">
            <v>15475</v>
          </cell>
          <cell r="H1244">
            <v>15475</v>
          </cell>
          <cell r="I1244">
            <v>29183</v>
          </cell>
          <cell r="J1244">
            <v>29183</v>
          </cell>
          <cell r="K1244">
            <v>0</v>
          </cell>
          <cell r="L1244">
            <v>0</v>
          </cell>
          <cell r="M1244">
            <v>44658</v>
          </cell>
          <cell r="N1244">
            <v>44658</v>
          </cell>
          <cell r="O1244" t="str">
            <v>제218호표</v>
          </cell>
        </row>
        <row r="1245">
          <cell r="B1245">
            <v>219</v>
          </cell>
          <cell r="C1245" t="str">
            <v>배선용차단기 설치</v>
          </cell>
          <cell r="D1245" t="str">
            <v>MCCB 2P 30/20AT</v>
          </cell>
          <cell r="E1245">
            <v>1</v>
          </cell>
          <cell r="F1245" t="str">
            <v>EA</v>
          </cell>
          <cell r="G1245">
            <v>27956</v>
          </cell>
          <cell r="H1245">
            <v>27956</v>
          </cell>
          <cell r="I1245">
            <v>31882</v>
          </cell>
          <cell r="J1245">
            <v>31882</v>
          </cell>
          <cell r="K1245">
            <v>0</v>
          </cell>
          <cell r="L1245">
            <v>0</v>
          </cell>
          <cell r="M1245">
            <v>59838</v>
          </cell>
          <cell r="N1245">
            <v>59838</v>
          </cell>
          <cell r="O1245" t="str">
            <v>제219호표</v>
          </cell>
        </row>
        <row r="1246">
          <cell r="B1246">
            <v>220</v>
          </cell>
          <cell r="C1246" t="str">
            <v>써지보호기(전원) 설치</v>
          </cell>
          <cell r="D1246" t="str">
            <v>40KA</v>
          </cell>
          <cell r="E1246">
            <v>1</v>
          </cell>
          <cell r="F1246" t="str">
            <v>EA</v>
          </cell>
          <cell r="G1246">
            <v>91263</v>
          </cell>
          <cell r="H1246">
            <v>91263</v>
          </cell>
          <cell r="I1246">
            <v>42129</v>
          </cell>
          <cell r="J1246">
            <v>42129</v>
          </cell>
          <cell r="K1246">
            <v>0</v>
          </cell>
          <cell r="L1246">
            <v>0</v>
          </cell>
          <cell r="M1246">
            <v>133392</v>
          </cell>
          <cell r="N1246">
            <v>133392</v>
          </cell>
          <cell r="O1246" t="str">
            <v>제220호표</v>
          </cell>
        </row>
        <row r="1247">
          <cell r="B1247" t="str">
            <v>멀티콘센트접지2구</v>
          </cell>
          <cell r="C1247" t="str">
            <v>멀티콘센트</v>
          </cell>
          <cell r="D1247" t="str">
            <v>접지2구</v>
          </cell>
          <cell r="E1247">
            <v>1</v>
          </cell>
          <cell r="F1247" t="str">
            <v>EA</v>
          </cell>
          <cell r="G1247">
            <v>5500</v>
          </cell>
          <cell r="H1247">
            <v>5500</v>
          </cell>
          <cell r="J1247">
            <v>0</v>
          </cell>
          <cell r="L1247">
            <v>0</v>
          </cell>
          <cell r="M1247">
            <v>5500</v>
          </cell>
          <cell r="N1247">
            <v>5500</v>
          </cell>
        </row>
        <row r="1248">
          <cell r="B1248" t="str">
            <v>멀티콘센트접지6구</v>
          </cell>
          <cell r="C1248" t="str">
            <v>멀티콘센트</v>
          </cell>
          <cell r="D1248" t="str">
            <v>접지6구</v>
          </cell>
          <cell r="E1248">
            <v>2</v>
          </cell>
          <cell r="F1248" t="str">
            <v>EA</v>
          </cell>
          <cell r="G1248">
            <v>10400</v>
          </cell>
          <cell r="H1248">
            <v>20800</v>
          </cell>
          <cell r="J1248">
            <v>0</v>
          </cell>
          <cell r="L1248">
            <v>0</v>
          </cell>
          <cell r="M1248">
            <v>10400</v>
          </cell>
          <cell r="N1248">
            <v>20800</v>
          </cell>
        </row>
        <row r="1249">
          <cell r="B1249">
            <v>311</v>
          </cell>
          <cell r="C1249" t="str">
            <v>전주부착형
부착대(ARM)설치(도로)</v>
          </cell>
          <cell r="D1249" t="str">
            <v>1.5M, Ø76, 분체도장</v>
          </cell>
          <cell r="E1249">
            <v>1</v>
          </cell>
          <cell r="F1249" t="str">
            <v>EA</v>
          </cell>
          <cell r="G1249">
            <v>229622</v>
          </cell>
          <cell r="H1249">
            <v>229622</v>
          </cell>
          <cell r="I1249">
            <v>223214</v>
          </cell>
          <cell r="J1249">
            <v>223214</v>
          </cell>
          <cell r="K1249">
            <v>0</v>
          </cell>
          <cell r="L1249">
            <v>0</v>
          </cell>
          <cell r="M1249">
            <v>452836</v>
          </cell>
          <cell r="N1249">
            <v>452836</v>
          </cell>
          <cell r="O1249" t="str">
            <v>제311호표</v>
          </cell>
        </row>
        <row r="1250">
          <cell r="B1250">
            <v>402</v>
          </cell>
          <cell r="C1250" t="str">
            <v>전선관(지중)</v>
          </cell>
          <cell r="D1250" t="str">
            <v>HI 16C</v>
          </cell>
          <cell r="E1250">
            <v>2.5</v>
          </cell>
          <cell r="F1250" t="str">
            <v>m</v>
          </cell>
          <cell r="G1250">
            <v>481</v>
          </cell>
          <cell r="H1250">
            <v>1202</v>
          </cell>
          <cell r="I1250">
            <v>7067</v>
          </cell>
          <cell r="J1250">
            <v>17667</v>
          </cell>
          <cell r="K1250">
            <v>0</v>
          </cell>
          <cell r="L1250">
            <v>0</v>
          </cell>
          <cell r="M1250">
            <v>7547.6</v>
          </cell>
          <cell r="N1250">
            <v>18869</v>
          </cell>
          <cell r="O1250" t="str">
            <v>제402호표</v>
          </cell>
        </row>
        <row r="1251">
          <cell r="B1251">
            <v>403</v>
          </cell>
          <cell r="C1251" t="str">
            <v>전선관(노출)</v>
          </cell>
          <cell r="D1251" t="str">
            <v>FLEX 16C(방수형)</v>
          </cell>
          <cell r="E1251">
            <v>3</v>
          </cell>
          <cell r="F1251" t="str">
            <v>m</v>
          </cell>
          <cell r="G1251">
            <v>1091</v>
          </cell>
          <cell r="H1251">
            <v>3273</v>
          </cell>
          <cell r="I1251">
            <v>11585</v>
          </cell>
          <cell r="J1251">
            <v>34755</v>
          </cell>
          <cell r="K1251">
            <v>0</v>
          </cell>
          <cell r="L1251">
            <v>0</v>
          </cell>
          <cell r="M1251">
            <v>12676</v>
          </cell>
          <cell r="N1251">
            <v>38028</v>
          </cell>
          <cell r="O1251" t="str">
            <v>제403호표</v>
          </cell>
        </row>
        <row r="1252">
          <cell r="B1252">
            <v>405</v>
          </cell>
          <cell r="C1252" t="str">
            <v>전선관(노출)</v>
          </cell>
          <cell r="D1252" t="str">
            <v>FLEX 28C(방수형)</v>
          </cell>
          <cell r="E1252">
            <v>9.5</v>
          </cell>
          <cell r="F1252" t="str">
            <v>m</v>
          </cell>
          <cell r="G1252">
            <v>1574</v>
          </cell>
          <cell r="H1252">
            <v>14953</v>
          </cell>
          <cell r="I1252">
            <v>18958</v>
          </cell>
          <cell r="J1252">
            <v>180101</v>
          </cell>
          <cell r="K1252">
            <v>0</v>
          </cell>
          <cell r="L1252">
            <v>0</v>
          </cell>
          <cell r="M1252">
            <v>20532</v>
          </cell>
          <cell r="N1252">
            <v>195054</v>
          </cell>
          <cell r="O1252" t="str">
            <v>제405호표</v>
          </cell>
        </row>
        <row r="1253">
          <cell r="B1253">
            <v>406</v>
          </cell>
          <cell r="C1253" t="str">
            <v>전선관(노출)</v>
          </cell>
          <cell r="D1253" t="str">
            <v>FLEX 36C(방수형)</v>
          </cell>
          <cell r="E1253">
            <v>3</v>
          </cell>
          <cell r="F1253" t="str">
            <v>m</v>
          </cell>
          <cell r="G1253">
            <v>2135</v>
          </cell>
          <cell r="H1253">
            <v>6405</v>
          </cell>
          <cell r="I1253">
            <v>22907</v>
          </cell>
          <cell r="J1253">
            <v>68721</v>
          </cell>
          <cell r="K1253">
            <v>0</v>
          </cell>
          <cell r="L1253">
            <v>0</v>
          </cell>
          <cell r="M1253">
            <v>25042</v>
          </cell>
          <cell r="N1253">
            <v>75126</v>
          </cell>
          <cell r="O1253" t="str">
            <v>제406호표</v>
          </cell>
        </row>
        <row r="1254">
          <cell r="B1254" t="str">
            <v>전선관 커넥터FLEX 16C(방수형)</v>
          </cell>
          <cell r="C1254" t="str">
            <v>전선관 커넥터</v>
          </cell>
          <cell r="D1254" t="str">
            <v>FLEX 16C(방수형)</v>
          </cell>
          <cell r="E1254">
            <v>4</v>
          </cell>
          <cell r="F1254" t="str">
            <v>EA</v>
          </cell>
          <cell r="G1254">
            <v>567</v>
          </cell>
          <cell r="H1254">
            <v>2268</v>
          </cell>
          <cell r="J1254">
            <v>0</v>
          </cell>
          <cell r="L1254">
            <v>0</v>
          </cell>
          <cell r="M1254">
            <v>567</v>
          </cell>
          <cell r="N1254">
            <v>2268</v>
          </cell>
        </row>
        <row r="1255">
          <cell r="B1255" t="str">
            <v>전선관 커넥터FLEX 28C(방수형)</v>
          </cell>
          <cell r="C1255" t="str">
            <v>전선관 커넥터</v>
          </cell>
          <cell r="D1255" t="str">
            <v>FLEX 28C(방수형)</v>
          </cell>
          <cell r="E1255">
            <v>4</v>
          </cell>
          <cell r="F1255" t="str">
            <v>EA</v>
          </cell>
          <cell r="G1255">
            <v>1000</v>
          </cell>
          <cell r="H1255">
            <v>4000</v>
          </cell>
          <cell r="J1255">
            <v>0</v>
          </cell>
          <cell r="L1255">
            <v>0</v>
          </cell>
          <cell r="M1255">
            <v>1000</v>
          </cell>
          <cell r="N1255">
            <v>4000</v>
          </cell>
        </row>
        <row r="1256">
          <cell r="B1256" t="str">
            <v>전선관 커넥터FLEX 36C(방수형)</v>
          </cell>
          <cell r="C1256" t="str">
            <v>전선관 커넥터</v>
          </cell>
          <cell r="D1256" t="str">
            <v>FLEX 36C(방수형)</v>
          </cell>
          <cell r="E1256">
            <v>2</v>
          </cell>
          <cell r="F1256" t="str">
            <v>EA</v>
          </cell>
          <cell r="G1256">
            <v>1400</v>
          </cell>
          <cell r="H1256">
            <v>2800</v>
          </cell>
          <cell r="J1256">
            <v>0</v>
          </cell>
          <cell r="L1256">
            <v>0</v>
          </cell>
          <cell r="M1256">
            <v>1400</v>
          </cell>
          <cell r="N1256">
            <v>2800</v>
          </cell>
        </row>
        <row r="1257">
          <cell r="B1257">
            <v>410</v>
          </cell>
          <cell r="C1257" t="str">
            <v>전원케이블 포설</v>
          </cell>
          <cell r="D1257" t="str">
            <v>F-CV 4sq x 2C x 1열</v>
          </cell>
          <cell r="E1257">
            <v>10</v>
          </cell>
          <cell r="F1257" t="str">
            <v>m</v>
          </cell>
          <cell r="G1257">
            <v>1290</v>
          </cell>
          <cell r="H1257">
            <v>12900</v>
          </cell>
          <cell r="I1257">
            <v>3798</v>
          </cell>
          <cell r="J1257">
            <v>37980</v>
          </cell>
          <cell r="K1257">
            <v>0</v>
          </cell>
          <cell r="L1257">
            <v>0</v>
          </cell>
          <cell r="M1257">
            <v>5088</v>
          </cell>
          <cell r="N1257">
            <v>50880</v>
          </cell>
          <cell r="O1257" t="str">
            <v>제410호표</v>
          </cell>
        </row>
        <row r="1258">
          <cell r="B1258">
            <v>408</v>
          </cell>
          <cell r="C1258" t="str">
            <v>전원케이블 포설</v>
          </cell>
          <cell r="D1258" t="str">
            <v>F-CV 2.5sq x 2C x 1열</v>
          </cell>
          <cell r="E1258">
            <v>2</v>
          </cell>
          <cell r="F1258" t="str">
            <v>m</v>
          </cell>
          <cell r="G1258">
            <v>1020</v>
          </cell>
          <cell r="H1258">
            <v>2040</v>
          </cell>
          <cell r="I1258">
            <v>3323</v>
          </cell>
          <cell r="J1258">
            <v>6646</v>
          </cell>
          <cell r="K1258">
            <v>0</v>
          </cell>
          <cell r="L1258">
            <v>0</v>
          </cell>
          <cell r="M1258">
            <v>4343</v>
          </cell>
          <cell r="N1258">
            <v>8686</v>
          </cell>
          <cell r="O1258" t="str">
            <v>제408호표</v>
          </cell>
        </row>
        <row r="1259">
          <cell r="B1259">
            <v>411</v>
          </cell>
          <cell r="C1259" t="str">
            <v>전원케이블 포설</v>
          </cell>
          <cell r="D1259" t="str">
            <v>VCT 1.5sq x 2C x 1열</v>
          </cell>
          <cell r="E1259">
            <v>4</v>
          </cell>
          <cell r="F1259" t="str">
            <v>m</v>
          </cell>
          <cell r="G1259">
            <v>804</v>
          </cell>
          <cell r="H1259">
            <v>3216</v>
          </cell>
          <cell r="I1259">
            <v>3323</v>
          </cell>
          <cell r="J1259">
            <v>13292</v>
          </cell>
          <cell r="K1259">
            <v>0</v>
          </cell>
          <cell r="L1259">
            <v>0</v>
          </cell>
          <cell r="M1259">
            <v>4127</v>
          </cell>
          <cell r="N1259">
            <v>16508</v>
          </cell>
          <cell r="O1259" t="str">
            <v>제411호표</v>
          </cell>
        </row>
        <row r="1260">
          <cell r="B1260">
            <v>414</v>
          </cell>
          <cell r="C1260" t="str">
            <v>전원케이블 포설</v>
          </cell>
          <cell r="D1260" t="str">
            <v>VCT 1.5sq x 2C x 4열</v>
          </cell>
          <cell r="E1260">
            <v>5</v>
          </cell>
          <cell r="F1260" t="str">
            <v>m</v>
          </cell>
          <cell r="G1260">
            <v>3058</v>
          </cell>
          <cell r="H1260">
            <v>15290</v>
          </cell>
          <cell r="I1260">
            <v>11299</v>
          </cell>
          <cell r="J1260">
            <v>56495</v>
          </cell>
          <cell r="K1260">
            <v>0</v>
          </cell>
          <cell r="L1260">
            <v>0</v>
          </cell>
          <cell r="M1260">
            <v>14357</v>
          </cell>
          <cell r="N1260">
            <v>71785</v>
          </cell>
          <cell r="O1260" t="str">
            <v>제414호표</v>
          </cell>
        </row>
        <row r="1261">
          <cell r="B1261">
            <v>416</v>
          </cell>
          <cell r="C1261" t="str">
            <v>스피커케이블</v>
          </cell>
          <cell r="D1261" t="str">
            <v>SW 2300</v>
          </cell>
          <cell r="E1261">
            <v>2</v>
          </cell>
          <cell r="F1261" t="str">
            <v>m</v>
          </cell>
          <cell r="G1261">
            <v>1635</v>
          </cell>
          <cell r="H1261">
            <v>3270</v>
          </cell>
          <cell r="I1261">
            <v>3071</v>
          </cell>
          <cell r="J1261">
            <v>6142</v>
          </cell>
          <cell r="K1261">
            <v>0</v>
          </cell>
          <cell r="L1261">
            <v>0</v>
          </cell>
          <cell r="M1261">
            <v>4706</v>
          </cell>
          <cell r="N1261">
            <v>9412</v>
          </cell>
          <cell r="O1261" t="str">
            <v>제416호표</v>
          </cell>
        </row>
        <row r="1262">
          <cell r="B1262">
            <v>418</v>
          </cell>
          <cell r="C1262" t="str">
            <v>LAN 케이블(옥외) 포설</v>
          </cell>
          <cell r="D1262" t="str">
            <v>UTP Cat 5e 4P x 1열</v>
          </cell>
          <cell r="E1262">
            <v>4</v>
          </cell>
          <cell r="F1262" t="str">
            <v>m</v>
          </cell>
          <cell r="G1262">
            <v>642</v>
          </cell>
          <cell r="H1262">
            <v>2568</v>
          </cell>
          <cell r="I1262">
            <v>4987</v>
          </cell>
          <cell r="J1262">
            <v>19948</v>
          </cell>
          <cell r="K1262">
            <v>0</v>
          </cell>
          <cell r="L1262">
            <v>0</v>
          </cell>
          <cell r="M1262">
            <v>5629</v>
          </cell>
          <cell r="N1262">
            <v>22516</v>
          </cell>
          <cell r="O1262" t="str">
            <v>제418호표</v>
          </cell>
        </row>
        <row r="1263">
          <cell r="B1263">
            <v>421</v>
          </cell>
          <cell r="C1263" t="str">
            <v>LAN 케이블(옥외) 포설</v>
          </cell>
          <cell r="D1263" t="str">
            <v>UTP Cat 5e 4P x 4열</v>
          </cell>
          <cell r="E1263">
            <v>5</v>
          </cell>
          <cell r="F1263" t="str">
            <v>m</v>
          </cell>
          <cell r="G1263">
            <v>2481</v>
          </cell>
          <cell r="H1263">
            <v>12405</v>
          </cell>
          <cell r="I1263">
            <v>16956</v>
          </cell>
          <cell r="J1263">
            <v>84780</v>
          </cell>
          <cell r="K1263">
            <v>0</v>
          </cell>
          <cell r="L1263">
            <v>0</v>
          </cell>
          <cell r="M1263">
            <v>19437</v>
          </cell>
          <cell r="N1263">
            <v>97185</v>
          </cell>
          <cell r="O1263" t="str">
            <v>제421호표</v>
          </cell>
        </row>
        <row r="1264">
          <cell r="B1264">
            <v>437</v>
          </cell>
          <cell r="C1264" t="str">
            <v>전선퓨즈(1Ø2W)설치</v>
          </cell>
          <cell r="D1264" t="str">
            <v>2.6mm</v>
          </cell>
          <cell r="E1264">
            <v>1</v>
          </cell>
          <cell r="F1264" t="str">
            <v>EA</v>
          </cell>
          <cell r="G1264">
            <v>4550</v>
          </cell>
          <cell r="H1264">
            <v>4550</v>
          </cell>
          <cell r="I1264">
            <v>33407</v>
          </cell>
          <cell r="J1264">
            <v>33407</v>
          </cell>
          <cell r="K1264">
            <v>0</v>
          </cell>
          <cell r="L1264">
            <v>0</v>
          </cell>
          <cell r="M1264">
            <v>37957</v>
          </cell>
          <cell r="N1264">
            <v>37957</v>
          </cell>
          <cell r="O1264" t="str">
            <v>제437호표</v>
          </cell>
        </row>
        <row r="1265">
          <cell r="B1265">
            <v>425</v>
          </cell>
          <cell r="C1265" t="str">
            <v>접지용 비닐 절연전선</v>
          </cell>
          <cell r="D1265" t="str">
            <v>F-GV 4㎟</v>
          </cell>
          <cell r="E1265">
            <v>4.5</v>
          </cell>
          <cell r="F1265" t="str">
            <v>m</v>
          </cell>
          <cell r="G1265">
            <v>575</v>
          </cell>
          <cell r="H1265">
            <v>2587</v>
          </cell>
          <cell r="I1265">
            <v>1438</v>
          </cell>
          <cell r="J1265">
            <v>6471</v>
          </cell>
          <cell r="K1265">
            <v>0</v>
          </cell>
          <cell r="L1265">
            <v>0</v>
          </cell>
          <cell r="M1265">
            <v>2012.8888888888889</v>
          </cell>
          <cell r="N1265">
            <v>9058</v>
          </cell>
          <cell r="O1265" t="str">
            <v>제425호표</v>
          </cell>
        </row>
        <row r="1266">
          <cell r="B1266">
            <v>426</v>
          </cell>
          <cell r="C1266" t="str">
            <v>접지동봉(2본)</v>
          </cell>
          <cell r="D1266" t="str">
            <v>Ø14 x 1000mm x 2EA</v>
          </cell>
          <cell r="E1266">
            <v>1</v>
          </cell>
          <cell r="F1266" t="str">
            <v>개소</v>
          </cell>
          <cell r="G1266">
            <v>13478</v>
          </cell>
          <cell r="H1266">
            <v>13478</v>
          </cell>
          <cell r="I1266">
            <v>69276</v>
          </cell>
          <cell r="J1266">
            <v>69276</v>
          </cell>
          <cell r="K1266">
            <v>0</v>
          </cell>
          <cell r="L1266">
            <v>0</v>
          </cell>
          <cell r="M1266">
            <v>82754</v>
          </cell>
          <cell r="N1266">
            <v>82754</v>
          </cell>
          <cell r="O1266" t="str">
            <v>제426호표</v>
          </cell>
        </row>
        <row r="1267">
          <cell r="B1267">
            <v>435</v>
          </cell>
          <cell r="C1267" t="str">
            <v>반경철관</v>
          </cell>
          <cell r="D1267" t="str">
            <v>접지용</v>
          </cell>
          <cell r="E1267">
            <v>1</v>
          </cell>
          <cell r="F1267" t="str">
            <v>식</v>
          </cell>
          <cell r="G1267">
            <v>27604</v>
          </cell>
          <cell r="H1267">
            <v>27604</v>
          </cell>
          <cell r="I1267">
            <v>88706</v>
          </cell>
          <cell r="J1267">
            <v>88706</v>
          </cell>
          <cell r="K1267">
            <v>0</v>
          </cell>
          <cell r="L1267">
            <v>0</v>
          </cell>
          <cell r="M1267">
            <v>116310</v>
          </cell>
          <cell r="N1267">
            <v>116310</v>
          </cell>
          <cell r="O1267" t="str">
            <v>제435호표</v>
          </cell>
        </row>
        <row r="1268">
          <cell r="B1268" t="str">
            <v>필름밴드1,500mm</v>
          </cell>
          <cell r="C1268" t="str">
            <v>필름밴드</v>
          </cell>
          <cell r="D1268" t="str">
            <v>1,500mm</v>
          </cell>
          <cell r="E1268">
            <v>10</v>
          </cell>
          <cell r="F1268" t="str">
            <v>EA</v>
          </cell>
          <cell r="G1268">
            <v>2400</v>
          </cell>
          <cell r="H1268">
            <v>24000</v>
          </cell>
          <cell r="J1268">
            <v>0</v>
          </cell>
          <cell r="L1268">
            <v>0</v>
          </cell>
          <cell r="M1268">
            <v>2400</v>
          </cell>
          <cell r="N1268">
            <v>24000</v>
          </cell>
        </row>
        <row r="1269">
          <cell r="B1269" t="str">
            <v>CCTV 운영 스티커알루미늄베이스 5중구성</v>
          </cell>
          <cell r="C1269" t="str">
            <v>CCTV 운영 스티커</v>
          </cell>
          <cell r="D1269" t="str">
            <v>알루미늄베이스 5중구성</v>
          </cell>
          <cell r="E1269">
            <v>26</v>
          </cell>
          <cell r="F1269" t="str">
            <v>EA</v>
          </cell>
          <cell r="G1269">
            <v>10000</v>
          </cell>
          <cell r="H1269">
            <v>260000</v>
          </cell>
          <cell r="J1269">
            <v>0</v>
          </cell>
          <cell r="L1269">
            <v>0</v>
          </cell>
          <cell r="M1269">
            <v>10000</v>
          </cell>
          <cell r="N1269">
            <v>260000</v>
          </cell>
        </row>
        <row r="1270">
          <cell r="B1270" t="str">
            <v>경기도 용인 스티커</v>
          </cell>
          <cell r="C1270" t="str">
            <v>경기도 용인 스티커</v>
          </cell>
          <cell r="E1270">
            <v>2</v>
          </cell>
          <cell r="F1270" t="str">
            <v>EA</v>
          </cell>
          <cell r="G1270">
            <v>10000</v>
          </cell>
          <cell r="H1270">
            <v>20000</v>
          </cell>
          <cell r="J1270">
            <v>0</v>
          </cell>
          <cell r="L1270">
            <v>0</v>
          </cell>
          <cell r="M1270">
            <v>10000</v>
          </cell>
          <cell r="N1270">
            <v>20000</v>
          </cell>
        </row>
        <row r="1275">
          <cell r="B1275">
            <v>3029</v>
          </cell>
          <cell r="D1275" t="str">
            <v>계</v>
          </cell>
          <cell r="H1275">
            <v>3089127</v>
          </cell>
          <cell r="J1275">
            <v>1451133</v>
          </cell>
          <cell r="L1275">
            <v>0</v>
          </cell>
          <cell r="N1275">
            <v>4540260</v>
          </cell>
        </row>
        <row r="1276">
          <cell r="B1276">
            <v>2030</v>
          </cell>
          <cell r="C1276" t="str">
            <v>2.30 처인구 백암면 근창리 23-1(묘)</v>
          </cell>
        </row>
        <row r="1277">
          <cell r="B1277">
            <v>202</v>
          </cell>
          <cell r="C1277" t="str">
            <v>스피드 돔 카메라
고정용 브래킷 설치</v>
          </cell>
          <cell r="D1277" t="str">
            <v>제작사양</v>
          </cell>
          <cell r="E1277">
            <v>1</v>
          </cell>
          <cell r="F1277" t="str">
            <v>EA</v>
          </cell>
          <cell r="G1277">
            <v>52644</v>
          </cell>
          <cell r="H1277">
            <v>52644</v>
          </cell>
          <cell r="I1277">
            <v>88162</v>
          </cell>
          <cell r="J1277">
            <v>88162</v>
          </cell>
          <cell r="K1277">
            <v>0</v>
          </cell>
          <cell r="L1277">
            <v>0</v>
          </cell>
          <cell r="M1277">
            <v>140806</v>
          </cell>
          <cell r="N1277">
            <v>140806</v>
          </cell>
          <cell r="O1277" t="str">
            <v>제202호표</v>
          </cell>
        </row>
        <row r="1278">
          <cell r="B1278">
            <v>203</v>
          </cell>
          <cell r="C1278" t="str">
            <v>고정형 카메라
고정용 브래킷 설치</v>
          </cell>
          <cell r="D1278" t="str">
            <v>제작사양</v>
          </cell>
          <cell r="E1278">
            <v>1</v>
          </cell>
          <cell r="F1278" t="str">
            <v>EA</v>
          </cell>
          <cell r="G1278">
            <v>82644</v>
          </cell>
          <cell r="H1278">
            <v>82644</v>
          </cell>
          <cell r="I1278">
            <v>88162</v>
          </cell>
          <cell r="J1278">
            <v>88162</v>
          </cell>
          <cell r="K1278">
            <v>0</v>
          </cell>
          <cell r="L1278">
            <v>0</v>
          </cell>
          <cell r="M1278">
            <v>170806</v>
          </cell>
          <cell r="N1278">
            <v>170806</v>
          </cell>
          <cell r="O1278" t="str">
            <v>제203호표</v>
          </cell>
        </row>
        <row r="1279">
          <cell r="B1279">
            <v>204</v>
          </cell>
          <cell r="C1279" t="str">
            <v>스피커 설치</v>
          </cell>
          <cell r="D1279" t="str">
            <v>20W, 8Ω</v>
          </cell>
          <cell r="E1279">
            <v>1</v>
          </cell>
          <cell r="F1279" t="str">
            <v>개</v>
          </cell>
          <cell r="G1279">
            <v>45879</v>
          </cell>
          <cell r="H1279">
            <v>45879</v>
          </cell>
          <cell r="I1279">
            <v>45997</v>
          </cell>
          <cell r="J1279">
            <v>45997</v>
          </cell>
          <cell r="K1279">
            <v>0</v>
          </cell>
          <cell r="L1279">
            <v>0</v>
          </cell>
          <cell r="M1279">
            <v>91876</v>
          </cell>
          <cell r="N1279">
            <v>91876</v>
          </cell>
          <cell r="O1279" t="str">
            <v>제204호표</v>
          </cell>
        </row>
        <row r="1280">
          <cell r="B1280">
            <v>205</v>
          </cell>
          <cell r="C1280" t="str">
            <v>경광등 설치</v>
          </cell>
          <cell r="D1280" t="str">
            <v>크세논램프 5W, ABS</v>
          </cell>
          <cell r="E1280">
            <v>1</v>
          </cell>
          <cell r="F1280" t="str">
            <v>개</v>
          </cell>
          <cell r="G1280">
            <v>50294</v>
          </cell>
          <cell r="H1280">
            <v>50294</v>
          </cell>
          <cell r="I1280">
            <v>9801</v>
          </cell>
          <cell r="J1280">
            <v>9801</v>
          </cell>
          <cell r="K1280">
            <v>0</v>
          </cell>
          <cell r="L1280">
            <v>0</v>
          </cell>
          <cell r="M1280">
            <v>60095</v>
          </cell>
          <cell r="N1280">
            <v>60095</v>
          </cell>
          <cell r="O1280" t="str">
            <v>제205호표</v>
          </cell>
        </row>
        <row r="1281">
          <cell r="B1281">
            <v>206</v>
          </cell>
          <cell r="C1281" t="str">
            <v>LED안내판(부착대) 설치</v>
          </cell>
          <cell r="D1281" t="str">
            <v>부착대(ARM)부착형</v>
          </cell>
          <cell r="E1281">
            <v>1</v>
          </cell>
          <cell r="F1281" t="str">
            <v>개</v>
          </cell>
          <cell r="G1281">
            <v>811034</v>
          </cell>
          <cell r="H1281">
            <v>811034</v>
          </cell>
          <cell r="I1281">
            <v>34498</v>
          </cell>
          <cell r="J1281">
            <v>34498</v>
          </cell>
          <cell r="K1281">
            <v>0</v>
          </cell>
          <cell r="L1281">
            <v>0</v>
          </cell>
          <cell r="M1281">
            <v>845532</v>
          </cell>
          <cell r="N1281">
            <v>845532</v>
          </cell>
          <cell r="O1281" t="str">
            <v>제206호표</v>
          </cell>
        </row>
        <row r="1282">
          <cell r="B1282">
            <v>207</v>
          </cell>
          <cell r="C1282" t="str">
            <v>계량기함 설치</v>
          </cell>
          <cell r="D1282" t="str">
            <v>PVC</v>
          </cell>
          <cell r="E1282">
            <v>1</v>
          </cell>
          <cell r="F1282" t="str">
            <v>개</v>
          </cell>
          <cell r="G1282">
            <v>13197</v>
          </cell>
          <cell r="H1282">
            <v>13197</v>
          </cell>
          <cell r="I1282">
            <v>24930</v>
          </cell>
          <cell r="J1282">
            <v>24930</v>
          </cell>
          <cell r="K1282">
            <v>0</v>
          </cell>
          <cell r="L1282">
            <v>0</v>
          </cell>
          <cell r="M1282">
            <v>38127</v>
          </cell>
          <cell r="N1282">
            <v>38127</v>
          </cell>
          <cell r="O1282" t="str">
            <v>제207호표</v>
          </cell>
        </row>
        <row r="1283">
          <cell r="B1283">
            <v>209</v>
          </cell>
          <cell r="C1283" t="str">
            <v>함체(분체도장)</v>
          </cell>
          <cell r="D1283" t="str">
            <v>SUS 400x700x370, 이중구조 1.2t</v>
          </cell>
          <cell r="E1283">
            <v>1</v>
          </cell>
          <cell r="F1283" t="str">
            <v>EA</v>
          </cell>
          <cell r="G1283">
            <v>850804</v>
          </cell>
          <cell r="H1283">
            <v>850804</v>
          </cell>
          <cell r="I1283">
            <v>26832</v>
          </cell>
          <cell r="J1283">
            <v>26832</v>
          </cell>
          <cell r="K1283">
            <v>0</v>
          </cell>
          <cell r="L1283">
            <v>0</v>
          </cell>
          <cell r="M1283">
            <v>877636</v>
          </cell>
          <cell r="N1283">
            <v>877636</v>
          </cell>
          <cell r="O1283" t="str">
            <v>제209호표</v>
          </cell>
        </row>
        <row r="1284">
          <cell r="B1284">
            <v>212</v>
          </cell>
          <cell r="C1284" t="str">
            <v>광 스위치 설치</v>
          </cell>
          <cell r="D1284" t="str">
            <v xml:space="preserve">TP Port : 7포트 </v>
          </cell>
          <cell r="E1284">
            <v>1</v>
          </cell>
          <cell r="F1284" t="str">
            <v>EA</v>
          </cell>
          <cell r="G1284">
            <v>301800</v>
          </cell>
          <cell r="H1284">
            <v>301800</v>
          </cell>
          <cell r="I1284">
            <v>60033</v>
          </cell>
          <cell r="J1284">
            <v>60033</v>
          </cell>
          <cell r="K1284">
            <v>0</v>
          </cell>
          <cell r="L1284">
            <v>0</v>
          </cell>
          <cell r="M1284">
            <v>361833</v>
          </cell>
          <cell r="N1284">
            <v>361833</v>
          </cell>
          <cell r="O1284" t="str">
            <v>제212호표</v>
          </cell>
        </row>
        <row r="1285">
          <cell r="B1285">
            <v>213</v>
          </cell>
          <cell r="C1285" t="str">
            <v>UTP PATCH CORD</v>
          </cell>
          <cell r="D1285" t="str">
            <v>UTP Cat 5e. 4P</v>
          </cell>
          <cell r="E1285">
            <v>1</v>
          </cell>
          <cell r="F1285" t="str">
            <v>EA</v>
          </cell>
          <cell r="G1285">
            <v>1148</v>
          </cell>
          <cell r="H1285">
            <v>1148</v>
          </cell>
          <cell r="I1285">
            <v>13299</v>
          </cell>
          <cell r="J1285">
            <v>13299</v>
          </cell>
          <cell r="K1285">
            <v>0</v>
          </cell>
          <cell r="L1285">
            <v>0</v>
          </cell>
          <cell r="M1285">
            <v>14447</v>
          </cell>
          <cell r="N1285">
            <v>14447</v>
          </cell>
          <cell r="O1285" t="str">
            <v>제213호표</v>
          </cell>
        </row>
        <row r="1286">
          <cell r="B1286">
            <v>218</v>
          </cell>
          <cell r="C1286" t="str">
            <v>누전차단기 설치</v>
          </cell>
          <cell r="D1286" t="str">
            <v>ELB 2P 30/20AT</v>
          </cell>
          <cell r="E1286">
            <v>1</v>
          </cell>
          <cell r="F1286" t="str">
            <v>EA</v>
          </cell>
          <cell r="G1286">
            <v>15475</v>
          </cell>
          <cell r="H1286">
            <v>15475</v>
          </cell>
          <cell r="I1286">
            <v>29183</v>
          </cell>
          <cell r="J1286">
            <v>29183</v>
          </cell>
          <cell r="K1286">
            <v>0</v>
          </cell>
          <cell r="L1286">
            <v>0</v>
          </cell>
          <cell r="M1286">
            <v>44658</v>
          </cell>
          <cell r="N1286">
            <v>44658</v>
          </cell>
          <cell r="O1286" t="str">
            <v>제218호표</v>
          </cell>
        </row>
        <row r="1287">
          <cell r="B1287">
            <v>219</v>
          </cell>
          <cell r="C1287" t="str">
            <v>배선용차단기 설치</v>
          </cell>
          <cell r="D1287" t="str">
            <v>MCCB 2P 30/20AT</v>
          </cell>
          <cell r="E1287">
            <v>1</v>
          </cell>
          <cell r="F1287" t="str">
            <v>EA</v>
          </cell>
          <cell r="G1287">
            <v>27956</v>
          </cell>
          <cell r="H1287">
            <v>27956</v>
          </cell>
          <cell r="I1287">
            <v>31882</v>
          </cell>
          <cell r="J1287">
            <v>31882</v>
          </cell>
          <cell r="K1287">
            <v>0</v>
          </cell>
          <cell r="L1287">
            <v>0</v>
          </cell>
          <cell r="M1287">
            <v>59838</v>
          </cell>
          <cell r="N1287">
            <v>59838</v>
          </cell>
          <cell r="O1287" t="str">
            <v>제219호표</v>
          </cell>
        </row>
        <row r="1288">
          <cell r="B1288">
            <v>220</v>
          </cell>
          <cell r="C1288" t="str">
            <v>써지보호기(전원) 설치</v>
          </cell>
          <cell r="D1288" t="str">
            <v>40KA</v>
          </cell>
          <cell r="E1288">
            <v>1</v>
          </cell>
          <cell r="F1288" t="str">
            <v>EA</v>
          </cell>
          <cell r="G1288">
            <v>91263</v>
          </cell>
          <cell r="H1288">
            <v>91263</v>
          </cell>
          <cell r="I1288">
            <v>42129</v>
          </cell>
          <cell r="J1288">
            <v>42129</v>
          </cell>
          <cell r="K1288">
            <v>0</v>
          </cell>
          <cell r="L1288">
            <v>0</v>
          </cell>
          <cell r="M1288">
            <v>133392</v>
          </cell>
          <cell r="N1288">
            <v>133392</v>
          </cell>
          <cell r="O1288" t="str">
            <v>제220호표</v>
          </cell>
        </row>
        <row r="1289">
          <cell r="B1289">
            <v>221</v>
          </cell>
          <cell r="C1289" t="str">
            <v>불법광고물 
부착방지시트</v>
          </cell>
          <cell r="D1289" t="str">
            <v>현장설치도</v>
          </cell>
          <cell r="E1289">
            <v>1</v>
          </cell>
          <cell r="F1289" t="str">
            <v>개소</v>
          </cell>
          <cell r="G1289">
            <v>187775</v>
          </cell>
          <cell r="H1289">
            <v>187775</v>
          </cell>
          <cell r="I1289">
            <v>0</v>
          </cell>
          <cell r="J1289">
            <v>0</v>
          </cell>
          <cell r="K1289">
            <v>0</v>
          </cell>
          <cell r="L1289">
            <v>0</v>
          </cell>
          <cell r="M1289">
            <v>187775</v>
          </cell>
          <cell r="N1289">
            <v>187775</v>
          </cell>
          <cell r="O1289" t="str">
            <v>제221호표</v>
          </cell>
        </row>
        <row r="1290">
          <cell r="B1290" t="str">
            <v>멀티콘센트접지2구</v>
          </cell>
          <cell r="C1290" t="str">
            <v>멀티콘센트</v>
          </cell>
          <cell r="D1290" t="str">
            <v>접지2구</v>
          </cell>
          <cell r="E1290">
            <v>1</v>
          </cell>
          <cell r="F1290" t="str">
            <v>EA</v>
          </cell>
          <cell r="G1290">
            <v>5500</v>
          </cell>
          <cell r="H1290">
            <v>5500</v>
          </cell>
          <cell r="J1290">
            <v>0</v>
          </cell>
          <cell r="L1290">
            <v>0</v>
          </cell>
          <cell r="M1290">
            <v>5500</v>
          </cell>
          <cell r="N1290">
            <v>5500</v>
          </cell>
        </row>
        <row r="1291">
          <cell r="B1291" t="str">
            <v>멀티콘센트접지6구</v>
          </cell>
          <cell r="C1291" t="str">
            <v>멀티콘센트</v>
          </cell>
          <cell r="D1291" t="str">
            <v>접지6구</v>
          </cell>
          <cell r="E1291">
            <v>2</v>
          </cell>
          <cell r="F1291" t="str">
            <v>EA</v>
          </cell>
          <cell r="G1291">
            <v>10400</v>
          </cell>
          <cell r="H1291">
            <v>20800</v>
          </cell>
          <cell r="J1291">
            <v>0</v>
          </cell>
          <cell r="L1291">
            <v>0</v>
          </cell>
          <cell r="M1291">
            <v>10400</v>
          </cell>
          <cell r="N1291">
            <v>20800</v>
          </cell>
        </row>
        <row r="1292">
          <cell r="B1292">
            <v>301</v>
          </cell>
          <cell r="C1292" t="str">
            <v>CCTV POLE 설치
(토사)</v>
          </cell>
          <cell r="D1292" t="str">
            <v>6M, Ø165, 분체도장</v>
          </cell>
          <cell r="E1292">
            <v>1</v>
          </cell>
          <cell r="F1292" t="str">
            <v>EA</v>
          </cell>
          <cell r="G1292">
            <v>1217776</v>
          </cell>
          <cell r="H1292">
            <v>1217776</v>
          </cell>
          <cell r="I1292">
            <v>259211</v>
          </cell>
          <cell r="J1292">
            <v>259211</v>
          </cell>
          <cell r="K1292">
            <v>0</v>
          </cell>
          <cell r="L1292">
            <v>0</v>
          </cell>
          <cell r="M1292">
            <v>1476987</v>
          </cell>
          <cell r="N1292">
            <v>1476987</v>
          </cell>
          <cell r="O1292" t="str">
            <v>제301호표</v>
          </cell>
        </row>
        <row r="1293">
          <cell r="B1293">
            <v>307</v>
          </cell>
          <cell r="C1293" t="str">
            <v>부착대(ARM)설치(도로)</v>
          </cell>
          <cell r="D1293" t="str">
            <v>2M, Ø76, 분체도장</v>
          </cell>
          <cell r="E1293">
            <v>1</v>
          </cell>
          <cell r="F1293" t="str">
            <v>EA</v>
          </cell>
          <cell r="G1293">
            <v>240622</v>
          </cell>
          <cell r="H1293">
            <v>240622</v>
          </cell>
          <cell r="I1293">
            <v>223214</v>
          </cell>
          <cell r="J1293">
            <v>223214</v>
          </cell>
          <cell r="K1293">
            <v>0</v>
          </cell>
          <cell r="L1293">
            <v>0</v>
          </cell>
          <cell r="M1293">
            <v>463836</v>
          </cell>
          <cell r="N1293">
            <v>463836</v>
          </cell>
          <cell r="O1293" t="str">
            <v>제307호표</v>
          </cell>
        </row>
        <row r="1294">
          <cell r="B1294">
            <v>321</v>
          </cell>
          <cell r="C1294" t="str">
            <v>와이어로프 설치</v>
          </cell>
          <cell r="D1294" t="str">
            <v>ARM 2M</v>
          </cell>
          <cell r="E1294">
            <v>1</v>
          </cell>
          <cell r="F1294" t="str">
            <v>식</v>
          </cell>
          <cell r="G1294">
            <v>12408</v>
          </cell>
          <cell r="H1294">
            <v>12408</v>
          </cell>
          <cell r="I1294">
            <v>106666</v>
          </cell>
          <cell r="J1294">
            <v>106666</v>
          </cell>
          <cell r="K1294">
            <v>0</v>
          </cell>
          <cell r="L1294">
            <v>0</v>
          </cell>
          <cell r="M1294">
            <v>119074</v>
          </cell>
          <cell r="N1294">
            <v>119074</v>
          </cell>
          <cell r="O1294" t="str">
            <v>제321호표</v>
          </cell>
        </row>
        <row r="1295">
          <cell r="B1295">
            <v>325</v>
          </cell>
          <cell r="C1295" t="str">
            <v>CCTV POLE 
기성기초 설치</v>
          </cell>
          <cell r="D1295" t="str">
            <v>700 x 700 x 800(토사)</v>
          </cell>
          <cell r="E1295">
            <v>1</v>
          </cell>
          <cell r="F1295" t="str">
            <v>개소</v>
          </cell>
          <cell r="G1295">
            <v>180420</v>
          </cell>
          <cell r="H1295">
            <v>180420</v>
          </cell>
          <cell r="I1295">
            <v>65613</v>
          </cell>
          <cell r="J1295">
            <v>65613</v>
          </cell>
          <cell r="K1295">
            <v>6719</v>
          </cell>
          <cell r="L1295">
            <v>6719</v>
          </cell>
          <cell r="M1295">
            <v>252752</v>
          </cell>
          <cell r="N1295">
            <v>252752</v>
          </cell>
          <cell r="O1295" t="str">
            <v>제325호표</v>
          </cell>
        </row>
        <row r="1296">
          <cell r="B1296">
            <v>410</v>
          </cell>
          <cell r="C1296" t="str">
            <v>전원케이블 포설</v>
          </cell>
          <cell r="D1296" t="str">
            <v>F-CV 4sq x 2C x 1열</v>
          </cell>
          <cell r="E1296">
            <v>6</v>
          </cell>
          <cell r="F1296" t="str">
            <v>m</v>
          </cell>
          <cell r="G1296">
            <v>1290</v>
          </cell>
          <cell r="H1296">
            <v>7740</v>
          </cell>
          <cell r="I1296">
            <v>3798</v>
          </cell>
          <cell r="J1296">
            <v>22788</v>
          </cell>
          <cell r="K1296">
            <v>0</v>
          </cell>
          <cell r="L1296">
            <v>0</v>
          </cell>
          <cell r="M1296">
            <v>5088</v>
          </cell>
          <cell r="N1296">
            <v>30528</v>
          </cell>
          <cell r="O1296" t="str">
            <v>제410호표</v>
          </cell>
        </row>
        <row r="1297">
          <cell r="B1297">
            <v>408</v>
          </cell>
          <cell r="C1297" t="str">
            <v>전원케이블 포설</v>
          </cell>
          <cell r="D1297" t="str">
            <v>F-CV 2.5sq x 2C x 1열</v>
          </cell>
          <cell r="E1297">
            <v>2</v>
          </cell>
          <cell r="F1297" t="str">
            <v>m</v>
          </cell>
          <cell r="G1297">
            <v>1020</v>
          </cell>
          <cell r="H1297">
            <v>2040</v>
          </cell>
          <cell r="I1297">
            <v>3323</v>
          </cell>
          <cell r="J1297">
            <v>6646</v>
          </cell>
          <cell r="K1297">
            <v>0</v>
          </cell>
          <cell r="L1297">
            <v>0</v>
          </cell>
          <cell r="M1297">
            <v>4343</v>
          </cell>
          <cell r="N1297">
            <v>8686</v>
          </cell>
          <cell r="O1297" t="str">
            <v>제408호표</v>
          </cell>
        </row>
        <row r="1298">
          <cell r="B1298">
            <v>411</v>
          </cell>
          <cell r="C1298" t="str">
            <v>전원케이블 포설</v>
          </cell>
          <cell r="D1298" t="str">
            <v>VCT 1.5sq x 2C x 1열</v>
          </cell>
          <cell r="E1298">
            <v>4</v>
          </cell>
          <cell r="F1298" t="str">
            <v>m</v>
          </cell>
          <cell r="G1298">
            <v>804</v>
          </cell>
          <cell r="H1298">
            <v>3216</v>
          </cell>
          <cell r="I1298">
            <v>3323</v>
          </cell>
          <cell r="J1298">
            <v>13292</v>
          </cell>
          <cell r="K1298">
            <v>0</v>
          </cell>
          <cell r="L1298">
            <v>0</v>
          </cell>
          <cell r="M1298">
            <v>4127</v>
          </cell>
          <cell r="N1298">
            <v>16508</v>
          </cell>
          <cell r="O1298" t="str">
            <v>제411호표</v>
          </cell>
        </row>
        <row r="1299">
          <cell r="B1299">
            <v>414</v>
          </cell>
          <cell r="C1299" t="str">
            <v>전원케이블 포설</v>
          </cell>
          <cell r="D1299" t="str">
            <v>VCT 1.5sq x 2C x 4열</v>
          </cell>
          <cell r="E1299">
            <v>5</v>
          </cell>
          <cell r="F1299" t="str">
            <v>m</v>
          </cell>
          <cell r="G1299">
            <v>3058</v>
          </cell>
          <cell r="H1299">
            <v>15290</v>
          </cell>
          <cell r="I1299">
            <v>11299</v>
          </cell>
          <cell r="J1299">
            <v>56495</v>
          </cell>
          <cell r="K1299">
            <v>0</v>
          </cell>
          <cell r="L1299">
            <v>0</v>
          </cell>
          <cell r="M1299">
            <v>14357</v>
          </cell>
          <cell r="N1299">
            <v>71785</v>
          </cell>
          <cell r="O1299" t="str">
            <v>제414호표</v>
          </cell>
        </row>
        <row r="1300">
          <cell r="B1300">
            <v>416</v>
          </cell>
          <cell r="C1300" t="str">
            <v>스피커케이블</v>
          </cell>
          <cell r="D1300" t="str">
            <v>SW 2300</v>
          </cell>
          <cell r="E1300">
            <v>2</v>
          </cell>
          <cell r="F1300" t="str">
            <v>m</v>
          </cell>
          <cell r="G1300">
            <v>1635</v>
          </cell>
          <cell r="H1300">
            <v>3270</v>
          </cell>
          <cell r="I1300">
            <v>3071</v>
          </cell>
          <cell r="J1300">
            <v>6142</v>
          </cell>
          <cell r="K1300">
            <v>0</v>
          </cell>
          <cell r="L1300">
            <v>0</v>
          </cell>
          <cell r="M1300">
            <v>4706</v>
          </cell>
          <cell r="N1300">
            <v>9412</v>
          </cell>
          <cell r="O1300" t="str">
            <v>제416호표</v>
          </cell>
        </row>
        <row r="1301">
          <cell r="B1301">
            <v>418</v>
          </cell>
          <cell r="C1301" t="str">
            <v>LAN 케이블(옥외) 포설</v>
          </cell>
          <cell r="D1301" t="str">
            <v>UTP Cat 5e 4P x 1열</v>
          </cell>
          <cell r="E1301">
            <v>6</v>
          </cell>
          <cell r="F1301" t="str">
            <v>m</v>
          </cell>
          <cell r="G1301">
            <v>642</v>
          </cell>
          <cell r="H1301">
            <v>3852</v>
          </cell>
          <cell r="I1301">
            <v>4987</v>
          </cell>
          <cell r="J1301">
            <v>29922</v>
          </cell>
          <cell r="K1301">
            <v>0</v>
          </cell>
          <cell r="L1301">
            <v>0</v>
          </cell>
          <cell r="M1301">
            <v>5629</v>
          </cell>
          <cell r="N1301">
            <v>33774</v>
          </cell>
          <cell r="O1301" t="str">
            <v>제418호표</v>
          </cell>
        </row>
        <row r="1302">
          <cell r="B1302">
            <v>421</v>
          </cell>
          <cell r="C1302" t="str">
            <v>LAN 케이블(옥외) 포설</v>
          </cell>
          <cell r="D1302" t="str">
            <v>UTP Cat 5e 4P x 4열</v>
          </cell>
          <cell r="E1302">
            <v>5</v>
          </cell>
          <cell r="F1302" t="str">
            <v>m</v>
          </cell>
          <cell r="G1302">
            <v>2481</v>
          </cell>
          <cell r="H1302">
            <v>12405</v>
          </cell>
          <cell r="I1302">
            <v>16956</v>
          </cell>
          <cell r="J1302">
            <v>84780</v>
          </cell>
          <cell r="K1302">
            <v>0</v>
          </cell>
          <cell r="L1302">
            <v>0</v>
          </cell>
          <cell r="M1302">
            <v>19437</v>
          </cell>
          <cell r="N1302">
            <v>97185</v>
          </cell>
          <cell r="O1302" t="str">
            <v>제421호표</v>
          </cell>
        </row>
        <row r="1303">
          <cell r="B1303">
            <v>425</v>
          </cell>
          <cell r="C1303" t="str">
            <v>접지용 비닐 절연전선</v>
          </cell>
          <cell r="D1303" t="str">
            <v>F-GV 4㎟</v>
          </cell>
          <cell r="E1303">
            <v>6</v>
          </cell>
          <cell r="F1303" t="str">
            <v>m</v>
          </cell>
          <cell r="G1303">
            <v>575</v>
          </cell>
          <cell r="H1303">
            <v>3450</v>
          </cell>
          <cell r="I1303">
            <v>1438</v>
          </cell>
          <cell r="J1303">
            <v>8628</v>
          </cell>
          <cell r="K1303">
            <v>0</v>
          </cell>
          <cell r="L1303">
            <v>0</v>
          </cell>
          <cell r="M1303">
            <v>2013</v>
          </cell>
          <cell r="N1303">
            <v>12078</v>
          </cell>
          <cell r="O1303" t="str">
            <v>제425호표</v>
          </cell>
        </row>
        <row r="1304">
          <cell r="B1304">
            <v>426</v>
          </cell>
          <cell r="C1304" t="str">
            <v>접지동봉(2본)</v>
          </cell>
          <cell r="D1304" t="str">
            <v>Ø14 x 1000mm x 2EA</v>
          </cell>
          <cell r="E1304">
            <v>1</v>
          </cell>
          <cell r="F1304" t="str">
            <v>개소</v>
          </cell>
          <cell r="G1304">
            <v>13478</v>
          </cell>
          <cell r="H1304">
            <v>13478</v>
          </cell>
          <cell r="I1304">
            <v>69276</v>
          </cell>
          <cell r="J1304">
            <v>69276</v>
          </cell>
          <cell r="K1304">
            <v>0</v>
          </cell>
          <cell r="L1304">
            <v>0</v>
          </cell>
          <cell r="M1304">
            <v>82754</v>
          </cell>
          <cell r="N1304">
            <v>82754</v>
          </cell>
          <cell r="O1304" t="str">
            <v>제426호표</v>
          </cell>
        </row>
        <row r="1305">
          <cell r="B1305">
            <v>437</v>
          </cell>
          <cell r="C1305" t="str">
            <v>전선퓨즈(1Ø2W)설치</v>
          </cell>
          <cell r="D1305" t="str">
            <v>2.6mm</v>
          </cell>
          <cell r="E1305">
            <v>1</v>
          </cell>
          <cell r="F1305" t="str">
            <v>EA</v>
          </cell>
          <cell r="G1305">
            <v>4550</v>
          </cell>
          <cell r="H1305">
            <v>4550</v>
          </cell>
          <cell r="I1305">
            <v>33407</v>
          </cell>
          <cell r="J1305">
            <v>33407</v>
          </cell>
          <cell r="K1305">
            <v>0</v>
          </cell>
          <cell r="L1305">
            <v>0</v>
          </cell>
          <cell r="M1305">
            <v>37957</v>
          </cell>
          <cell r="N1305">
            <v>37957</v>
          </cell>
          <cell r="O1305" t="str">
            <v>제437호표</v>
          </cell>
        </row>
        <row r="1306">
          <cell r="B1306">
            <v>438</v>
          </cell>
          <cell r="C1306" t="str">
            <v>인류애자 설치</v>
          </cell>
          <cell r="D1306" t="str">
            <v>대110x95</v>
          </cell>
          <cell r="E1306">
            <v>2</v>
          </cell>
          <cell r="F1306" t="str">
            <v>개</v>
          </cell>
          <cell r="G1306">
            <v>1520</v>
          </cell>
          <cell r="H1306">
            <v>3040</v>
          </cell>
          <cell r="I1306">
            <v>6681</v>
          </cell>
          <cell r="J1306">
            <v>13362</v>
          </cell>
          <cell r="K1306">
            <v>0</v>
          </cell>
          <cell r="L1306">
            <v>0</v>
          </cell>
          <cell r="M1306">
            <v>8201</v>
          </cell>
          <cell r="N1306">
            <v>16402</v>
          </cell>
          <cell r="O1306" t="str">
            <v>제438호표</v>
          </cell>
        </row>
        <row r="1307">
          <cell r="B1307">
            <v>439</v>
          </cell>
          <cell r="C1307" t="str">
            <v>옥외용 비닐 절연전선 설치</v>
          </cell>
          <cell r="D1307" t="str">
            <v>DV 2.6mm x 2C</v>
          </cell>
          <cell r="E1307">
            <v>3</v>
          </cell>
          <cell r="F1307" t="str">
            <v>m</v>
          </cell>
          <cell r="G1307">
            <v>937</v>
          </cell>
          <cell r="H1307">
            <v>2811</v>
          </cell>
          <cell r="I1307">
            <v>1898</v>
          </cell>
          <cell r="J1307">
            <v>5694</v>
          </cell>
          <cell r="K1307">
            <v>56</v>
          </cell>
          <cell r="L1307">
            <v>168</v>
          </cell>
          <cell r="M1307">
            <v>2891</v>
          </cell>
          <cell r="N1307">
            <v>8673</v>
          </cell>
          <cell r="O1307" t="str">
            <v>제439호표</v>
          </cell>
        </row>
        <row r="1308">
          <cell r="B1308" t="str">
            <v>CCTV 운영 스티커알루미늄베이스 5중구성</v>
          </cell>
          <cell r="C1308" t="str">
            <v>CCTV 운영 스티커</v>
          </cell>
          <cell r="D1308" t="str">
            <v>알루미늄베이스 5중구성</v>
          </cell>
          <cell r="E1308">
            <v>26</v>
          </cell>
          <cell r="F1308" t="str">
            <v>EA</v>
          </cell>
          <cell r="G1308">
            <v>10000</v>
          </cell>
          <cell r="H1308">
            <v>260000</v>
          </cell>
          <cell r="J1308">
            <v>0</v>
          </cell>
          <cell r="L1308">
            <v>0</v>
          </cell>
          <cell r="M1308">
            <v>10000</v>
          </cell>
          <cell r="N1308">
            <v>260000</v>
          </cell>
        </row>
        <row r="1309">
          <cell r="B1309" t="str">
            <v>경기도 용인 스티커</v>
          </cell>
          <cell r="C1309" t="str">
            <v>경기도 용인 스티커</v>
          </cell>
          <cell r="E1309">
            <v>3</v>
          </cell>
          <cell r="F1309" t="str">
            <v>EA</v>
          </cell>
          <cell r="G1309">
            <v>10000</v>
          </cell>
          <cell r="H1309">
            <v>30000</v>
          </cell>
          <cell r="J1309">
            <v>0</v>
          </cell>
          <cell r="L1309">
            <v>0</v>
          </cell>
          <cell r="M1309">
            <v>10000</v>
          </cell>
          <cell r="N1309">
            <v>30000</v>
          </cell>
        </row>
        <row r="1318">
          <cell r="B1318">
            <v>3030</v>
          </cell>
          <cell r="D1318" t="str">
            <v>계</v>
          </cell>
          <cell r="H1318">
            <v>4574581</v>
          </cell>
          <cell r="J1318">
            <v>1500044</v>
          </cell>
          <cell r="L1318">
            <v>6887</v>
          </cell>
          <cell r="N1318">
            <v>6081512</v>
          </cell>
        </row>
        <row r="1319">
          <cell r="B1319">
            <v>2031</v>
          </cell>
          <cell r="C1319" t="str">
            <v>2.31 처인구 백암면 백암리 293-8(답)</v>
          </cell>
        </row>
        <row r="1320">
          <cell r="B1320">
            <v>202</v>
          </cell>
          <cell r="C1320" t="str">
            <v>스피드 돔 카메라
고정용 브래킷 설치</v>
          </cell>
          <cell r="D1320" t="str">
            <v>제작사양</v>
          </cell>
          <cell r="E1320">
            <v>1</v>
          </cell>
          <cell r="F1320" t="str">
            <v>EA</v>
          </cell>
          <cell r="G1320">
            <v>52644</v>
          </cell>
          <cell r="H1320">
            <v>52644</v>
          </cell>
          <cell r="I1320">
            <v>88162</v>
          </cell>
          <cell r="J1320">
            <v>88162</v>
          </cell>
          <cell r="K1320">
            <v>0</v>
          </cell>
          <cell r="L1320">
            <v>0</v>
          </cell>
          <cell r="M1320">
            <v>140806</v>
          </cell>
          <cell r="N1320">
            <v>140806</v>
          </cell>
          <cell r="O1320" t="str">
            <v>제202호표</v>
          </cell>
        </row>
        <row r="1321">
          <cell r="B1321">
            <v>203</v>
          </cell>
          <cell r="C1321" t="str">
            <v>고정형 카메라
고정용 브래킷 설치</v>
          </cell>
          <cell r="D1321" t="str">
            <v>제작사양</v>
          </cell>
          <cell r="E1321">
            <v>1</v>
          </cell>
          <cell r="F1321" t="str">
            <v>EA</v>
          </cell>
          <cell r="G1321">
            <v>82644</v>
          </cell>
          <cell r="H1321">
            <v>82644</v>
          </cell>
          <cell r="I1321">
            <v>88162</v>
          </cell>
          <cell r="J1321">
            <v>88162</v>
          </cell>
          <cell r="K1321">
            <v>0</v>
          </cell>
          <cell r="L1321">
            <v>0</v>
          </cell>
          <cell r="M1321">
            <v>170806</v>
          </cell>
          <cell r="N1321">
            <v>170806</v>
          </cell>
          <cell r="O1321" t="str">
            <v>제203호표</v>
          </cell>
        </row>
        <row r="1322">
          <cell r="B1322">
            <v>204</v>
          </cell>
          <cell r="C1322" t="str">
            <v>스피커 설치</v>
          </cell>
          <cell r="D1322" t="str">
            <v>20W, 8Ω</v>
          </cell>
          <cell r="E1322">
            <v>1</v>
          </cell>
          <cell r="F1322" t="str">
            <v>개</v>
          </cell>
          <cell r="G1322">
            <v>45879</v>
          </cell>
          <cell r="H1322">
            <v>45879</v>
          </cell>
          <cell r="I1322">
            <v>45997</v>
          </cell>
          <cell r="J1322">
            <v>45997</v>
          </cell>
          <cell r="K1322">
            <v>0</v>
          </cell>
          <cell r="L1322">
            <v>0</v>
          </cell>
          <cell r="M1322">
            <v>91876</v>
          </cell>
          <cell r="N1322">
            <v>91876</v>
          </cell>
          <cell r="O1322" t="str">
            <v>제204호표</v>
          </cell>
        </row>
        <row r="1323">
          <cell r="B1323">
            <v>205</v>
          </cell>
          <cell r="C1323" t="str">
            <v>경광등 설치</v>
          </cell>
          <cell r="D1323" t="str">
            <v>크세논램프 5W, ABS</v>
          </cell>
          <cell r="E1323">
            <v>1</v>
          </cell>
          <cell r="F1323" t="str">
            <v>개</v>
          </cell>
          <cell r="G1323">
            <v>50294</v>
          </cell>
          <cell r="H1323">
            <v>50294</v>
          </cell>
          <cell r="I1323">
            <v>9801</v>
          </cell>
          <cell r="J1323">
            <v>9801</v>
          </cell>
          <cell r="K1323">
            <v>0</v>
          </cell>
          <cell r="L1323">
            <v>0</v>
          </cell>
          <cell r="M1323">
            <v>60095</v>
          </cell>
          <cell r="N1323">
            <v>60095</v>
          </cell>
          <cell r="O1323" t="str">
            <v>제205호표</v>
          </cell>
        </row>
        <row r="1324">
          <cell r="B1324">
            <v>206</v>
          </cell>
          <cell r="C1324" t="str">
            <v>LED안내판(부착대) 설치</v>
          </cell>
          <cell r="D1324" t="str">
            <v>부착대(ARM)부착형</v>
          </cell>
          <cell r="E1324">
            <v>1</v>
          </cell>
          <cell r="F1324" t="str">
            <v>개</v>
          </cell>
          <cell r="G1324">
            <v>811034</v>
          </cell>
          <cell r="H1324">
            <v>811034</v>
          </cell>
          <cell r="I1324">
            <v>34498</v>
          </cell>
          <cell r="J1324">
            <v>34498</v>
          </cell>
          <cell r="K1324">
            <v>0</v>
          </cell>
          <cell r="L1324">
            <v>0</v>
          </cell>
          <cell r="M1324">
            <v>845532</v>
          </cell>
          <cell r="N1324">
            <v>845532</v>
          </cell>
          <cell r="O1324" t="str">
            <v>제206호표</v>
          </cell>
        </row>
        <row r="1325">
          <cell r="B1325">
            <v>207</v>
          </cell>
          <cell r="C1325" t="str">
            <v>계량기함 설치</v>
          </cell>
          <cell r="D1325" t="str">
            <v>PVC</v>
          </cell>
          <cell r="E1325">
            <v>1</v>
          </cell>
          <cell r="F1325" t="str">
            <v>개</v>
          </cell>
          <cell r="G1325">
            <v>13197</v>
          </cell>
          <cell r="H1325">
            <v>13197</v>
          </cell>
          <cell r="I1325">
            <v>24930</v>
          </cell>
          <cell r="J1325">
            <v>24930</v>
          </cell>
          <cell r="K1325">
            <v>0</v>
          </cell>
          <cell r="L1325">
            <v>0</v>
          </cell>
          <cell r="M1325">
            <v>38127</v>
          </cell>
          <cell r="N1325">
            <v>38127</v>
          </cell>
          <cell r="O1325" t="str">
            <v>제207호표</v>
          </cell>
        </row>
        <row r="1326">
          <cell r="B1326">
            <v>209</v>
          </cell>
          <cell r="C1326" t="str">
            <v>함체(분체도장)</v>
          </cell>
          <cell r="D1326" t="str">
            <v>SUS 400x700x370, 이중구조 1.2t</v>
          </cell>
          <cell r="E1326">
            <v>1</v>
          </cell>
          <cell r="F1326" t="str">
            <v>EA</v>
          </cell>
          <cell r="G1326">
            <v>850804</v>
          </cell>
          <cell r="H1326">
            <v>850804</v>
          </cell>
          <cell r="I1326">
            <v>26832</v>
          </cell>
          <cell r="J1326">
            <v>26832</v>
          </cell>
          <cell r="K1326">
            <v>0</v>
          </cell>
          <cell r="L1326">
            <v>0</v>
          </cell>
          <cell r="M1326">
            <v>877636</v>
          </cell>
          <cell r="N1326">
            <v>877636</v>
          </cell>
          <cell r="O1326" t="str">
            <v>제209호표</v>
          </cell>
        </row>
        <row r="1327">
          <cell r="B1327">
            <v>212</v>
          </cell>
          <cell r="C1327" t="str">
            <v>광 스위치 설치</v>
          </cell>
          <cell r="D1327" t="str">
            <v xml:space="preserve">TP Port : 7포트 </v>
          </cell>
          <cell r="E1327">
            <v>1</v>
          </cell>
          <cell r="F1327" t="str">
            <v>EA</v>
          </cell>
          <cell r="G1327">
            <v>301800</v>
          </cell>
          <cell r="H1327">
            <v>301800</v>
          </cell>
          <cell r="I1327">
            <v>60033</v>
          </cell>
          <cell r="J1327">
            <v>60033</v>
          </cell>
          <cell r="K1327">
            <v>0</v>
          </cell>
          <cell r="L1327">
            <v>0</v>
          </cell>
          <cell r="M1327">
            <v>361833</v>
          </cell>
          <cell r="N1327">
            <v>361833</v>
          </cell>
          <cell r="O1327" t="str">
            <v>제212호표</v>
          </cell>
        </row>
        <row r="1328">
          <cell r="B1328">
            <v>213</v>
          </cell>
          <cell r="C1328" t="str">
            <v>UTP PATCH CORD</v>
          </cell>
          <cell r="D1328" t="str">
            <v>UTP Cat 5e. 4P</v>
          </cell>
          <cell r="E1328">
            <v>1</v>
          </cell>
          <cell r="F1328" t="str">
            <v>EA</v>
          </cell>
          <cell r="G1328">
            <v>1148</v>
          </cell>
          <cell r="H1328">
            <v>1148</v>
          </cell>
          <cell r="I1328">
            <v>13299</v>
          </cell>
          <cell r="J1328">
            <v>13299</v>
          </cell>
          <cell r="K1328">
            <v>0</v>
          </cell>
          <cell r="L1328">
            <v>0</v>
          </cell>
          <cell r="M1328">
            <v>14447</v>
          </cell>
          <cell r="N1328">
            <v>14447</v>
          </cell>
          <cell r="O1328" t="str">
            <v>제213호표</v>
          </cell>
        </row>
        <row r="1329">
          <cell r="B1329">
            <v>218</v>
          </cell>
          <cell r="C1329" t="str">
            <v>누전차단기 설치</v>
          </cell>
          <cell r="D1329" t="str">
            <v>ELB 2P 30/20AT</v>
          </cell>
          <cell r="E1329">
            <v>1</v>
          </cell>
          <cell r="F1329" t="str">
            <v>EA</v>
          </cell>
          <cell r="G1329">
            <v>15475</v>
          </cell>
          <cell r="H1329">
            <v>15475</v>
          </cell>
          <cell r="I1329">
            <v>29183</v>
          </cell>
          <cell r="J1329">
            <v>29183</v>
          </cell>
          <cell r="K1329">
            <v>0</v>
          </cell>
          <cell r="L1329">
            <v>0</v>
          </cell>
          <cell r="M1329">
            <v>44658</v>
          </cell>
          <cell r="N1329">
            <v>44658</v>
          </cell>
          <cell r="O1329" t="str">
            <v>제218호표</v>
          </cell>
        </row>
        <row r="1330">
          <cell r="B1330">
            <v>219</v>
          </cell>
          <cell r="C1330" t="str">
            <v>배선용차단기 설치</v>
          </cell>
          <cell r="D1330" t="str">
            <v>MCCB 2P 30/20AT</v>
          </cell>
          <cell r="E1330">
            <v>1</v>
          </cell>
          <cell r="F1330" t="str">
            <v>EA</v>
          </cell>
          <cell r="G1330">
            <v>27956</v>
          </cell>
          <cell r="H1330">
            <v>27956</v>
          </cell>
          <cell r="I1330">
            <v>31882</v>
          </cell>
          <cell r="J1330">
            <v>31882</v>
          </cell>
          <cell r="K1330">
            <v>0</v>
          </cell>
          <cell r="L1330">
            <v>0</v>
          </cell>
          <cell r="M1330">
            <v>59838</v>
          </cell>
          <cell r="N1330">
            <v>59838</v>
          </cell>
          <cell r="O1330" t="str">
            <v>제219호표</v>
          </cell>
        </row>
        <row r="1331">
          <cell r="B1331">
            <v>220</v>
          </cell>
          <cell r="C1331" t="str">
            <v>써지보호기(전원) 설치</v>
          </cell>
          <cell r="D1331" t="str">
            <v>40KA</v>
          </cell>
          <cell r="E1331">
            <v>1</v>
          </cell>
          <cell r="F1331" t="str">
            <v>EA</v>
          </cell>
          <cell r="G1331">
            <v>91263</v>
          </cell>
          <cell r="H1331">
            <v>91263</v>
          </cell>
          <cell r="I1331">
            <v>42129</v>
          </cell>
          <cell r="J1331">
            <v>42129</v>
          </cell>
          <cell r="K1331">
            <v>0</v>
          </cell>
          <cell r="L1331">
            <v>0</v>
          </cell>
          <cell r="M1331">
            <v>133392</v>
          </cell>
          <cell r="N1331">
            <v>133392</v>
          </cell>
          <cell r="O1331" t="str">
            <v>제220호표</v>
          </cell>
        </row>
        <row r="1332">
          <cell r="B1332">
            <v>221</v>
          </cell>
          <cell r="C1332" t="str">
            <v>불법광고물 
부착방지시트</v>
          </cell>
          <cell r="D1332" t="str">
            <v>현장설치도</v>
          </cell>
          <cell r="E1332">
            <v>1</v>
          </cell>
          <cell r="F1332" t="str">
            <v>개소</v>
          </cell>
          <cell r="G1332">
            <v>187775</v>
          </cell>
          <cell r="H1332">
            <v>187775</v>
          </cell>
          <cell r="I1332">
            <v>0</v>
          </cell>
          <cell r="J1332">
            <v>0</v>
          </cell>
          <cell r="K1332">
            <v>0</v>
          </cell>
          <cell r="L1332">
            <v>0</v>
          </cell>
          <cell r="M1332">
            <v>187775</v>
          </cell>
          <cell r="N1332">
            <v>187775</v>
          </cell>
          <cell r="O1332" t="str">
            <v>제221호표</v>
          </cell>
        </row>
        <row r="1333">
          <cell r="B1333" t="str">
            <v>멀티콘센트접지2구</v>
          </cell>
          <cell r="C1333" t="str">
            <v>멀티콘센트</v>
          </cell>
          <cell r="D1333" t="str">
            <v>접지2구</v>
          </cell>
          <cell r="E1333">
            <v>1</v>
          </cell>
          <cell r="F1333" t="str">
            <v>EA</v>
          </cell>
          <cell r="G1333">
            <v>5500</v>
          </cell>
          <cell r="H1333">
            <v>5500</v>
          </cell>
          <cell r="J1333">
            <v>0</v>
          </cell>
          <cell r="L1333">
            <v>0</v>
          </cell>
          <cell r="M1333">
            <v>5500</v>
          </cell>
          <cell r="N1333">
            <v>5500</v>
          </cell>
        </row>
        <row r="1334">
          <cell r="B1334" t="str">
            <v>멀티콘센트접지6구</v>
          </cell>
          <cell r="C1334" t="str">
            <v>멀티콘센트</v>
          </cell>
          <cell r="D1334" t="str">
            <v>접지6구</v>
          </cell>
          <cell r="E1334">
            <v>2</v>
          </cell>
          <cell r="F1334" t="str">
            <v>EA</v>
          </cell>
          <cell r="G1334">
            <v>10400</v>
          </cell>
          <cell r="H1334">
            <v>20800</v>
          </cell>
          <cell r="J1334">
            <v>0</v>
          </cell>
          <cell r="L1334">
            <v>0</v>
          </cell>
          <cell r="M1334">
            <v>10400</v>
          </cell>
          <cell r="N1334">
            <v>20800</v>
          </cell>
        </row>
        <row r="1335">
          <cell r="B1335">
            <v>302</v>
          </cell>
          <cell r="C1335" t="str">
            <v>CCTV POLE 설치
(보도블럭)</v>
          </cell>
          <cell r="D1335" t="str">
            <v>6M, Ø165, 분체도장</v>
          </cell>
          <cell r="E1335">
            <v>1</v>
          </cell>
          <cell r="F1335" t="str">
            <v>EA</v>
          </cell>
          <cell r="G1335">
            <v>1217776</v>
          </cell>
          <cell r="H1335">
            <v>1217776</v>
          </cell>
          <cell r="I1335">
            <v>259211</v>
          </cell>
          <cell r="J1335">
            <v>259211</v>
          </cell>
          <cell r="K1335">
            <v>0</v>
          </cell>
          <cell r="L1335">
            <v>0</v>
          </cell>
          <cell r="M1335">
            <v>1476987</v>
          </cell>
          <cell r="N1335">
            <v>1476987</v>
          </cell>
          <cell r="O1335" t="str">
            <v>제302호표</v>
          </cell>
        </row>
        <row r="1336">
          <cell r="B1336">
            <v>309</v>
          </cell>
          <cell r="C1336" t="str">
            <v>부착대(ARM)설치(도로)</v>
          </cell>
          <cell r="D1336" t="str">
            <v>4M, Ø76, 분체도장</v>
          </cell>
          <cell r="E1336">
            <v>1</v>
          </cell>
          <cell r="F1336" t="str">
            <v>EA</v>
          </cell>
          <cell r="G1336">
            <v>270622</v>
          </cell>
          <cell r="H1336">
            <v>270622</v>
          </cell>
          <cell r="I1336">
            <v>223214</v>
          </cell>
          <cell r="J1336">
            <v>223214</v>
          </cell>
          <cell r="K1336">
            <v>0</v>
          </cell>
          <cell r="L1336">
            <v>0</v>
          </cell>
          <cell r="M1336">
            <v>493836</v>
          </cell>
          <cell r="N1336">
            <v>493836</v>
          </cell>
          <cell r="O1336" t="str">
            <v>제309호표</v>
          </cell>
        </row>
        <row r="1337">
          <cell r="B1337">
            <v>323</v>
          </cell>
          <cell r="C1337" t="str">
            <v>와이어로프 설치</v>
          </cell>
          <cell r="D1337" t="str">
            <v>ARM 4M</v>
          </cell>
          <cell r="E1337">
            <v>1</v>
          </cell>
          <cell r="F1337" t="str">
            <v>식</v>
          </cell>
          <cell r="G1337">
            <v>14927</v>
          </cell>
          <cell r="H1337">
            <v>14927</v>
          </cell>
          <cell r="I1337">
            <v>110819</v>
          </cell>
          <cell r="J1337">
            <v>110819</v>
          </cell>
          <cell r="K1337">
            <v>0</v>
          </cell>
          <cell r="L1337">
            <v>0</v>
          </cell>
          <cell r="M1337">
            <v>125746</v>
          </cell>
          <cell r="N1337">
            <v>125746</v>
          </cell>
          <cell r="O1337" t="str">
            <v>제323호표</v>
          </cell>
        </row>
        <row r="1338">
          <cell r="B1338">
            <v>326</v>
          </cell>
          <cell r="C1338" t="str">
            <v>CCTV POLE 
기성기초 설치</v>
          </cell>
          <cell r="D1338" t="str">
            <v>700 x 700 x 800(보도블럭)</v>
          </cell>
          <cell r="E1338">
            <v>1</v>
          </cell>
          <cell r="F1338" t="str">
            <v>개소</v>
          </cell>
          <cell r="G1338">
            <v>186878</v>
          </cell>
          <cell r="H1338">
            <v>186878</v>
          </cell>
          <cell r="I1338">
            <v>69177</v>
          </cell>
          <cell r="J1338">
            <v>69177</v>
          </cell>
          <cell r="K1338">
            <v>7180</v>
          </cell>
          <cell r="L1338">
            <v>7180</v>
          </cell>
          <cell r="M1338">
            <v>263235</v>
          </cell>
          <cell r="N1338">
            <v>263235</v>
          </cell>
          <cell r="O1338" t="str">
            <v>제326호표</v>
          </cell>
        </row>
        <row r="1339">
          <cell r="B1339">
            <v>410</v>
          </cell>
          <cell r="C1339" t="str">
            <v>전원케이블 포설</v>
          </cell>
          <cell r="D1339" t="str">
            <v>F-CV 4sq x 2C x 1열</v>
          </cell>
          <cell r="E1339">
            <v>6</v>
          </cell>
          <cell r="F1339" t="str">
            <v>m</v>
          </cell>
          <cell r="G1339">
            <v>1290</v>
          </cell>
          <cell r="H1339">
            <v>7740</v>
          </cell>
          <cell r="I1339">
            <v>3798</v>
          </cell>
          <cell r="J1339">
            <v>22788</v>
          </cell>
          <cell r="K1339">
            <v>0</v>
          </cell>
          <cell r="L1339">
            <v>0</v>
          </cell>
          <cell r="M1339">
            <v>5088</v>
          </cell>
          <cell r="N1339">
            <v>30528</v>
          </cell>
          <cell r="O1339" t="str">
            <v>제410호표</v>
          </cell>
        </row>
        <row r="1340">
          <cell r="B1340">
            <v>408</v>
          </cell>
          <cell r="C1340" t="str">
            <v>전원케이블 포설</v>
          </cell>
          <cell r="D1340" t="str">
            <v>F-CV 2.5sq x 2C x 1열</v>
          </cell>
          <cell r="E1340">
            <v>2</v>
          </cell>
          <cell r="F1340" t="str">
            <v>m</v>
          </cell>
          <cell r="G1340">
            <v>1020</v>
          </cell>
          <cell r="H1340">
            <v>2040</v>
          </cell>
          <cell r="I1340">
            <v>3323</v>
          </cell>
          <cell r="J1340">
            <v>6646</v>
          </cell>
          <cell r="K1340">
            <v>0</v>
          </cell>
          <cell r="L1340">
            <v>0</v>
          </cell>
          <cell r="M1340">
            <v>4343</v>
          </cell>
          <cell r="N1340">
            <v>8686</v>
          </cell>
          <cell r="O1340" t="str">
            <v>제408호표</v>
          </cell>
        </row>
        <row r="1341">
          <cell r="B1341">
            <v>411</v>
          </cell>
          <cell r="C1341" t="str">
            <v>전원케이블 포설</v>
          </cell>
          <cell r="D1341" t="str">
            <v>VCT 1.5sq x 2C x 1열</v>
          </cell>
          <cell r="E1341">
            <v>6</v>
          </cell>
          <cell r="F1341" t="str">
            <v>m</v>
          </cell>
          <cell r="G1341">
            <v>804</v>
          </cell>
          <cell r="H1341">
            <v>4824</v>
          </cell>
          <cell r="I1341">
            <v>3323</v>
          </cell>
          <cell r="J1341">
            <v>19938</v>
          </cell>
          <cell r="K1341">
            <v>0</v>
          </cell>
          <cell r="L1341">
            <v>0</v>
          </cell>
          <cell r="M1341">
            <v>4127</v>
          </cell>
          <cell r="N1341">
            <v>24762</v>
          </cell>
          <cell r="O1341" t="str">
            <v>제411호표</v>
          </cell>
        </row>
        <row r="1342">
          <cell r="B1342">
            <v>415</v>
          </cell>
          <cell r="C1342" t="str">
            <v>전원케이블 포설</v>
          </cell>
          <cell r="D1342" t="str">
            <v>VCT 1.5sq x 2C x 5열</v>
          </cell>
          <cell r="E1342">
            <v>7</v>
          </cell>
          <cell r="F1342" t="str">
            <v>m</v>
          </cell>
          <cell r="G1342">
            <v>3819</v>
          </cell>
          <cell r="H1342">
            <v>26733</v>
          </cell>
          <cell r="I1342">
            <v>13958</v>
          </cell>
          <cell r="J1342">
            <v>97706</v>
          </cell>
          <cell r="K1342">
            <v>0</v>
          </cell>
          <cell r="L1342">
            <v>0</v>
          </cell>
          <cell r="M1342">
            <v>17777</v>
          </cell>
          <cell r="N1342">
            <v>124439</v>
          </cell>
          <cell r="O1342" t="str">
            <v>제415호표</v>
          </cell>
        </row>
        <row r="1343">
          <cell r="B1343">
            <v>416</v>
          </cell>
          <cell r="C1343" t="str">
            <v>스피커케이블</v>
          </cell>
          <cell r="D1343" t="str">
            <v>SW 2300</v>
          </cell>
          <cell r="E1343">
            <v>2</v>
          </cell>
          <cell r="F1343" t="str">
            <v>m</v>
          </cell>
          <cell r="G1343">
            <v>1635</v>
          </cell>
          <cell r="H1343">
            <v>3270</v>
          </cell>
          <cell r="I1343">
            <v>3071</v>
          </cell>
          <cell r="J1343">
            <v>6142</v>
          </cell>
          <cell r="K1343">
            <v>0</v>
          </cell>
          <cell r="L1343">
            <v>0</v>
          </cell>
          <cell r="M1343">
            <v>4706</v>
          </cell>
          <cell r="N1343">
            <v>9412</v>
          </cell>
          <cell r="O1343" t="str">
            <v>제416호표</v>
          </cell>
        </row>
        <row r="1344">
          <cell r="B1344">
            <v>418</v>
          </cell>
          <cell r="C1344" t="str">
            <v>LAN 케이블(옥외) 포설</v>
          </cell>
          <cell r="D1344" t="str">
            <v>UTP Cat 5e 4P x 1열</v>
          </cell>
          <cell r="E1344">
            <v>6</v>
          </cell>
          <cell r="F1344" t="str">
            <v>m</v>
          </cell>
          <cell r="G1344">
            <v>642</v>
          </cell>
          <cell r="H1344">
            <v>3852</v>
          </cell>
          <cell r="I1344">
            <v>4987</v>
          </cell>
          <cell r="J1344">
            <v>29922</v>
          </cell>
          <cell r="K1344">
            <v>0</v>
          </cell>
          <cell r="L1344">
            <v>0</v>
          </cell>
          <cell r="M1344">
            <v>5629</v>
          </cell>
          <cell r="N1344">
            <v>33774</v>
          </cell>
          <cell r="O1344" t="str">
            <v>제418호표</v>
          </cell>
        </row>
        <row r="1345">
          <cell r="B1345">
            <v>422</v>
          </cell>
          <cell r="C1345" t="str">
            <v>LAN 케이블(옥외) 포설</v>
          </cell>
          <cell r="D1345" t="str">
            <v>UTP Cat 5e 4P x 5열</v>
          </cell>
          <cell r="E1345">
            <v>7</v>
          </cell>
          <cell r="F1345" t="str">
            <v>m</v>
          </cell>
          <cell r="G1345">
            <v>3095</v>
          </cell>
          <cell r="H1345">
            <v>21665</v>
          </cell>
          <cell r="I1345">
            <v>20946</v>
          </cell>
          <cell r="J1345">
            <v>146622</v>
          </cell>
          <cell r="K1345">
            <v>0</v>
          </cell>
          <cell r="L1345">
            <v>0</v>
          </cell>
          <cell r="M1345">
            <v>24041</v>
          </cell>
          <cell r="N1345">
            <v>168287</v>
          </cell>
          <cell r="O1345" t="str">
            <v>제422호표</v>
          </cell>
        </row>
        <row r="1346">
          <cell r="B1346">
            <v>425</v>
          </cell>
          <cell r="C1346" t="str">
            <v>접지용 비닐 절연전선</v>
          </cell>
          <cell r="D1346" t="str">
            <v>F-GV 4㎟</v>
          </cell>
          <cell r="E1346">
            <v>6</v>
          </cell>
          <cell r="F1346" t="str">
            <v>m</v>
          </cell>
          <cell r="G1346">
            <v>575</v>
          </cell>
          <cell r="H1346">
            <v>3450</v>
          </cell>
          <cell r="I1346">
            <v>1438</v>
          </cell>
          <cell r="J1346">
            <v>8628</v>
          </cell>
          <cell r="K1346">
            <v>0</v>
          </cell>
          <cell r="L1346">
            <v>0</v>
          </cell>
          <cell r="M1346">
            <v>2013</v>
          </cell>
          <cell r="N1346">
            <v>12078</v>
          </cell>
          <cell r="O1346" t="str">
            <v>제425호표</v>
          </cell>
        </row>
        <row r="1347">
          <cell r="B1347">
            <v>426</v>
          </cell>
          <cell r="C1347" t="str">
            <v>접지동봉(2본)</v>
          </cell>
          <cell r="D1347" t="str">
            <v>Ø14 x 1000mm x 2EA</v>
          </cell>
          <cell r="E1347">
            <v>1</v>
          </cell>
          <cell r="F1347" t="str">
            <v>개소</v>
          </cell>
          <cell r="G1347">
            <v>13478</v>
          </cell>
          <cell r="H1347">
            <v>13478</v>
          </cell>
          <cell r="I1347">
            <v>69276</v>
          </cell>
          <cell r="J1347">
            <v>69276</v>
          </cell>
          <cell r="K1347">
            <v>0</v>
          </cell>
          <cell r="L1347">
            <v>0</v>
          </cell>
          <cell r="M1347">
            <v>82754</v>
          </cell>
          <cell r="N1347">
            <v>82754</v>
          </cell>
          <cell r="O1347" t="str">
            <v>제426호표</v>
          </cell>
        </row>
        <row r="1348">
          <cell r="B1348">
            <v>437</v>
          </cell>
          <cell r="C1348" t="str">
            <v>전선퓨즈(1Ø2W)설치</v>
          </cell>
          <cell r="D1348" t="str">
            <v>2.6mm</v>
          </cell>
          <cell r="E1348">
            <v>1</v>
          </cell>
          <cell r="F1348" t="str">
            <v>EA</v>
          </cell>
          <cell r="G1348">
            <v>4550</v>
          </cell>
          <cell r="H1348">
            <v>4550</v>
          </cell>
          <cell r="I1348">
            <v>33407</v>
          </cell>
          <cell r="J1348">
            <v>33407</v>
          </cell>
          <cell r="K1348">
            <v>0</v>
          </cell>
          <cell r="L1348">
            <v>0</v>
          </cell>
          <cell r="M1348">
            <v>37957</v>
          </cell>
          <cell r="N1348">
            <v>37957</v>
          </cell>
          <cell r="O1348" t="str">
            <v>제437호표</v>
          </cell>
        </row>
        <row r="1349">
          <cell r="B1349">
            <v>438</v>
          </cell>
          <cell r="C1349" t="str">
            <v>인류애자 설치</v>
          </cell>
          <cell r="D1349" t="str">
            <v>대110x95</v>
          </cell>
          <cell r="E1349">
            <v>2</v>
          </cell>
          <cell r="F1349" t="str">
            <v>개</v>
          </cell>
          <cell r="G1349">
            <v>1520</v>
          </cell>
          <cell r="H1349">
            <v>3040</v>
          </cell>
          <cell r="I1349">
            <v>6681</v>
          </cell>
          <cell r="J1349">
            <v>13362</v>
          </cell>
          <cell r="K1349">
            <v>0</v>
          </cell>
          <cell r="L1349">
            <v>0</v>
          </cell>
          <cell r="M1349">
            <v>8201</v>
          </cell>
          <cell r="N1349">
            <v>16402</v>
          </cell>
          <cell r="O1349" t="str">
            <v>제438호표</v>
          </cell>
        </row>
        <row r="1350">
          <cell r="B1350">
            <v>439</v>
          </cell>
          <cell r="C1350" t="str">
            <v>옥외용 비닐 절연전선 설치</v>
          </cell>
          <cell r="D1350" t="str">
            <v>DV 2.6mm x 2C</v>
          </cell>
          <cell r="E1350">
            <v>10</v>
          </cell>
          <cell r="F1350" t="str">
            <v>m</v>
          </cell>
          <cell r="G1350">
            <v>937</v>
          </cell>
          <cell r="H1350">
            <v>9370</v>
          </cell>
          <cell r="I1350">
            <v>1898</v>
          </cell>
          <cell r="J1350">
            <v>18980</v>
          </cell>
          <cell r="K1350">
            <v>56</v>
          </cell>
          <cell r="L1350">
            <v>560</v>
          </cell>
          <cell r="M1350">
            <v>2891</v>
          </cell>
          <cell r="N1350">
            <v>28910</v>
          </cell>
          <cell r="O1350" t="str">
            <v>제439호표</v>
          </cell>
        </row>
        <row r="1351">
          <cell r="B1351" t="str">
            <v>CCTV 운영 스티커알루미늄베이스 5중구성</v>
          </cell>
          <cell r="C1351" t="str">
            <v>CCTV 운영 스티커</v>
          </cell>
          <cell r="D1351" t="str">
            <v>알루미늄베이스 5중구성</v>
          </cell>
          <cell r="E1351">
            <v>26</v>
          </cell>
          <cell r="F1351" t="str">
            <v>EA</v>
          </cell>
          <cell r="G1351">
            <v>10000</v>
          </cell>
          <cell r="H1351">
            <v>260000</v>
          </cell>
          <cell r="J1351">
            <v>0</v>
          </cell>
          <cell r="L1351">
            <v>0</v>
          </cell>
          <cell r="M1351">
            <v>10000</v>
          </cell>
          <cell r="N1351">
            <v>260000</v>
          </cell>
        </row>
        <row r="1352">
          <cell r="B1352" t="str">
            <v>경기도 용인 스티커</v>
          </cell>
          <cell r="C1352" t="str">
            <v>경기도 용인 스티커</v>
          </cell>
          <cell r="E1352">
            <v>3</v>
          </cell>
          <cell r="F1352" t="str">
            <v>EA</v>
          </cell>
          <cell r="G1352">
            <v>10000</v>
          </cell>
          <cell r="H1352">
            <v>30000</v>
          </cell>
          <cell r="J1352">
            <v>0</v>
          </cell>
          <cell r="L1352">
            <v>0</v>
          </cell>
          <cell r="M1352">
            <v>10000</v>
          </cell>
          <cell r="N1352">
            <v>30000</v>
          </cell>
        </row>
        <row r="1361">
          <cell r="B1361">
            <v>3031</v>
          </cell>
          <cell r="D1361" t="str">
            <v>계</v>
          </cell>
          <cell r="H1361">
            <v>4642428</v>
          </cell>
          <cell r="J1361">
            <v>1630746</v>
          </cell>
          <cell r="L1361">
            <v>7740</v>
          </cell>
          <cell r="N1361">
            <v>6280914</v>
          </cell>
        </row>
        <row r="1362">
          <cell r="B1362">
            <v>2032</v>
          </cell>
          <cell r="C1362" t="str">
            <v>2.32 처인구 양지면 송문리 72-3(철)</v>
          </cell>
        </row>
        <row r="1363">
          <cell r="B1363">
            <v>202</v>
          </cell>
          <cell r="C1363" t="str">
            <v>스피드 돔 카메라
고정용 브래킷 설치</v>
          </cell>
          <cell r="D1363" t="str">
            <v>제작사양</v>
          </cell>
          <cell r="E1363">
            <v>1</v>
          </cell>
          <cell r="F1363" t="str">
            <v>EA</v>
          </cell>
          <cell r="G1363">
            <v>52644</v>
          </cell>
          <cell r="H1363">
            <v>52644</v>
          </cell>
          <cell r="I1363">
            <v>88162</v>
          </cell>
          <cell r="J1363">
            <v>88162</v>
          </cell>
          <cell r="K1363">
            <v>0</v>
          </cell>
          <cell r="L1363">
            <v>0</v>
          </cell>
          <cell r="M1363">
            <v>140806</v>
          </cell>
          <cell r="N1363">
            <v>140806</v>
          </cell>
          <cell r="O1363" t="str">
            <v>제202호표</v>
          </cell>
        </row>
        <row r="1364">
          <cell r="B1364">
            <v>203</v>
          </cell>
          <cell r="C1364" t="str">
            <v>고정형 카메라
고정용 브래킷 설치</v>
          </cell>
          <cell r="D1364" t="str">
            <v>제작사양</v>
          </cell>
          <cell r="E1364">
            <v>1</v>
          </cell>
          <cell r="F1364" t="str">
            <v>EA</v>
          </cell>
          <cell r="G1364">
            <v>82644</v>
          </cell>
          <cell r="H1364">
            <v>82644</v>
          </cell>
          <cell r="I1364">
            <v>88162</v>
          </cell>
          <cell r="J1364">
            <v>88162</v>
          </cell>
          <cell r="K1364">
            <v>0</v>
          </cell>
          <cell r="L1364">
            <v>0</v>
          </cell>
          <cell r="M1364">
            <v>170806</v>
          </cell>
          <cell r="N1364">
            <v>170806</v>
          </cell>
          <cell r="O1364" t="str">
            <v>제203호표</v>
          </cell>
        </row>
        <row r="1365">
          <cell r="B1365">
            <v>204</v>
          </cell>
          <cell r="C1365" t="str">
            <v>스피커 설치</v>
          </cell>
          <cell r="D1365" t="str">
            <v>20W, 8Ω</v>
          </cell>
          <cell r="E1365">
            <v>1</v>
          </cell>
          <cell r="F1365" t="str">
            <v>개</v>
          </cell>
          <cell r="G1365">
            <v>45879</v>
          </cell>
          <cell r="H1365">
            <v>45879</v>
          </cell>
          <cell r="I1365">
            <v>45997</v>
          </cell>
          <cell r="J1365">
            <v>45997</v>
          </cell>
          <cell r="K1365">
            <v>0</v>
          </cell>
          <cell r="L1365">
            <v>0</v>
          </cell>
          <cell r="M1365">
            <v>91876</v>
          </cell>
          <cell r="N1365">
            <v>91876</v>
          </cell>
          <cell r="O1365" t="str">
            <v>제204호표</v>
          </cell>
        </row>
        <row r="1366">
          <cell r="B1366">
            <v>205</v>
          </cell>
          <cell r="C1366" t="str">
            <v>경광등 설치</v>
          </cell>
          <cell r="D1366" t="str">
            <v>크세논램프 5W, ABS</v>
          </cell>
          <cell r="E1366">
            <v>1</v>
          </cell>
          <cell r="F1366" t="str">
            <v>개</v>
          </cell>
          <cell r="G1366">
            <v>50294</v>
          </cell>
          <cell r="H1366">
            <v>50294</v>
          </cell>
          <cell r="I1366">
            <v>9801</v>
          </cell>
          <cell r="J1366">
            <v>9801</v>
          </cell>
          <cell r="K1366">
            <v>0</v>
          </cell>
          <cell r="L1366">
            <v>0</v>
          </cell>
          <cell r="M1366">
            <v>60095</v>
          </cell>
          <cell r="N1366">
            <v>60095</v>
          </cell>
          <cell r="O1366" t="str">
            <v>제205호표</v>
          </cell>
        </row>
        <row r="1367">
          <cell r="B1367">
            <v>206</v>
          </cell>
          <cell r="C1367" t="str">
            <v>LED안내판(부착대) 설치</v>
          </cell>
          <cell r="D1367" t="str">
            <v>부착대(ARM)부착형</v>
          </cell>
          <cell r="E1367">
            <v>1</v>
          </cell>
          <cell r="F1367" t="str">
            <v>개</v>
          </cell>
          <cell r="G1367">
            <v>811034</v>
          </cell>
          <cell r="H1367">
            <v>811034</v>
          </cell>
          <cell r="I1367">
            <v>34498</v>
          </cell>
          <cell r="J1367">
            <v>34498</v>
          </cell>
          <cell r="K1367">
            <v>0</v>
          </cell>
          <cell r="L1367">
            <v>0</v>
          </cell>
          <cell r="M1367">
            <v>845532</v>
          </cell>
          <cell r="N1367">
            <v>845532</v>
          </cell>
          <cell r="O1367" t="str">
            <v>제206호표</v>
          </cell>
        </row>
        <row r="1368">
          <cell r="B1368">
            <v>207</v>
          </cell>
          <cell r="C1368" t="str">
            <v>계량기함 설치</v>
          </cell>
          <cell r="D1368" t="str">
            <v>PVC</v>
          </cell>
          <cell r="E1368">
            <v>1</v>
          </cell>
          <cell r="F1368" t="str">
            <v>개</v>
          </cell>
          <cell r="G1368">
            <v>13197</v>
          </cell>
          <cell r="H1368">
            <v>13197</v>
          </cell>
          <cell r="I1368">
            <v>24930</v>
          </cell>
          <cell r="J1368">
            <v>24930</v>
          </cell>
          <cell r="K1368">
            <v>0</v>
          </cell>
          <cell r="L1368">
            <v>0</v>
          </cell>
          <cell r="M1368">
            <v>38127</v>
          </cell>
          <cell r="N1368">
            <v>38127</v>
          </cell>
          <cell r="O1368" t="str">
            <v>제207호표</v>
          </cell>
        </row>
        <row r="1369">
          <cell r="B1369">
            <v>209</v>
          </cell>
          <cell r="C1369" t="str">
            <v>함체(분체도장)</v>
          </cell>
          <cell r="D1369" t="str">
            <v>SUS 400x700x370, 이중구조 1.2t</v>
          </cell>
          <cell r="E1369">
            <v>1</v>
          </cell>
          <cell r="F1369" t="str">
            <v>EA</v>
          </cell>
          <cell r="G1369">
            <v>850804</v>
          </cell>
          <cell r="H1369">
            <v>850804</v>
          </cell>
          <cell r="I1369">
            <v>26832</v>
          </cell>
          <cell r="J1369">
            <v>26832</v>
          </cell>
          <cell r="K1369">
            <v>0</v>
          </cell>
          <cell r="L1369">
            <v>0</v>
          </cell>
          <cell r="M1369">
            <v>877636</v>
          </cell>
          <cell r="N1369">
            <v>877636</v>
          </cell>
          <cell r="O1369" t="str">
            <v>제209호표</v>
          </cell>
        </row>
        <row r="1370">
          <cell r="B1370">
            <v>212</v>
          </cell>
          <cell r="C1370" t="str">
            <v>광 스위치 설치</v>
          </cell>
          <cell r="D1370" t="str">
            <v xml:space="preserve">TP Port : 7포트 </v>
          </cell>
          <cell r="E1370">
            <v>1</v>
          </cell>
          <cell r="F1370" t="str">
            <v>EA</v>
          </cell>
          <cell r="G1370">
            <v>301800</v>
          </cell>
          <cell r="H1370">
            <v>301800</v>
          </cell>
          <cell r="I1370">
            <v>60033</v>
          </cell>
          <cell r="J1370">
            <v>60033</v>
          </cell>
          <cell r="K1370">
            <v>0</v>
          </cell>
          <cell r="L1370">
            <v>0</v>
          </cell>
          <cell r="M1370">
            <v>361833</v>
          </cell>
          <cell r="N1370">
            <v>361833</v>
          </cell>
          <cell r="O1370" t="str">
            <v>제212호표</v>
          </cell>
        </row>
        <row r="1371">
          <cell r="B1371">
            <v>213</v>
          </cell>
          <cell r="C1371" t="str">
            <v>UTP PATCH CORD</v>
          </cell>
          <cell r="D1371" t="str">
            <v>UTP Cat 5e. 4P</v>
          </cell>
          <cell r="E1371">
            <v>1</v>
          </cell>
          <cell r="F1371" t="str">
            <v>EA</v>
          </cell>
          <cell r="G1371">
            <v>1148</v>
          </cell>
          <cell r="H1371">
            <v>1148</v>
          </cell>
          <cell r="I1371">
            <v>13299</v>
          </cell>
          <cell r="J1371">
            <v>13299</v>
          </cell>
          <cell r="K1371">
            <v>0</v>
          </cell>
          <cell r="L1371">
            <v>0</v>
          </cell>
          <cell r="M1371">
            <v>14447</v>
          </cell>
          <cell r="N1371">
            <v>14447</v>
          </cell>
          <cell r="O1371" t="str">
            <v>제213호표</v>
          </cell>
        </row>
        <row r="1372">
          <cell r="B1372">
            <v>218</v>
          </cell>
          <cell r="C1372" t="str">
            <v>누전차단기 설치</v>
          </cell>
          <cell r="D1372" t="str">
            <v>ELB 2P 30/20AT</v>
          </cell>
          <cell r="E1372">
            <v>1</v>
          </cell>
          <cell r="F1372" t="str">
            <v>EA</v>
          </cell>
          <cell r="G1372">
            <v>15475</v>
          </cell>
          <cell r="H1372">
            <v>15475</v>
          </cell>
          <cell r="I1372">
            <v>29183</v>
          </cell>
          <cell r="J1372">
            <v>29183</v>
          </cell>
          <cell r="K1372">
            <v>0</v>
          </cell>
          <cell r="L1372">
            <v>0</v>
          </cell>
          <cell r="M1372">
            <v>44658</v>
          </cell>
          <cell r="N1372">
            <v>44658</v>
          </cell>
          <cell r="O1372" t="str">
            <v>제218호표</v>
          </cell>
        </row>
        <row r="1373">
          <cell r="B1373">
            <v>219</v>
          </cell>
          <cell r="C1373" t="str">
            <v>배선용차단기 설치</v>
          </cell>
          <cell r="D1373" t="str">
            <v>MCCB 2P 30/20AT</v>
          </cell>
          <cell r="E1373">
            <v>1</v>
          </cell>
          <cell r="F1373" t="str">
            <v>EA</v>
          </cell>
          <cell r="G1373">
            <v>27956</v>
          </cell>
          <cell r="H1373">
            <v>27956</v>
          </cell>
          <cell r="I1373">
            <v>31882</v>
          </cell>
          <cell r="J1373">
            <v>31882</v>
          </cell>
          <cell r="K1373">
            <v>0</v>
          </cell>
          <cell r="L1373">
            <v>0</v>
          </cell>
          <cell r="M1373">
            <v>59838</v>
          </cell>
          <cell r="N1373">
            <v>59838</v>
          </cell>
          <cell r="O1373" t="str">
            <v>제219호표</v>
          </cell>
        </row>
        <row r="1374">
          <cell r="B1374">
            <v>220</v>
          </cell>
          <cell r="C1374" t="str">
            <v>써지보호기(전원) 설치</v>
          </cell>
          <cell r="D1374" t="str">
            <v>40KA</v>
          </cell>
          <cell r="E1374">
            <v>1</v>
          </cell>
          <cell r="F1374" t="str">
            <v>EA</v>
          </cell>
          <cell r="G1374">
            <v>91263</v>
          </cell>
          <cell r="H1374">
            <v>91263</v>
          </cell>
          <cell r="I1374">
            <v>42129</v>
          </cell>
          <cell r="J1374">
            <v>42129</v>
          </cell>
          <cell r="K1374">
            <v>0</v>
          </cell>
          <cell r="L1374">
            <v>0</v>
          </cell>
          <cell r="M1374">
            <v>133392</v>
          </cell>
          <cell r="N1374">
            <v>133392</v>
          </cell>
          <cell r="O1374" t="str">
            <v>제220호표</v>
          </cell>
        </row>
        <row r="1375">
          <cell r="B1375">
            <v>221</v>
          </cell>
          <cell r="C1375" t="str">
            <v>불법광고물 
부착방지시트</v>
          </cell>
          <cell r="D1375" t="str">
            <v>현장설치도</v>
          </cell>
          <cell r="E1375">
            <v>1</v>
          </cell>
          <cell r="F1375" t="str">
            <v>개소</v>
          </cell>
          <cell r="G1375">
            <v>187775</v>
          </cell>
          <cell r="H1375">
            <v>187775</v>
          </cell>
          <cell r="I1375">
            <v>0</v>
          </cell>
          <cell r="J1375">
            <v>0</v>
          </cell>
          <cell r="K1375">
            <v>0</v>
          </cell>
          <cell r="L1375">
            <v>0</v>
          </cell>
          <cell r="M1375">
            <v>187775</v>
          </cell>
          <cell r="N1375">
            <v>187775</v>
          </cell>
          <cell r="O1375" t="str">
            <v>제221호표</v>
          </cell>
        </row>
        <row r="1376">
          <cell r="B1376" t="str">
            <v>멀티콘센트접지2구</v>
          </cell>
          <cell r="C1376" t="str">
            <v>멀티콘센트</v>
          </cell>
          <cell r="D1376" t="str">
            <v>접지2구</v>
          </cell>
          <cell r="E1376">
            <v>1</v>
          </cell>
          <cell r="F1376" t="str">
            <v>EA</v>
          </cell>
          <cell r="G1376">
            <v>5500</v>
          </cell>
          <cell r="H1376">
            <v>5500</v>
          </cell>
          <cell r="J1376">
            <v>0</v>
          </cell>
          <cell r="L1376">
            <v>0</v>
          </cell>
          <cell r="M1376">
            <v>5500</v>
          </cell>
          <cell r="N1376">
            <v>5500</v>
          </cell>
        </row>
        <row r="1377">
          <cell r="B1377" t="str">
            <v>멀티콘센트접지6구</v>
          </cell>
          <cell r="C1377" t="str">
            <v>멀티콘센트</v>
          </cell>
          <cell r="D1377" t="str">
            <v>접지6구</v>
          </cell>
          <cell r="E1377">
            <v>2</v>
          </cell>
          <cell r="F1377" t="str">
            <v>EA</v>
          </cell>
          <cell r="G1377">
            <v>10400</v>
          </cell>
          <cell r="H1377">
            <v>20800</v>
          </cell>
          <cell r="J1377">
            <v>0</v>
          </cell>
          <cell r="L1377">
            <v>0</v>
          </cell>
          <cell r="M1377">
            <v>10400</v>
          </cell>
          <cell r="N1377">
            <v>20800</v>
          </cell>
        </row>
        <row r="1378">
          <cell r="B1378">
            <v>301</v>
          </cell>
          <cell r="C1378" t="str">
            <v>CCTV POLE 설치
(토사)</v>
          </cell>
          <cell r="D1378" t="str">
            <v>6M, Ø165, 분체도장</v>
          </cell>
          <cell r="E1378">
            <v>1</v>
          </cell>
          <cell r="F1378" t="str">
            <v>EA</v>
          </cell>
          <cell r="G1378">
            <v>1217776</v>
          </cell>
          <cell r="H1378">
            <v>1217776</v>
          </cell>
          <cell r="I1378">
            <v>259211</v>
          </cell>
          <cell r="J1378">
            <v>259211</v>
          </cell>
          <cell r="K1378">
            <v>0</v>
          </cell>
          <cell r="L1378">
            <v>0</v>
          </cell>
          <cell r="M1378">
            <v>1476987</v>
          </cell>
          <cell r="N1378">
            <v>1476987</v>
          </cell>
          <cell r="O1378" t="str">
            <v>제301호표</v>
          </cell>
        </row>
        <row r="1379">
          <cell r="B1379">
            <v>307</v>
          </cell>
          <cell r="C1379" t="str">
            <v>부착대(ARM)설치(도로)</v>
          </cell>
          <cell r="D1379" t="str">
            <v>2M, Ø76, 분체도장</v>
          </cell>
          <cell r="E1379">
            <v>1</v>
          </cell>
          <cell r="F1379" t="str">
            <v>EA</v>
          </cell>
          <cell r="G1379">
            <v>240622</v>
          </cell>
          <cell r="H1379">
            <v>240622</v>
          </cell>
          <cell r="I1379">
            <v>223214</v>
          </cell>
          <cell r="J1379">
            <v>223214</v>
          </cell>
          <cell r="K1379">
            <v>0</v>
          </cell>
          <cell r="L1379">
            <v>0</v>
          </cell>
          <cell r="M1379">
            <v>463836</v>
          </cell>
          <cell r="N1379">
            <v>463836</v>
          </cell>
          <cell r="O1379" t="str">
            <v>제307호표</v>
          </cell>
        </row>
        <row r="1380">
          <cell r="B1380">
            <v>321</v>
          </cell>
          <cell r="C1380" t="str">
            <v>와이어로프 설치</v>
          </cell>
          <cell r="D1380" t="str">
            <v>ARM 2M</v>
          </cell>
          <cell r="E1380">
            <v>1</v>
          </cell>
          <cell r="F1380" t="str">
            <v>식</v>
          </cell>
          <cell r="G1380">
            <v>12408</v>
          </cell>
          <cell r="H1380">
            <v>12408</v>
          </cell>
          <cell r="I1380">
            <v>106666</v>
          </cell>
          <cell r="J1380">
            <v>106666</v>
          </cell>
          <cell r="K1380">
            <v>0</v>
          </cell>
          <cell r="L1380">
            <v>0</v>
          </cell>
          <cell r="M1380">
            <v>119074</v>
          </cell>
          <cell r="N1380">
            <v>119074</v>
          </cell>
          <cell r="O1380" t="str">
            <v>제321호표</v>
          </cell>
        </row>
        <row r="1381">
          <cell r="B1381">
            <v>325</v>
          </cell>
          <cell r="C1381" t="str">
            <v>CCTV POLE 
기성기초 설치</v>
          </cell>
          <cell r="D1381" t="str">
            <v>700 x 700 x 800(토사)</v>
          </cell>
          <cell r="E1381">
            <v>1</v>
          </cell>
          <cell r="F1381" t="str">
            <v>개소</v>
          </cell>
          <cell r="G1381">
            <v>180420</v>
          </cell>
          <cell r="H1381">
            <v>180420</v>
          </cell>
          <cell r="I1381">
            <v>65613</v>
          </cell>
          <cell r="J1381">
            <v>65613</v>
          </cell>
          <cell r="K1381">
            <v>6719</v>
          </cell>
          <cell r="L1381">
            <v>6719</v>
          </cell>
          <cell r="M1381">
            <v>252752</v>
          </cell>
          <cell r="N1381">
            <v>252752</v>
          </cell>
          <cell r="O1381" t="str">
            <v>제325호표</v>
          </cell>
        </row>
        <row r="1382">
          <cell r="B1382">
            <v>410</v>
          </cell>
          <cell r="C1382" t="str">
            <v>전원케이블 포설</v>
          </cell>
          <cell r="D1382" t="str">
            <v>F-CV 4sq x 2C x 1열</v>
          </cell>
          <cell r="E1382">
            <v>6</v>
          </cell>
          <cell r="F1382" t="str">
            <v>m</v>
          </cell>
          <cell r="G1382">
            <v>1290</v>
          </cell>
          <cell r="H1382">
            <v>7740</v>
          </cell>
          <cell r="I1382">
            <v>3798</v>
          </cell>
          <cell r="J1382">
            <v>22788</v>
          </cell>
          <cell r="K1382">
            <v>0</v>
          </cell>
          <cell r="L1382">
            <v>0</v>
          </cell>
          <cell r="M1382">
            <v>5088</v>
          </cell>
          <cell r="N1382">
            <v>30528</v>
          </cell>
          <cell r="O1382" t="str">
            <v>제410호표</v>
          </cell>
        </row>
        <row r="1383">
          <cell r="B1383">
            <v>408</v>
          </cell>
          <cell r="C1383" t="str">
            <v>전원케이블 포설</v>
          </cell>
          <cell r="D1383" t="str">
            <v>F-CV 2.5sq x 2C x 1열</v>
          </cell>
          <cell r="E1383">
            <v>2</v>
          </cell>
          <cell r="F1383" t="str">
            <v>m</v>
          </cell>
          <cell r="G1383">
            <v>1020</v>
          </cell>
          <cell r="H1383">
            <v>2040</v>
          </cell>
          <cell r="I1383">
            <v>3323</v>
          </cell>
          <cell r="J1383">
            <v>6646</v>
          </cell>
          <cell r="K1383">
            <v>0</v>
          </cell>
          <cell r="L1383">
            <v>0</v>
          </cell>
          <cell r="M1383">
            <v>4343</v>
          </cell>
          <cell r="N1383">
            <v>8686</v>
          </cell>
          <cell r="O1383" t="str">
            <v>제408호표</v>
          </cell>
        </row>
        <row r="1384">
          <cell r="B1384">
            <v>411</v>
          </cell>
          <cell r="C1384" t="str">
            <v>전원케이블 포설</v>
          </cell>
          <cell r="D1384" t="str">
            <v>VCT 1.5sq x 2C x 1열</v>
          </cell>
          <cell r="E1384">
            <v>4</v>
          </cell>
          <cell r="F1384" t="str">
            <v>m</v>
          </cell>
          <cell r="G1384">
            <v>804</v>
          </cell>
          <cell r="H1384">
            <v>3216</v>
          </cell>
          <cell r="I1384">
            <v>3323</v>
          </cell>
          <cell r="J1384">
            <v>13292</v>
          </cell>
          <cell r="K1384">
            <v>0</v>
          </cell>
          <cell r="L1384">
            <v>0</v>
          </cell>
          <cell r="M1384">
            <v>4127</v>
          </cell>
          <cell r="N1384">
            <v>16508</v>
          </cell>
          <cell r="O1384" t="str">
            <v>제411호표</v>
          </cell>
        </row>
        <row r="1385">
          <cell r="B1385">
            <v>415</v>
          </cell>
          <cell r="C1385" t="str">
            <v>전원케이블 포설</v>
          </cell>
          <cell r="D1385" t="str">
            <v>VCT 1.5sq x 2C x 5열</v>
          </cell>
          <cell r="E1385">
            <v>5</v>
          </cell>
          <cell r="F1385" t="str">
            <v>m</v>
          </cell>
          <cell r="G1385">
            <v>3819</v>
          </cell>
          <cell r="H1385">
            <v>19095</v>
          </cell>
          <cell r="I1385">
            <v>13958</v>
          </cell>
          <cell r="J1385">
            <v>69790</v>
          </cell>
          <cell r="K1385">
            <v>0</v>
          </cell>
          <cell r="L1385">
            <v>0</v>
          </cell>
          <cell r="M1385">
            <v>17777</v>
          </cell>
          <cell r="N1385">
            <v>88885</v>
          </cell>
          <cell r="O1385" t="str">
            <v>제415호표</v>
          </cell>
        </row>
        <row r="1386">
          <cell r="B1386">
            <v>416</v>
          </cell>
          <cell r="C1386" t="str">
            <v>스피커케이블</v>
          </cell>
          <cell r="D1386" t="str">
            <v>SW 2300</v>
          </cell>
          <cell r="E1386">
            <v>2</v>
          </cell>
          <cell r="F1386" t="str">
            <v>m</v>
          </cell>
          <cell r="G1386">
            <v>1635</v>
          </cell>
          <cell r="H1386">
            <v>3270</v>
          </cell>
          <cell r="I1386">
            <v>3071</v>
          </cell>
          <cell r="J1386">
            <v>6142</v>
          </cell>
          <cell r="K1386">
            <v>0</v>
          </cell>
          <cell r="L1386">
            <v>0</v>
          </cell>
          <cell r="M1386">
            <v>4706</v>
          </cell>
          <cell r="N1386">
            <v>9412</v>
          </cell>
          <cell r="O1386" t="str">
            <v>제416호표</v>
          </cell>
        </row>
        <row r="1387">
          <cell r="B1387">
            <v>418</v>
          </cell>
          <cell r="C1387" t="str">
            <v>LAN 케이블(옥외) 포설</v>
          </cell>
          <cell r="D1387" t="str">
            <v>UTP Cat 5e 4P x 1열</v>
          </cell>
          <cell r="E1387">
            <v>6</v>
          </cell>
          <cell r="F1387" t="str">
            <v>m</v>
          </cell>
          <cell r="G1387">
            <v>642</v>
          </cell>
          <cell r="H1387">
            <v>3852</v>
          </cell>
          <cell r="I1387">
            <v>4987</v>
          </cell>
          <cell r="J1387">
            <v>29922</v>
          </cell>
          <cell r="K1387">
            <v>0</v>
          </cell>
          <cell r="L1387">
            <v>0</v>
          </cell>
          <cell r="M1387">
            <v>5629</v>
          </cell>
          <cell r="N1387">
            <v>33774</v>
          </cell>
          <cell r="O1387" t="str">
            <v>제418호표</v>
          </cell>
        </row>
        <row r="1388">
          <cell r="B1388">
            <v>422</v>
          </cell>
          <cell r="C1388" t="str">
            <v>LAN 케이블(옥외) 포설</v>
          </cell>
          <cell r="D1388" t="str">
            <v>UTP Cat 5e 4P x 5열</v>
          </cell>
          <cell r="E1388">
            <v>5</v>
          </cell>
          <cell r="F1388" t="str">
            <v>m</v>
          </cell>
          <cell r="G1388">
            <v>3095</v>
          </cell>
          <cell r="H1388">
            <v>15475</v>
          </cell>
          <cell r="I1388">
            <v>20946</v>
          </cell>
          <cell r="J1388">
            <v>104730</v>
          </cell>
          <cell r="K1388">
            <v>0</v>
          </cell>
          <cell r="L1388">
            <v>0</v>
          </cell>
          <cell r="M1388">
            <v>24041</v>
          </cell>
          <cell r="N1388">
            <v>120205</v>
          </cell>
          <cell r="O1388" t="str">
            <v>제422호표</v>
          </cell>
        </row>
        <row r="1389">
          <cell r="B1389">
            <v>425</v>
          </cell>
          <cell r="C1389" t="str">
            <v>접지용 비닐 절연전선</v>
          </cell>
          <cell r="D1389" t="str">
            <v>F-GV 4㎟</v>
          </cell>
          <cell r="E1389">
            <v>6</v>
          </cell>
          <cell r="F1389" t="str">
            <v>m</v>
          </cell>
          <cell r="G1389">
            <v>575</v>
          </cell>
          <cell r="H1389">
            <v>3450</v>
          </cell>
          <cell r="I1389">
            <v>1438</v>
          </cell>
          <cell r="J1389">
            <v>8628</v>
          </cell>
          <cell r="K1389">
            <v>0</v>
          </cell>
          <cell r="L1389">
            <v>0</v>
          </cell>
          <cell r="M1389">
            <v>2013</v>
          </cell>
          <cell r="N1389">
            <v>12078</v>
          </cell>
          <cell r="O1389" t="str">
            <v>제425호표</v>
          </cell>
        </row>
        <row r="1390">
          <cell r="B1390">
            <v>426</v>
          </cell>
          <cell r="C1390" t="str">
            <v>접지동봉(2본)</v>
          </cell>
          <cell r="D1390" t="str">
            <v>Ø14 x 1000mm x 2EA</v>
          </cell>
          <cell r="E1390">
            <v>1</v>
          </cell>
          <cell r="F1390" t="str">
            <v>개소</v>
          </cell>
          <cell r="G1390">
            <v>13478</v>
          </cell>
          <cell r="H1390">
            <v>13478</v>
          </cell>
          <cell r="I1390">
            <v>69276</v>
          </cell>
          <cell r="J1390">
            <v>69276</v>
          </cell>
          <cell r="K1390">
            <v>0</v>
          </cell>
          <cell r="L1390">
            <v>0</v>
          </cell>
          <cell r="M1390">
            <v>82754</v>
          </cell>
          <cell r="N1390">
            <v>82754</v>
          </cell>
          <cell r="O1390" t="str">
            <v>제426호표</v>
          </cell>
        </row>
        <row r="1391">
          <cell r="B1391">
            <v>437</v>
          </cell>
          <cell r="C1391" t="str">
            <v>전선퓨즈(1Ø2W)설치</v>
          </cell>
          <cell r="D1391" t="str">
            <v>2.6mm</v>
          </cell>
          <cell r="E1391">
            <v>1</v>
          </cell>
          <cell r="F1391" t="str">
            <v>EA</v>
          </cell>
          <cell r="G1391">
            <v>4550</v>
          </cell>
          <cell r="H1391">
            <v>4550</v>
          </cell>
          <cell r="I1391">
            <v>33407</v>
          </cell>
          <cell r="J1391">
            <v>33407</v>
          </cell>
          <cell r="K1391">
            <v>0</v>
          </cell>
          <cell r="L1391">
            <v>0</v>
          </cell>
          <cell r="M1391">
            <v>37957</v>
          </cell>
          <cell r="N1391">
            <v>37957</v>
          </cell>
          <cell r="O1391" t="str">
            <v>제437호표</v>
          </cell>
        </row>
        <row r="1392">
          <cell r="B1392">
            <v>438</v>
          </cell>
          <cell r="C1392" t="str">
            <v>인류애자 설치</v>
          </cell>
          <cell r="D1392" t="str">
            <v>대110x95</v>
          </cell>
          <cell r="E1392">
            <v>2</v>
          </cell>
          <cell r="F1392" t="str">
            <v>개</v>
          </cell>
          <cell r="G1392">
            <v>1520</v>
          </cell>
          <cell r="H1392">
            <v>3040</v>
          </cell>
          <cell r="I1392">
            <v>6681</v>
          </cell>
          <cell r="J1392">
            <v>13362</v>
          </cell>
          <cell r="K1392">
            <v>0</v>
          </cell>
          <cell r="L1392">
            <v>0</v>
          </cell>
          <cell r="M1392">
            <v>8201</v>
          </cell>
          <cell r="N1392">
            <v>16402</v>
          </cell>
          <cell r="O1392" t="str">
            <v>제438호표</v>
          </cell>
        </row>
        <row r="1393">
          <cell r="B1393">
            <v>439</v>
          </cell>
          <cell r="C1393" t="str">
            <v>옥외용 비닐 절연전선 설치</v>
          </cell>
          <cell r="D1393" t="str">
            <v>DV 2.6mm x 2C</v>
          </cell>
          <cell r="E1393">
            <v>10</v>
          </cell>
          <cell r="F1393" t="str">
            <v>m</v>
          </cell>
          <cell r="G1393">
            <v>937</v>
          </cell>
          <cell r="H1393">
            <v>9370</v>
          </cell>
          <cell r="I1393">
            <v>1898</v>
          </cell>
          <cell r="J1393">
            <v>18980</v>
          </cell>
          <cell r="K1393">
            <v>56</v>
          </cell>
          <cell r="L1393">
            <v>560</v>
          </cell>
          <cell r="M1393">
            <v>2891</v>
          </cell>
          <cell r="N1393">
            <v>28910</v>
          </cell>
          <cell r="O1393" t="str">
            <v>제439호표</v>
          </cell>
        </row>
        <row r="1394">
          <cell r="B1394" t="str">
            <v>CCTV 운영 스티커알루미늄베이스 5중구성</v>
          </cell>
          <cell r="C1394" t="str">
            <v>CCTV 운영 스티커</v>
          </cell>
          <cell r="D1394" t="str">
            <v>알루미늄베이스 5중구성</v>
          </cell>
          <cell r="E1394">
            <v>26</v>
          </cell>
          <cell r="F1394" t="str">
            <v>EA</v>
          </cell>
          <cell r="G1394">
            <v>10000</v>
          </cell>
          <cell r="H1394">
            <v>260000</v>
          </cell>
          <cell r="J1394">
            <v>0</v>
          </cell>
          <cell r="L1394">
            <v>0</v>
          </cell>
          <cell r="M1394">
            <v>10000</v>
          </cell>
          <cell r="N1394">
            <v>260000</v>
          </cell>
        </row>
        <row r="1395">
          <cell r="B1395" t="str">
            <v>경기도 용인 스티커</v>
          </cell>
          <cell r="C1395" t="str">
            <v>경기도 용인 스티커</v>
          </cell>
          <cell r="E1395">
            <v>3</v>
          </cell>
          <cell r="F1395" t="str">
            <v>EA</v>
          </cell>
          <cell r="G1395">
            <v>10000</v>
          </cell>
          <cell r="H1395">
            <v>30000</v>
          </cell>
          <cell r="J1395">
            <v>0</v>
          </cell>
          <cell r="L1395">
            <v>0</v>
          </cell>
          <cell r="M1395">
            <v>10000</v>
          </cell>
          <cell r="N1395">
            <v>30000</v>
          </cell>
        </row>
        <row r="1404">
          <cell r="B1404">
            <v>3032</v>
          </cell>
          <cell r="D1404" t="str">
            <v>계</v>
          </cell>
          <cell r="H1404">
            <v>4588015</v>
          </cell>
          <cell r="J1404">
            <v>1546575</v>
          </cell>
          <cell r="L1404">
            <v>7279</v>
          </cell>
          <cell r="N1404">
            <v>6141869</v>
          </cell>
        </row>
        <row r="1405">
          <cell r="B1405">
            <v>2033</v>
          </cell>
          <cell r="C1405" t="str">
            <v>2.33 처인구 양지면 제일리 273-2(도)</v>
          </cell>
        </row>
        <row r="1406">
          <cell r="B1406">
            <v>202</v>
          </cell>
          <cell r="C1406" t="str">
            <v>스피드 돔 카메라
고정용 브래킷 설치</v>
          </cell>
          <cell r="D1406" t="str">
            <v>제작사양</v>
          </cell>
          <cell r="E1406">
            <v>1</v>
          </cell>
          <cell r="F1406" t="str">
            <v>EA</v>
          </cell>
          <cell r="G1406">
            <v>52644</v>
          </cell>
          <cell r="H1406">
            <v>52644</v>
          </cell>
          <cell r="I1406">
            <v>88162</v>
          </cell>
          <cell r="J1406">
            <v>88162</v>
          </cell>
          <cell r="K1406">
            <v>0</v>
          </cell>
          <cell r="L1406">
            <v>0</v>
          </cell>
          <cell r="M1406">
            <v>140806</v>
          </cell>
          <cell r="N1406">
            <v>140806</v>
          </cell>
          <cell r="O1406" t="str">
            <v>제202호표</v>
          </cell>
        </row>
        <row r="1407">
          <cell r="B1407">
            <v>203</v>
          </cell>
          <cell r="C1407" t="str">
            <v>고정형 카메라
고정용 브래킷 설치</v>
          </cell>
          <cell r="D1407" t="str">
            <v>제작사양</v>
          </cell>
          <cell r="E1407">
            <v>1</v>
          </cell>
          <cell r="F1407" t="str">
            <v>EA</v>
          </cell>
          <cell r="G1407">
            <v>82644</v>
          </cell>
          <cell r="H1407">
            <v>82644</v>
          </cell>
          <cell r="I1407">
            <v>88162</v>
          </cell>
          <cell r="J1407">
            <v>88162</v>
          </cell>
          <cell r="K1407">
            <v>0</v>
          </cell>
          <cell r="L1407">
            <v>0</v>
          </cell>
          <cell r="M1407">
            <v>170806</v>
          </cell>
          <cell r="N1407">
            <v>170806</v>
          </cell>
          <cell r="O1407" t="str">
            <v>제203호표</v>
          </cell>
        </row>
        <row r="1408">
          <cell r="B1408">
            <v>204</v>
          </cell>
          <cell r="C1408" t="str">
            <v>스피커 설치</v>
          </cell>
          <cell r="D1408" t="str">
            <v>20W, 8Ω</v>
          </cell>
          <cell r="E1408">
            <v>1</v>
          </cell>
          <cell r="F1408" t="str">
            <v>개</v>
          </cell>
          <cell r="G1408">
            <v>45879</v>
          </cell>
          <cell r="H1408">
            <v>45879</v>
          </cell>
          <cell r="I1408">
            <v>45997</v>
          </cell>
          <cell r="J1408">
            <v>45997</v>
          </cell>
          <cell r="K1408">
            <v>0</v>
          </cell>
          <cell r="L1408">
            <v>0</v>
          </cell>
          <cell r="M1408">
            <v>91876</v>
          </cell>
          <cell r="N1408">
            <v>91876</v>
          </cell>
          <cell r="O1408" t="str">
            <v>제204호표</v>
          </cell>
        </row>
        <row r="1409">
          <cell r="B1409">
            <v>205</v>
          </cell>
          <cell r="C1409" t="str">
            <v>경광등 설치</v>
          </cell>
          <cell r="D1409" t="str">
            <v>크세논램프 5W, ABS</v>
          </cell>
          <cell r="E1409">
            <v>1</v>
          </cell>
          <cell r="F1409" t="str">
            <v>개</v>
          </cell>
          <cell r="G1409">
            <v>50294</v>
          </cell>
          <cell r="H1409">
            <v>50294</v>
          </cell>
          <cell r="I1409">
            <v>9801</v>
          </cell>
          <cell r="J1409">
            <v>9801</v>
          </cell>
          <cell r="K1409">
            <v>0</v>
          </cell>
          <cell r="L1409">
            <v>0</v>
          </cell>
          <cell r="M1409">
            <v>60095</v>
          </cell>
          <cell r="N1409">
            <v>60095</v>
          </cell>
          <cell r="O1409" t="str">
            <v>제205호표</v>
          </cell>
        </row>
        <row r="1410">
          <cell r="B1410">
            <v>206</v>
          </cell>
          <cell r="C1410" t="str">
            <v>LED안내판(부착대) 설치</v>
          </cell>
          <cell r="D1410" t="str">
            <v>부착대(ARM)부착형</v>
          </cell>
          <cell r="E1410">
            <v>1</v>
          </cell>
          <cell r="F1410" t="str">
            <v>개</v>
          </cell>
          <cell r="G1410">
            <v>811034</v>
          </cell>
          <cell r="H1410">
            <v>811034</v>
          </cell>
          <cell r="I1410">
            <v>34498</v>
          </cell>
          <cell r="J1410">
            <v>34498</v>
          </cell>
          <cell r="K1410">
            <v>0</v>
          </cell>
          <cell r="L1410">
            <v>0</v>
          </cell>
          <cell r="M1410">
            <v>845532</v>
          </cell>
          <cell r="N1410">
            <v>845532</v>
          </cell>
          <cell r="O1410" t="str">
            <v>제206호표</v>
          </cell>
        </row>
        <row r="1411">
          <cell r="B1411">
            <v>207</v>
          </cell>
          <cell r="C1411" t="str">
            <v>계량기함 설치</v>
          </cell>
          <cell r="D1411" t="str">
            <v>PVC</v>
          </cell>
          <cell r="E1411">
            <v>1</v>
          </cell>
          <cell r="F1411" t="str">
            <v>개</v>
          </cell>
          <cell r="G1411">
            <v>13197</v>
          </cell>
          <cell r="H1411">
            <v>13197</v>
          </cell>
          <cell r="I1411">
            <v>24930</v>
          </cell>
          <cell r="J1411">
            <v>24930</v>
          </cell>
          <cell r="K1411">
            <v>0</v>
          </cell>
          <cell r="L1411">
            <v>0</v>
          </cell>
          <cell r="M1411">
            <v>38127</v>
          </cell>
          <cell r="N1411">
            <v>38127</v>
          </cell>
          <cell r="O1411" t="str">
            <v>제207호표</v>
          </cell>
        </row>
        <row r="1412">
          <cell r="B1412">
            <v>209</v>
          </cell>
          <cell r="C1412" t="str">
            <v>함체(분체도장)</v>
          </cell>
          <cell r="D1412" t="str">
            <v>SUS 400x700x370, 이중구조 1.2t</v>
          </cell>
          <cell r="E1412">
            <v>1</v>
          </cell>
          <cell r="F1412" t="str">
            <v>EA</v>
          </cell>
          <cell r="G1412">
            <v>850804</v>
          </cell>
          <cell r="H1412">
            <v>850804</v>
          </cell>
          <cell r="I1412">
            <v>26832</v>
          </cell>
          <cell r="J1412">
            <v>26832</v>
          </cell>
          <cell r="K1412">
            <v>0</v>
          </cell>
          <cell r="L1412">
            <v>0</v>
          </cell>
          <cell r="M1412">
            <v>877636</v>
          </cell>
          <cell r="N1412">
            <v>877636</v>
          </cell>
          <cell r="O1412" t="str">
            <v>제209호표</v>
          </cell>
        </row>
        <row r="1413">
          <cell r="B1413">
            <v>212</v>
          </cell>
          <cell r="C1413" t="str">
            <v>광 스위치 설치</v>
          </cell>
          <cell r="D1413" t="str">
            <v xml:space="preserve">TP Port : 7포트 </v>
          </cell>
          <cell r="E1413">
            <v>1</v>
          </cell>
          <cell r="F1413" t="str">
            <v>EA</v>
          </cell>
          <cell r="G1413">
            <v>301800</v>
          </cell>
          <cell r="H1413">
            <v>301800</v>
          </cell>
          <cell r="I1413">
            <v>60033</v>
          </cell>
          <cell r="J1413">
            <v>60033</v>
          </cell>
          <cell r="K1413">
            <v>0</v>
          </cell>
          <cell r="L1413">
            <v>0</v>
          </cell>
          <cell r="M1413">
            <v>361833</v>
          </cell>
          <cell r="N1413">
            <v>361833</v>
          </cell>
          <cell r="O1413" t="str">
            <v>제212호표</v>
          </cell>
        </row>
        <row r="1414">
          <cell r="B1414">
            <v>213</v>
          </cell>
          <cell r="C1414" t="str">
            <v>UTP PATCH CORD</v>
          </cell>
          <cell r="D1414" t="str">
            <v>UTP Cat 5e. 4P</v>
          </cell>
          <cell r="E1414">
            <v>1</v>
          </cell>
          <cell r="F1414" t="str">
            <v>EA</v>
          </cell>
          <cell r="G1414">
            <v>1148</v>
          </cell>
          <cell r="H1414">
            <v>1148</v>
          </cell>
          <cell r="I1414">
            <v>13299</v>
          </cell>
          <cell r="J1414">
            <v>13299</v>
          </cell>
          <cell r="K1414">
            <v>0</v>
          </cell>
          <cell r="L1414">
            <v>0</v>
          </cell>
          <cell r="M1414">
            <v>14447</v>
          </cell>
          <cell r="N1414">
            <v>14447</v>
          </cell>
          <cell r="O1414" t="str">
            <v>제213호표</v>
          </cell>
        </row>
        <row r="1415">
          <cell r="B1415">
            <v>218</v>
          </cell>
          <cell r="C1415" t="str">
            <v>누전차단기 설치</v>
          </cell>
          <cell r="D1415" t="str">
            <v>ELB 2P 30/20AT</v>
          </cell>
          <cell r="E1415">
            <v>1</v>
          </cell>
          <cell r="F1415" t="str">
            <v>EA</v>
          </cell>
          <cell r="G1415">
            <v>15475</v>
          </cell>
          <cell r="H1415">
            <v>15475</v>
          </cell>
          <cell r="I1415">
            <v>29183</v>
          </cell>
          <cell r="J1415">
            <v>29183</v>
          </cell>
          <cell r="K1415">
            <v>0</v>
          </cell>
          <cell r="L1415">
            <v>0</v>
          </cell>
          <cell r="M1415">
            <v>44658</v>
          </cell>
          <cell r="N1415">
            <v>44658</v>
          </cell>
          <cell r="O1415" t="str">
            <v>제218호표</v>
          </cell>
        </row>
        <row r="1416">
          <cell r="B1416">
            <v>219</v>
          </cell>
          <cell r="C1416" t="str">
            <v>배선용차단기 설치</v>
          </cell>
          <cell r="D1416" t="str">
            <v>MCCB 2P 30/20AT</v>
          </cell>
          <cell r="E1416">
            <v>1</v>
          </cell>
          <cell r="F1416" t="str">
            <v>EA</v>
          </cell>
          <cell r="G1416">
            <v>27956</v>
          </cell>
          <cell r="H1416">
            <v>27956</v>
          </cell>
          <cell r="I1416">
            <v>31882</v>
          </cell>
          <cell r="J1416">
            <v>31882</v>
          </cell>
          <cell r="K1416">
            <v>0</v>
          </cell>
          <cell r="L1416">
            <v>0</v>
          </cell>
          <cell r="M1416">
            <v>59838</v>
          </cell>
          <cell r="N1416">
            <v>59838</v>
          </cell>
          <cell r="O1416" t="str">
            <v>제219호표</v>
          </cell>
        </row>
        <row r="1417">
          <cell r="B1417">
            <v>220</v>
          </cell>
          <cell r="C1417" t="str">
            <v>써지보호기(전원) 설치</v>
          </cell>
          <cell r="D1417" t="str">
            <v>40KA</v>
          </cell>
          <cell r="E1417">
            <v>1</v>
          </cell>
          <cell r="F1417" t="str">
            <v>EA</v>
          </cell>
          <cell r="G1417">
            <v>91263</v>
          </cell>
          <cell r="H1417">
            <v>91263</v>
          </cell>
          <cell r="I1417">
            <v>42129</v>
          </cell>
          <cell r="J1417">
            <v>42129</v>
          </cell>
          <cell r="K1417">
            <v>0</v>
          </cell>
          <cell r="L1417">
            <v>0</v>
          </cell>
          <cell r="M1417">
            <v>133392</v>
          </cell>
          <cell r="N1417">
            <v>133392</v>
          </cell>
          <cell r="O1417" t="str">
            <v>제220호표</v>
          </cell>
        </row>
        <row r="1418">
          <cell r="B1418">
            <v>221</v>
          </cell>
          <cell r="C1418" t="str">
            <v>불법광고물 
부착방지시트</v>
          </cell>
          <cell r="D1418" t="str">
            <v>현장설치도</v>
          </cell>
          <cell r="E1418">
            <v>1</v>
          </cell>
          <cell r="F1418" t="str">
            <v>개소</v>
          </cell>
          <cell r="G1418">
            <v>187775</v>
          </cell>
          <cell r="H1418">
            <v>187775</v>
          </cell>
          <cell r="I1418">
            <v>0</v>
          </cell>
          <cell r="J1418">
            <v>0</v>
          </cell>
          <cell r="K1418">
            <v>0</v>
          </cell>
          <cell r="L1418">
            <v>0</v>
          </cell>
          <cell r="M1418">
            <v>187775</v>
          </cell>
          <cell r="N1418">
            <v>187775</v>
          </cell>
          <cell r="O1418" t="str">
            <v>제221호표</v>
          </cell>
        </row>
        <row r="1419">
          <cell r="B1419" t="str">
            <v>멀티콘센트접지2구</v>
          </cell>
          <cell r="C1419" t="str">
            <v>멀티콘센트</v>
          </cell>
          <cell r="D1419" t="str">
            <v>접지2구</v>
          </cell>
          <cell r="E1419">
            <v>1</v>
          </cell>
          <cell r="F1419" t="str">
            <v>EA</v>
          </cell>
          <cell r="G1419">
            <v>5500</v>
          </cell>
          <cell r="H1419">
            <v>5500</v>
          </cell>
          <cell r="J1419">
            <v>0</v>
          </cell>
          <cell r="L1419">
            <v>0</v>
          </cell>
          <cell r="M1419">
            <v>5500</v>
          </cell>
          <cell r="N1419">
            <v>5500</v>
          </cell>
        </row>
        <row r="1420">
          <cell r="B1420" t="str">
            <v>멀티콘센트접지6구</v>
          </cell>
          <cell r="C1420" t="str">
            <v>멀티콘센트</v>
          </cell>
          <cell r="D1420" t="str">
            <v>접지6구</v>
          </cell>
          <cell r="E1420">
            <v>2</v>
          </cell>
          <cell r="F1420" t="str">
            <v>EA</v>
          </cell>
          <cell r="G1420">
            <v>10400</v>
          </cell>
          <cell r="H1420">
            <v>20800</v>
          </cell>
          <cell r="J1420">
            <v>0</v>
          </cell>
          <cell r="L1420">
            <v>0</v>
          </cell>
          <cell r="M1420">
            <v>10400</v>
          </cell>
          <cell r="N1420">
            <v>20800</v>
          </cell>
        </row>
        <row r="1421">
          <cell r="B1421">
            <v>301</v>
          </cell>
          <cell r="C1421" t="str">
            <v>CCTV POLE 설치
(토사)</v>
          </cell>
          <cell r="D1421" t="str">
            <v>6M, Ø165, 분체도장</v>
          </cell>
          <cell r="E1421">
            <v>1</v>
          </cell>
          <cell r="F1421" t="str">
            <v>EA</v>
          </cell>
          <cell r="G1421">
            <v>1217776</v>
          </cell>
          <cell r="H1421">
            <v>1217776</v>
          </cell>
          <cell r="I1421">
            <v>259211</v>
          </cell>
          <cell r="J1421">
            <v>259211</v>
          </cell>
          <cell r="K1421">
            <v>0</v>
          </cell>
          <cell r="L1421">
            <v>0</v>
          </cell>
          <cell r="M1421">
            <v>1476987</v>
          </cell>
          <cell r="N1421">
            <v>1476987</v>
          </cell>
          <cell r="O1421" t="str">
            <v>제301호표</v>
          </cell>
        </row>
        <row r="1422">
          <cell r="B1422">
            <v>315</v>
          </cell>
          <cell r="C1422" t="str">
            <v>부착대(ARM)설치(기타)</v>
          </cell>
          <cell r="D1422" t="str">
            <v>3M, Ø76, 분체도장</v>
          </cell>
          <cell r="E1422">
            <v>1</v>
          </cell>
          <cell r="F1422" t="str">
            <v>EA</v>
          </cell>
          <cell r="G1422">
            <v>257622</v>
          </cell>
          <cell r="H1422">
            <v>257622</v>
          </cell>
          <cell r="I1422">
            <v>154069</v>
          </cell>
          <cell r="J1422">
            <v>154069</v>
          </cell>
          <cell r="K1422">
            <v>0</v>
          </cell>
          <cell r="L1422">
            <v>0</v>
          </cell>
          <cell r="M1422">
            <v>411691</v>
          </cell>
          <cell r="N1422">
            <v>411691</v>
          </cell>
          <cell r="O1422" t="str">
            <v>제315호표</v>
          </cell>
        </row>
        <row r="1423">
          <cell r="B1423">
            <v>322</v>
          </cell>
          <cell r="C1423" t="str">
            <v>와이어로프 설치</v>
          </cell>
          <cell r="D1423" t="str">
            <v>ARM 3M</v>
          </cell>
          <cell r="E1423">
            <v>1</v>
          </cell>
          <cell r="F1423" t="str">
            <v>식</v>
          </cell>
          <cell r="G1423">
            <v>13528</v>
          </cell>
          <cell r="H1423">
            <v>13528</v>
          </cell>
          <cell r="I1423">
            <v>108512</v>
          </cell>
          <cell r="J1423">
            <v>108512</v>
          </cell>
          <cell r="K1423">
            <v>0</v>
          </cell>
          <cell r="L1423">
            <v>0</v>
          </cell>
          <cell r="M1423">
            <v>122040</v>
          </cell>
          <cell r="N1423">
            <v>122040</v>
          </cell>
          <cell r="O1423" t="str">
            <v>제322호표</v>
          </cell>
        </row>
        <row r="1424">
          <cell r="B1424">
            <v>325</v>
          </cell>
          <cell r="C1424" t="str">
            <v>CCTV POLE 
기성기초 설치</v>
          </cell>
          <cell r="D1424" t="str">
            <v>700 x 700 x 800(토사)</v>
          </cell>
          <cell r="E1424">
            <v>1</v>
          </cell>
          <cell r="F1424" t="str">
            <v>개소</v>
          </cell>
          <cell r="G1424">
            <v>180420</v>
          </cell>
          <cell r="H1424">
            <v>180420</v>
          </cell>
          <cell r="I1424">
            <v>65613</v>
          </cell>
          <cell r="J1424">
            <v>65613</v>
          </cell>
          <cell r="K1424">
            <v>6719</v>
          </cell>
          <cell r="L1424">
            <v>6719</v>
          </cell>
          <cell r="M1424">
            <v>252752</v>
          </cell>
          <cell r="N1424">
            <v>252752</v>
          </cell>
          <cell r="O1424" t="str">
            <v>제325호표</v>
          </cell>
        </row>
        <row r="1425">
          <cell r="B1425">
            <v>410</v>
          </cell>
          <cell r="C1425" t="str">
            <v>전원케이블 포설</v>
          </cell>
          <cell r="D1425" t="str">
            <v>F-CV 4sq x 2C x 1열</v>
          </cell>
          <cell r="E1425">
            <v>6</v>
          </cell>
          <cell r="F1425" t="str">
            <v>m</v>
          </cell>
          <cell r="G1425">
            <v>1290</v>
          </cell>
          <cell r="H1425">
            <v>7740</v>
          </cell>
          <cell r="I1425">
            <v>3798</v>
          </cell>
          <cell r="J1425">
            <v>22788</v>
          </cell>
          <cell r="K1425">
            <v>0</v>
          </cell>
          <cell r="L1425">
            <v>0</v>
          </cell>
          <cell r="M1425">
            <v>5088</v>
          </cell>
          <cell r="N1425">
            <v>30528</v>
          </cell>
          <cell r="O1425" t="str">
            <v>제410호표</v>
          </cell>
        </row>
        <row r="1426">
          <cell r="B1426">
            <v>408</v>
          </cell>
          <cell r="C1426" t="str">
            <v>전원케이블 포설</v>
          </cell>
          <cell r="D1426" t="str">
            <v>F-CV 2.5sq x 2C x 1열</v>
          </cell>
          <cell r="E1426">
            <v>2</v>
          </cell>
          <cell r="F1426" t="str">
            <v>m</v>
          </cell>
          <cell r="G1426">
            <v>1020</v>
          </cell>
          <cell r="H1426">
            <v>2040</v>
          </cell>
          <cell r="I1426">
            <v>3323</v>
          </cell>
          <cell r="J1426">
            <v>6646</v>
          </cell>
          <cell r="K1426">
            <v>0</v>
          </cell>
          <cell r="L1426">
            <v>0</v>
          </cell>
          <cell r="M1426">
            <v>4343</v>
          </cell>
          <cell r="N1426">
            <v>8686</v>
          </cell>
          <cell r="O1426" t="str">
            <v>제408호표</v>
          </cell>
        </row>
        <row r="1427">
          <cell r="B1427">
            <v>411</v>
          </cell>
          <cell r="C1427" t="str">
            <v>전원케이블 포설</v>
          </cell>
          <cell r="D1427" t="str">
            <v>VCT 1.5sq x 2C x 1열</v>
          </cell>
          <cell r="E1427">
            <v>5</v>
          </cell>
          <cell r="F1427" t="str">
            <v>m</v>
          </cell>
          <cell r="G1427">
            <v>804</v>
          </cell>
          <cell r="H1427">
            <v>4020</v>
          </cell>
          <cell r="I1427">
            <v>3323</v>
          </cell>
          <cell r="J1427">
            <v>16615</v>
          </cell>
          <cell r="K1427">
            <v>0</v>
          </cell>
          <cell r="L1427">
            <v>0</v>
          </cell>
          <cell r="M1427">
            <v>4127</v>
          </cell>
          <cell r="N1427">
            <v>20635</v>
          </cell>
          <cell r="O1427" t="str">
            <v>제411호표</v>
          </cell>
        </row>
        <row r="1428">
          <cell r="B1428">
            <v>414</v>
          </cell>
          <cell r="C1428" t="str">
            <v>전원케이블 포설</v>
          </cell>
          <cell r="D1428" t="str">
            <v>VCT 1.5sq x 2C x 4열</v>
          </cell>
          <cell r="E1428">
            <v>6</v>
          </cell>
          <cell r="F1428" t="str">
            <v>m</v>
          </cell>
          <cell r="G1428">
            <v>3058</v>
          </cell>
          <cell r="H1428">
            <v>18348</v>
          </cell>
          <cell r="I1428">
            <v>11299</v>
          </cell>
          <cell r="J1428">
            <v>67794</v>
          </cell>
          <cell r="K1428">
            <v>0</v>
          </cell>
          <cell r="L1428">
            <v>0</v>
          </cell>
          <cell r="M1428">
            <v>14357</v>
          </cell>
          <cell r="N1428">
            <v>86142</v>
          </cell>
          <cell r="O1428" t="str">
            <v>제414호표</v>
          </cell>
        </row>
        <row r="1429">
          <cell r="B1429">
            <v>416</v>
          </cell>
          <cell r="C1429" t="str">
            <v>스피커케이블</v>
          </cell>
          <cell r="D1429" t="str">
            <v>SW 2300</v>
          </cell>
          <cell r="E1429">
            <v>2</v>
          </cell>
          <cell r="F1429" t="str">
            <v>m</v>
          </cell>
          <cell r="G1429">
            <v>1635</v>
          </cell>
          <cell r="H1429">
            <v>3270</v>
          </cell>
          <cell r="I1429">
            <v>3071</v>
          </cell>
          <cell r="J1429">
            <v>6142</v>
          </cell>
          <cell r="K1429">
            <v>0</v>
          </cell>
          <cell r="L1429">
            <v>0</v>
          </cell>
          <cell r="M1429">
            <v>4706</v>
          </cell>
          <cell r="N1429">
            <v>9412</v>
          </cell>
          <cell r="O1429" t="str">
            <v>제416호표</v>
          </cell>
        </row>
        <row r="1430">
          <cell r="B1430">
            <v>418</v>
          </cell>
          <cell r="C1430" t="str">
            <v>LAN 케이블(옥외) 포설</v>
          </cell>
          <cell r="D1430" t="str">
            <v>UTP Cat 5e 4P x 1열</v>
          </cell>
          <cell r="E1430">
            <v>6</v>
          </cell>
          <cell r="F1430" t="str">
            <v>m</v>
          </cell>
          <cell r="G1430">
            <v>642</v>
          </cell>
          <cell r="H1430">
            <v>3852</v>
          </cell>
          <cell r="I1430">
            <v>4987</v>
          </cell>
          <cell r="J1430">
            <v>29922</v>
          </cell>
          <cell r="K1430">
            <v>0</v>
          </cell>
          <cell r="L1430">
            <v>0</v>
          </cell>
          <cell r="M1430">
            <v>5629</v>
          </cell>
          <cell r="N1430">
            <v>33774</v>
          </cell>
          <cell r="O1430" t="str">
            <v>제418호표</v>
          </cell>
        </row>
        <row r="1431">
          <cell r="B1431">
            <v>421</v>
          </cell>
          <cell r="C1431" t="str">
            <v>LAN 케이블(옥외) 포설</v>
          </cell>
          <cell r="D1431" t="str">
            <v>UTP Cat 5e 4P x 4열</v>
          </cell>
          <cell r="E1431">
            <v>6</v>
          </cell>
          <cell r="F1431" t="str">
            <v>m</v>
          </cell>
          <cell r="G1431">
            <v>2481</v>
          </cell>
          <cell r="H1431">
            <v>14886</v>
          </cell>
          <cell r="I1431">
            <v>16956</v>
          </cell>
          <cell r="J1431">
            <v>101736</v>
          </cell>
          <cell r="K1431">
            <v>0</v>
          </cell>
          <cell r="L1431">
            <v>0</v>
          </cell>
          <cell r="M1431">
            <v>19437</v>
          </cell>
          <cell r="N1431">
            <v>116622</v>
          </cell>
          <cell r="O1431" t="str">
            <v>제421호표</v>
          </cell>
        </row>
        <row r="1432">
          <cell r="B1432">
            <v>425</v>
          </cell>
          <cell r="C1432" t="str">
            <v>접지용 비닐 절연전선</v>
          </cell>
          <cell r="D1432" t="str">
            <v>F-GV 4㎟</v>
          </cell>
          <cell r="E1432">
            <v>6</v>
          </cell>
          <cell r="F1432" t="str">
            <v>m</v>
          </cell>
          <cell r="G1432">
            <v>575</v>
          </cell>
          <cell r="H1432">
            <v>3450</v>
          </cell>
          <cell r="I1432">
            <v>1438</v>
          </cell>
          <cell r="J1432">
            <v>8628</v>
          </cell>
          <cell r="K1432">
            <v>0</v>
          </cell>
          <cell r="L1432">
            <v>0</v>
          </cell>
          <cell r="M1432">
            <v>2013</v>
          </cell>
          <cell r="N1432">
            <v>12078</v>
          </cell>
          <cell r="O1432" t="str">
            <v>제425호표</v>
          </cell>
        </row>
        <row r="1433">
          <cell r="B1433">
            <v>426</v>
          </cell>
          <cell r="C1433" t="str">
            <v>접지동봉(2본)</v>
          </cell>
          <cell r="D1433" t="str">
            <v>Ø14 x 1000mm x 2EA</v>
          </cell>
          <cell r="E1433">
            <v>1</v>
          </cell>
          <cell r="F1433" t="str">
            <v>개소</v>
          </cell>
          <cell r="G1433">
            <v>13478</v>
          </cell>
          <cell r="H1433">
            <v>13478</v>
          </cell>
          <cell r="I1433">
            <v>69276</v>
          </cell>
          <cell r="J1433">
            <v>69276</v>
          </cell>
          <cell r="K1433">
            <v>0</v>
          </cell>
          <cell r="L1433">
            <v>0</v>
          </cell>
          <cell r="M1433">
            <v>82754</v>
          </cell>
          <cell r="N1433">
            <v>82754</v>
          </cell>
          <cell r="O1433" t="str">
            <v>제426호표</v>
          </cell>
        </row>
        <row r="1434">
          <cell r="B1434">
            <v>437</v>
          </cell>
          <cell r="C1434" t="str">
            <v>전선퓨즈(1Ø2W)설치</v>
          </cell>
          <cell r="D1434" t="str">
            <v>2.6mm</v>
          </cell>
          <cell r="E1434">
            <v>1</v>
          </cell>
          <cell r="F1434" t="str">
            <v>EA</v>
          </cell>
          <cell r="G1434">
            <v>4550</v>
          </cell>
          <cell r="H1434">
            <v>4550</v>
          </cell>
          <cell r="I1434">
            <v>33407</v>
          </cell>
          <cell r="J1434">
            <v>33407</v>
          </cell>
          <cell r="K1434">
            <v>0</v>
          </cell>
          <cell r="L1434">
            <v>0</v>
          </cell>
          <cell r="M1434">
            <v>37957</v>
          </cell>
          <cell r="N1434">
            <v>37957</v>
          </cell>
          <cell r="O1434" t="str">
            <v>제437호표</v>
          </cell>
        </row>
        <row r="1435">
          <cell r="B1435">
            <v>438</v>
          </cell>
          <cell r="C1435" t="str">
            <v>인류애자 설치</v>
          </cell>
          <cell r="D1435" t="str">
            <v>대110x95</v>
          </cell>
          <cell r="E1435">
            <v>2</v>
          </cell>
          <cell r="F1435" t="str">
            <v>개</v>
          </cell>
          <cell r="G1435">
            <v>1520</v>
          </cell>
          <cell r="H1435">
            <v>3040</v>
          </cell>
          <cell r="I1435">
            <v>6681</v>
          </cell>
          <cell r="J1435">
            <v>13362</v>
          </cell>
          <cell r="K1435">
            <v>0</v>
          </cell>
          <cell r="L1435">
            <v>0</v>
          </cell>
          <cell r="M1435">
            <v>8201</v>
          </cell>
          <cell r="N1435">
            <v>16402</v>
          </cell>
          <cell r="O1435" t="str">
            <v>제438호표</v>
          </cell>
        </row>
        <row r="1436">
          <cell r="B1436">
            <v>439</v>
          </cell>
          <cell r="C1436" t="str">
            <v>옥외용 비닐 절연전선 설치</v>
          </cell>
          <cell r="D1436" t="str">
            <v>DV 2.6mm x 2C</v>
          </cell>
          <cell r="E1436">
            <v>45</v>
          </cell>
          <cell r="F1436" t="str">
            <v>m</v>
          </cell>
          <cell r="G1436">
            <v>937</v>
          </cell>
          <cell r="H1436">
            <v>42165</v>
          </cell>
          <cell r="I1436">
            <v>1898</v>
          </cell>
          <cell r="J1436">
            <v>85410</v>
          </cell>
          <cell r="K1436">
            <v>56</v>
          </cell>
          <cell r="L1436">
            <v>2520</v>
          </cell>
          <cell r="M1436">
            <v>2891</v>
          </cell>
          <cell r="N1436">
            <v>130095</v>
          </cell>
          <cell r="O1436" t="str">
            <v>제439호표</v>
          </cell>
        </row>
        <row r="1437">
          <cell r="B1437" t="str">
            <v>CCTV 운영 스티커알루미늄베이스 5중구성</v>
          </cell>
          <cell r="C1437" t="str">
            <v>CCTV 운영 스티커</v>
          </cell>
          <cell r="D1437" t="str">
            <v>알루미늄베이스 5중구성</v>
          </cell>
          <cell r="E1437">
            <v>26</v>
          </cell>
          <cell r="F1437" t="str">
            <v>EA</v>
          </cell>
          <cell r="G1437">
            <v>10000</v>
          </cell>
          <cell r="H1437">
            <v>260000</v>
          </cell>
          <cell r="J1437">
            <v>0</v>
          </cell>
          <cell r="L1437">
            <v>0</v>
          </cell>
          <cell r="M1437">
            <v>10000</v>
          </cell>
          <cell r="N1437">
            <v>260000</v>
          </cell>
        </row>
        <row r="1438">
          <cell r="B1438" t="str">
            <v>경기도 용인 스티커</v>
          </cell>
          <cell r="C1438" t="str">
            <v>경기도 용인 스티커</v>
          </cell>
          <cell r="E1438">
            <v>3</v>
          </cell>
          <cell r="F1438" t="str">
            <v>EA</v>
          </cell>
          <cell r="G1438">
            <v>10000</v>
          </cell>
          <cell r="H1438">
            <v>30000</v>
          </cell>
          <cell r="J1438">
            <v>0</v>
          </cell>
          <cell r="L1438">
            <v>0</v>
          </cell>
          <cell r="M1438">
            <v>10000</v>
          </cell>
          <cell r="N1438">
            <v>30000</v>
          </cell>
        </row>
        <row r="1447">
          <cell r="B1447">
            <v>3033</v>
          </cell>
          <cell r="D1447" t="str">
            <v>계</v>
          </cell>
          <cell r="H1447">
            <v>4638398</v>
          </cell>
          <cell r="J1447">
            <v>1544039</v>
          </cell>
          <cell r="L1447">
            <v>9239</v>
          </cell>
          <cell r="N1447">
            <v>6191676</v>
          </cell>
        </row>
        <row r="1448">
          <cell r="B1448">
            <v>2034</v>
          </cell>
          <cell r="C1448" t="str">
            <v>2.34 처인구 역북동 632-43(천)(역북동 439)</v>
          </cell>
        </row>
        <row r="1449">
          <cell r="B1449">
            <v>203</v>
          </cell>
          <cell r="C1449" t="str">
            <v>고정형 카메라
고정용 브래킷 설치</v>
          </cell>
          <cell r="D1449" t="str">
            <v>제작사양</v>
          </cell>
          <cell r="E1449">
            <v>1</v>
          </cell>
          <cell r="F1449" t="str">
            <v>EA</v>
          </cell>
          <cell r="G1449">
            <v>82644</v>
          </cell>
          <cell r="H1449">
            <v>82644</v>
          </cell>
          <cell r="I1449">
            <v>88162</v>
          </cell>
          <cell r="J1449">
            <v>88162</v>
          </cell>
          <cell r="K1449">
            <v>0</v>
          </cell>
          <cell r="L1449">
            <v>0</v>
          </cell>
          <cell r="M1449">
            <v>170806</v>
          </cell>
          <cell r="N1449">
            <v>170806</v>
          </cell>
          <cell r="O1449" t="str">
            <v>제203호표</v>
          </cell>
        </row>
        <row r="1450">
          <cell r="B1450">
            <v>206</v>
          </cell>
          <cell r="C1450" t="str">
            <v>LED안내판(부착대) 설치</v>
          </cell>
          <cell r="D1450" t="str">
            <v>부착대(ARM)부착형</v>
          </cell>
          <cell r="E1450">
            <v>1</v>
          </cell>
          <cell r="F1450" t="str">
            <v>개</v>
          </cell>
          <cell r="G1450">
            <v>811034</v>
          </cell>
          <cell r="H1450">
            <v>811034</v>
          </cell>
          <cell r="I1450">
            <v>34498</v>
          </cell>
          <cell r="J1450">
            <v>34498</v>
          </cell>
          <cell r="K1450">
            <v>0</v>
          </cell>
          <cell r="L1450">
            <v>0</v>
          </cell>
          <cell r="M1450">
            <v>845532</v>
          </cell>
          <cell r="N1450">
            <v>845532</v>
          </cell>
          <cell r="O1450" t="str">
            <v>제206호표</v>
          </cell>
        </row>
        <row r="1451">
          <cell r="B1451">
            <v>209</v>
          </cell>
          <cell r="C1451" t="str">
            <v>함체(분체도장)</v>
          </cell>
          <cell r="D1451" t="str">
            <v>SUS 400x700x370, 이중구조 1.2t</v>
          </cell>
          <cell r="E1451">
            <v>1</v>
          </cell>
          <cell r="F1451" t="str">
            <v>EA</v>
          </cell>
          <cell r="G1451">
            <v>850804</v>
          </cell>
          <cell r="H1451">
            <v>850804</v>
          </cell>
          <cell r="I1451">
            <v>26832</v>
          </cell>
          <cell r="J1451">
            <v>26832</v>
          </cell>
          <cell r="K1451">
            <v>0</v>
          </cell>
          <cell r="L1451">
            <v>0</v>
          </cell>
          <cell r="M1451">
            <v>877636</v>
          </cell>
          <cell r="N1451">
            <v>877636</v>
          </cell>
          <cell r="O1451" t="str">
            <v>제209호표</v>
          </cell>
        </row>
        <row r="1452">
          <cell r="B1452">
            <v>217</v>
          </cell>
          <cell r="C1452" t="str">
            <v>HUB</v>
          </cell>
          <cell r="D1452" t="str">
            <v>8Port</v>
          </cell>
          <cell r="E1452">
            <v>1</v>
          </cell>
          <cell r="F1452" t="str">
            <v>EA</v>
          </cell>
          <cell r="G1452">
            <v>82700</v>
          </cell>
          <cell r="H1452">
            <v>82700</v>
          </cell>
          <cell r="I1452">
            <v>60033</v>
          </cell>
          <cell r="J1452">
            <v>60033</v>
          </cell>
          <cell r="K1452">
            <v>0</v>
          </cell>
          <cell r="L1452">
            <v>0</v>
          </cell>
          <cell r="M1452">
            <v>142733</v>
          </cell>
          <cell r="N1452">
            <v>142733</v>
          </cell>
          <cell r="O1452" t="str">
            <v>제217호표</v>
          </cell>
        </row>
        <row r="1453">
          <cell r="B1453">
            <v>213</v>
          </cell>
          <cell r="C1453" t="str">
            <v>UTP PATCH CORD</v>
          </cell>
          <cell r="D1453" t="str">
            <v>UTP Cat 5e. 4P</v>
          </cell>
          <cell r="E1453">
            <v>1</v>
          </cell>
          <cell r="F1453" t="str">
            <v>EA</v>
          </cell>
          <cell r="G1453">
            <v>1148</v>
          </cell>
          <cell r="H1453">
            <v>1148</v>
          </cell>
          <cell r="I1453">
            <v>13299</v>
          </cell>
          <cell r="J1453">
            <v>13299</v>
          </cell>
          <cell r="K1453">
            <v>0</v>
          </cell>
          <cell r="L1453">
            <v>0</v>
          </cell>
          <cell r="M1453">
            <v>14447</v>
          </cell>
          <cell r="N1453">
            <v>14447</v>
          </cell>
          <cell r="O1453" t="str">
            <v>제213호표</v>
          </cell>
        </row>
        <row r="1454">
          <cell r="B1454">
            <v>221</v>
          </cell>
          <cell r="C1454" t="str">
            <v>불법광고물 
부착방지시트</v>
          </cell>
          <cell r="D1454" t="str">
            <v>현장설치도</v>
          </cell>
          <cell r="E1454">
            <v>1</v>
          </cell>
          <cell r="F1454" t="str">
            <v>개소</v>
          </cell>
          <cell r="G1454">
            <v>187775</v>
          </cell>
          <cell r="H1454">
            <v>187775</v>
          </cell>
          <cell r="I1454">
            <v>0</v>
          </cell>
          <cell r="J1454">
            <v>0</v>
          </cell>
          <cell r="K1454">
            <v>0</v>
          </cell>
          <cell r="L1454">
            <v>0</v>
          </cell>
          <cell r="M1454">
            <v>187775</v>
          </cell>
          <cell r="N1454">
            <v>187775</v>
          </cell>
          <cell r="O1454" t="str">
            <v>제221호표</v>
          </cell>
        </row>
        <row r="1455">
          <cell r="B1455" t="str">
            <v>멀티콘센트접지2구</v>
          </cell>
          <cell r="C1455" t="str">
            <v>멀티콘센트</v>
          </cell>
          <cell r="D1455" t="str">
            <v>접지2구</v>
          </cell>
          <cell r="E1455">
            <v>1</v>
          </cell>
          <cell r="F1455" t="str">
            <v>EA</v>
          </cell>
          <cell r="G1455">
            <v>5500</v>
          </cell>
          <cell r="H1455">
            <v>5500</v>
          </cell>
          <cell r="J1455">
            <v>0</v>
          </cell>
          <cell r="L1455">
            <v>0</v>
          </cell>
          <cell r="M1455">
            <v>5500</v>
          </cell>
          <cell r="N1455">
            <v>5500</v>
          </cell>
        </row>
        <row r="1456">
          <cell r="B1456" t="str">
            <v>멀티콘센트접지6구</v>
          </cell>
          <cell r="C1456" t="str">
            <v>멀티콘센트</v>
          </cell>
          <cell r="D1456" t="str">
            <v>접지6구</v>
          </cell>
          <cell r="E1456">
            <v>1</v>
          </cell>
          <cell r="F1456" t="str">
            <v>EA</v>
          </cell>
          <cell r="G1456">
            <v>10400</v>
          </cell>
          <cell r="H1456">
            <v>10400</v>
          </cell>
          <cell r="J1456">
            <v>0</v>
          </cell>
          <cell r="L1456">
            <v>0</v>
          </cell>
          <cell r="M1456">
            <v>10400</v>
          </cell>
          <cell r="N1456">
            <v>10400</v>
          </cell>
        </row>
        <row r="1457">
          <cell r="B1457">
            <v>301</v>
          </cell>
          <cell r="C1457" t="str">
            <v>CCTV POLE 설치
(토사)</v>
          </cell>
          <cell r="D1457" t="str">
            <v>6M, Ø165, 분체도장</v>
          </cell>
          <cell r="E1457">
            <v>1</v>
          </cell>
          <cell r="F1457" t="str">
            <v>EA</v>
          </cell>
          <cell r="G1457">
            <v>1217776</v>
          </cell>
          <cell r="H1457">
            <v>1217776</v>
          </cell>
          <cell r="I1457">
            <v>259211</v>
          </cell>
          <cell r="J1457">
            <v>259211</v>
          </cell>
          <cell r="K1457">
            <v>0</v>
          </cell>
          <cell r="L1457">
            <v>0</v>
          </cell>
          <cell r="M1457">
            <v>1476987</v>
          </cell>
          <cell r="N1457">
            <v>1476987</v>
          </cell>
          <cell r="O1457" t="str">
            <v>제301호표</v>
          </cell>
        </row>
        <row r="1458">
          <cell r="B1458">
            <v>310</v>
          </cell>
          <cell r="C1458" t="str">
            <v>부착대(ARM)설치(도로)</v>
          </cell>
          <cell r="D1458" t="str">
            <v>5M, Ø76, 분체도장</v>
          </cell>
          <cell r="E1458">
            <v>1</v>
          </cell>
          <cell r="F1458" t="str">
            <v>EA</v>
          </cell>
          <cell r="G1458">
            <v>292622</v>
          </cell>
          <cell r="H1458">
            <v>292622</v>
          </cell>
          <cell r="I1458">
            <v>223214</v>
          </cell>
          <cell r="J1458">
            <v>223214</v>
          </cell>
          <cell r="K1458">
            <v>0</v>
          </cell>
          <cell r="L1458">
            <v>0</v>
          </cell>
          <cell r="M1458">
            <v>515836</v>
          </cell>
          <cell r="N1458">
            <v>515836</v>
          </cell>
          <cell r="O1458" t="str">
            <v>제310호표</v>
          </cell>
        </row>
        <row r="1459">
          <cell r="B1459">
            <v>324</v>
          </cell>
          <cell r="C1459" t="str">
            <v>와이어로프 설치</v>
          </cell>
          <cell r="D1459" t="str">
            <v>ARM 5M</v>
          </cell>
          <cell r="E1459">
            <v>1</v>
          </cell>
          <cell r="F1459" t="str">
            <v>식</v>
          </cell>
          <cell r="G1459">
            <v>20524</v>
          </cell>
          <cell r="H1459">
            <v>20524</v>
          </cell>
          <cell r="I1459">
            <v>120048</v>
          </cell>
          <cell r="J1459">
            <v>120048</v>
          </cell>
          <cell r="K1459">
            <v>0</v>
          </cell>
          <cell r="L1459">
            <v>0</v>
          </cell>
          <cell r="M1459">
            <v>140572</v>
          </cell>
          <cell r="N1459">
            <v>140572</v>
          </cell>
          <cell r="O1459" t="str">
            <v>제324호표</v>
          </cell>
        </row>
        <row r="1460">
          <cell r="B1460">
            <v>325</v>
          </cell>
          <cell r="C1460" t="str">
            <v>CCTV POLE 
기성기초 설치</v>
          </cell>
          <cell r="D1460" t="str">
            <v>700 x 700 x 800(토사)</v>
          </cell>
          <cell r="E1460">
            <v>1</v>
          </cell>
          <cell r="F1460" t="str">
            <v>개소</v>
          </cell>
          <cell r="G1460">
            <v>180420</v>
          </cell>
          <cell r="H1460">
            <v>180420</v>
          </cell>
          <cell r="I1460">
            <v>65613</v>
          </cell>
          <cell r="J1460">
            <v>65613</v>
          </cell>
          <cell r="K1460">
            <v>6719</v>
          </cell>
          <cell r="L1460">
            <v>6719</v>
          </cell>
          <cell r="M1460">
            <v>252752</v>
          </cell>
          <cell r="N1460">
            <v>252752</v>
          </cell>
          <cell r="O1460" t="str">
            <v>제325호표</v>
          </cell>
        </row>
        <row r="1461">
          <cell r="B1461">
            <v>409</v>
          </cell>
          <cell r="C1461" t="str">
            <v>전원케이블 포설</v>
          </cell>
          <cell r="D1461" t="str">
            <v>F-CV 2.5sq x 3C x 1열</v>
          </cell>
          <cell r="E1461">
            <v>62</v>
          </cell>
          <cell r="F1461" t="str">
            <v>m</v>
          </cell>
          <cell r="G1461">
            <v>1510</v>
          </cell>
          <cell r="H1461">
            <v>93620</v>
          </cell>
          <cell r="I1461">
            <v>4510</v>
          </cell>
          <cell r="J1461">
            <v>279620</v>
          </cell>
          <cell r="K1461">
            <v>0</v>
          </cell>
          <cell r="L1461">
            <v>0</v>
          </cell>
          <cell r="M1461">
            <v>6020</v>
          </cell>
          <cell r="N1461">
            <v>373240</v>
          </cell>
          <cell r="O1461" t="str">
            <v>제409호표</v>
          </cell>
        </row>
        <row r="1462">
          <cell r="B1462">
            <v>411</v>
          </cell>
          <cell r="C1462" t="str">
            <v>전원케이블 포설</v>
          </cell>
          <cell r="D1462" t="str">
            <v>VCT 1.5sq x 2C x 1열</v>
          </cell>
          <cell r="E1462">
            <v>7</v>
          </cell>
          <cell r="F1462" t="str">
            <v>m</v>
          </cell>
          <cell r="G1462">
            <v>804</v>
          </cell>
          <cell r="H1462">
            <v>5628</v>
          </cell>
          <cell r="I1462">
            <v>3323</v>
          </cell>
          <cell r="J1462">
            <v>23261</v>
          </cell>
          <cell r="K1462">
            <v>0</v>
          </cell>
          <cell r="L1462">
            <v>0</v>
          </cell>
          <cell r="M1462">
            <v>4127</v>
          </cell>
          <cell r="N1462">
            <v>28889</v>
          </cell>
          <cell r="O1462" t="str">
            <v>제411호표</v>
          </cell>
        </row>
        <row r="1463">
          <cell r="B1463">
            <v>414</v>
          </cell>
          <cell r="C1463" t="str">
            <v>전원케이블 포설</v>
          </cell>
          <cell r="D1463" t="str">
            <v>VCT 1.5sq x 2C x 4열</v>
          </cell>
          <cell r="E1463">
            <v>8</v>
          </cell>
          <cell r="F1463" t="str">
            <v>m</v>
          </cell>
          <cell r="G1463">
            <v>3058</v>
          </cell>
          <cell r="H1463">
            <v>24464</v>
          </cell>
          <cell r="I1463">
            <v>11299</v>
          </cell>
          <cell r="J1463">
            <v>90392</v>
          </cell>
          <cell r="K1463">
            <v>0</v>
          </cell>
          <cell r="L1463">
            <v>0</v>
          </cell>
          <cell r="M1463">
            <v>14357</v>
          </cell>
          <cell r="N1463">
            <v>114856</v>
          </cell>
          <cell r="O1463" t="str">
            <v>제414호표</v>
          </cell>
        </row>
        <row r="1464">
          <cell r="B1464">
            <v>418</v>
          </cell>
          <cell r="C1464" t="str">
            <v>LAN 케이블(옥외) 포설</v>
          </cell>
          <cell r="D1464" t="str">
            <v>UTP Cat 5e 4P x 1열</v>
          </cell>
          <cell r="E1464">
            <v>62</v>
          </cell>
          <cell r="F1464" t="str">
            <v>m</v>
          </cell>
          <cell r="G1464">
            <v>642</v>
          </cell>
          <cell r="H1464">
            <v>39804</v>
          </cell>
          <cell r="I1464">
            <v>4987</v>
          </cell>
          <cell r="J1464">
            <v>309194</v>
          </cell>
          <cell r="K1464">
            <v>0</v>
          </cell>
          <cell r="L1464">
            <v>0</v>
          </cell>
          <cell r="M1464">
            <v>5629</v>
          </cell>
          <cell r="N1464">
            <v>348998</v>
          </cell>
          <cell r="O1464" t="str">
            <v>제418호표</v>
          </cell>
        </row>
        <row r="1465">
          <cell r="B1465">
            <v>421</v>
          </cell>
          <cell r="C1465" t="str">
            <v>LAN 케이블(옥외) 포설</v>
          </cell>
          <cell r="D1465" t="str">
            <v>UTP Cat 5e 4P x 4열</v>
          </cell>
          <cell r="E1465">
            <v>8</v>
          </cell>
          <cell r="F1465" t="str">
            <v>m</v>
          </cell>
          <cell r="G1465">
            <v>2481</v>
          </cell>
          <cell r="H1465">
            <v>19848</v>
          </cell>
          <cell r="I1465">
            <v>16956</v>
          </cell>
          <cell r="J1465">
            <v>135648</v>
          </cell>
          <cell r="K1465">
            <v>0</v>
          </cell>
          <cell r="L1465">
            <v>0</v>
          </cell>
          <cell r="M1465">
            <v>19437</v>
          </cell>
          <cell r="N1465">
            <v>155496</v>
          </cell>
          <cell r="O1465" t="str">
            <v>제421호표</v>
          </cell>
        </row>
        <row r="1466">
          <cell r="B1466">
            <v>425</v>
          </cell>
          <cell r="C1466" t="str">
            <v>접지용 비닐 절연전선</v>
          </cell>
          <cell r="D1466" t="str">
            <v>F-GV 4㎟</v>
          </cell>
          <cell r="E1466">
            <v>6</v>
          </cell>
          <cell r="F1466" t="str">
            <v>m</v>
          </cell>
          <cell r="G1466">
            <v>575</v>
          </cell>
          <cell r="H1466">
            <v>3450</v>
          </cell>
          <cell r="I1466">
            <v>1438</v>
          </cell>
          <cell r="J1466">
            <v>8628</v>
          </cell>
          <cell r="K1466">
            <v>0</v>
          </cell>
          <cell r="L1466">
            <v>0</v>
          </cell>
          <cell r="M1466">
            <v>2013</v>
          </cell>
          <cell r="N1466">
            <v>12078</v>
          </cell>
          <cell r="O1466" t="str">
            <v>제425호표</v>
          </cell>
        </row>
        <row r="1467">
          <cell r="B1467">
            <v>426</v>
          </cell>
          <cell r="C1467" t="str">
            <v>접지동봉(2본)</v>
          </cell>
          <cell r="D1467" t="str">
            <v>Ø14 x 1000mm x 2EA</v>
          </cell>
          <cell r="E1467">
            <v>1</v>
          </cell>
          <cell r="F1467" t="str">
            <v>개소</v>
          </cell>
          <cell r="G1467">
            <v>13478</v>
          </cell>
          <cell r="H1467">
            <v>13478</v>
          </cell>
          <cell r="I1467">
            <v>69276</v>
          </cell>
          <cell r="J1467">
            <v>69276</v>
          </cell>
          <cell r="K1467">
            <v>0</v>
          </cell>
          <cell r="L1467">
            <v>0</v>
          </cell>
          <cell r="M1467">
            <v>82754</v>
          </cell>
          <cell r="N1467">
            <v>82754</v>
          </cell>
          <cell r="O1467" t="str">
            <v>제426호표</v>
          </cell>
        </row>
        <row r="1468">
          <cell r="B1468">
            <v>441</v>
          </cell>
          <cell r="C1468" t="str">
            <v>조가선 설치</v>
          </cell>
          <cell r="D1468">
            <v>0</v>
          </cell>
          <cell r="E1468">
            <v>50</v>
          </cell>
          <cell r="F1468" t="str">
            <v>m</v>
          </cell>
          <cell r="G1468">
            <v>1429</v>
          </cell>
          <cell r="H1468">
            <v>71450</v>
          </cell>
          <cell r="I1468">
            <v>2306</v>
          </cell>
          <cell r="J1468">
            <v>115300</v>
          </cell>
          <cell r="K1468">
            <v>0</v>
          </cell>
          <cell r="L1468">
            <v>0</v>
          </cell>
          <cell r="M1468">
            <v>3735</v>
          </cell>
          <cell r="N1468">
            <v>186750</v>
          </cell>
          <cell r="O1468" t="str">
            <v>제441호표</v>
          </cell>
        </row>
        <row r="1469">
          <cell r="B1469" t="str">
            <v>CCTV 운영 스티커알루미늄베이스 5중구성</v>
          </cell>
          <cell r="C1469" t="str">
            <v>CCTV 운영 스티커</v>
          </cell>
          <cell r="D1469" t="str">
            <v>알루미늄베이스 5중구성</v>
          </cell>
          <cell r="E1469">
            <v>26</v>
          </cell>
          <cell r="F1469" t="str">
            <v>EA</v>
          </cell>
          <cell r="G1469">
            <v>10000</v>
          </cell>
          <cell r="H1469">
            <v>260000</v>
          </cell>
          <cell r="J1469">
            <v>0</v>
          </cell>
          <cell r="L1469">
            <v>0</v>
          </cell>
          <cell r="M1469">
            <v>10000</v>
          </cell>
          <cell r="N1469">
            <v>260000</v>
          </cell>
        </row>
        <row r="1470">
          <cell r="B1470" t="str">
            <v>경기도 용인 스티커</v>
          </cell>
          <cell r="C1470" t="str">
            <v>경기도 용인 스티커</v>
          </cell>
          <cell r="E1470">
            <v>3</v>
          </cell>
          <cell r="F1470" t="str">
            <v>EA</v>
          </cell>
          <cell r="G1470">
            <v>10000</v>
          </cell>
          <cell r="H1470">
            <v>30000</v>
          </cell>
          <cell r="J1470">
            <v>0</v>
          </cell>
          <cell r="L1470">
            <v>0</v>
          </cell>
          <cell r="M1470">
            <v>10000</v>
          </cell>
          <cell r="N1470">
            <v>30000</v>
          </cell>
        </row>
        <row r="1490">
          <cell r="B1490">
            <v>3034</v>
          </cell>
          <cell r="D1490" t="str">
            <v>계</v>
          </cell>
          <cell r="H1490">
            <v>4305089</v>
          </cell>
          <cell r="J1490">
            <v>1922229</v>
          </cell>
          <cell r="L1490">
            <v>6719</v>
          </cell>
          <cell r="N1490">
            <v>6234037</v>
          </cell>
        </row>
        <row r="1491">
          <cell r="B1491">
            <v>2035</v>
          </cell>
          <cell r="C1491" t="str">
            <v>2.35 처인구 원삼면 맹리 352-4(답)</v>
          </cell>
        </row>
        <row r="1492">
          <cell r="B1492">
            <v>202</v>
          </cell>
          <cell r="C1492" t="str">
            <v>스피드 돔 카메라
고정용 브래킷 설치</v>
          </cell>
          <cell r="D1492" t="str">
            <v>제작사양</v>
          </cell>
          <cell r="E1492">
            <v>1</v>
          </cell>
          <cell r="F1492" t="str">
            <v>EA</v>
          </cell>
          <cell r="G1492">
            <v>52644</v>
          </cell>
          <cell r="H1492">
            <v>52644</v>
          </cell>
          <cell r="I1492">
            <v>88162</v>
          </cell>
          <cell r="J1492">
            <v>88162</v>
          </cell>
          <cell r="K1492">
            <v>0</v>
          </cell>
          <cell r="L1492">
            <v>0</v>
          </cell>
          <cell r="M1492">
            <v>140806</v>
          </cell>
          <cell r="N1492">
            <v>140806</v>
          </cell>
          <cell r="O1492" t="str">
            <v>제202호표</v>
          </cell>
        </row>
        <row r="1493">
          <cell r="B1493">
            <v>203</v>
          </cell>
          <cell r="C1493" t="str">
            <v>고정형 카메라
고정용 브래킷 설치</v>
          </cell>
          <cell r="D1493" t="str">
            <v>제작사양</v>
          </cell>
          <cell r="E1493">
            <v>1</v>
          </cell>
          <cell r="F1493" t="str">
            <v>EA</v>
          </cell>
          <cell r="G1493">
            <v>82644</v>
          </cell>
          <cell r="H1493">
            <v>82644</v>
          </cell>
          <cell r="I1493">
            <v>88162</v>
          </cell>
          <cell r="J1493">
            <v>88162</v>
          </cell>
          <cell r="K1493">
            <v>0</v>
          </cell>
          <cell r="L1493">
            <v>0</v>
          </cell>
          <cell r="M1493">
            <v>170806</v>
          </cell>
          <cell r="N1493">
            <v>170806</v>
          </cell>
          <cell r="O1493" t="str">
            <v>제203호표</v>
          </cell>
        </row>
        <row r="1494">
          <cell r="B1494">
            <v>204</v>
          </cell>
          <cell r="C1494" t="str">
            <v>스피커 설치</v>
          </cell>
          <cell r="D1494" t="str">
            <v>20W, 8Ω</v>
          </cell>
          <cell r="E1494">
            <v>1</v>
          </cell>
          <cell r="F1494" t="str">
            <v>개</v>
          </cell>
          <cell r="G1494">
            <v>45879</v>
          </cell>
          <cell r="H1494">
            <v>45879</v>
          </cell>
          <cell r="I1494">
            <v>45997</v>
          </cell>
          <cell r="J1494">
            <v>45997</v>
          </cell>
          <cell r="K1494">
            <v>0</v>
          </cell>
          <cell r="L1494">
            <v>0</v>
          </cell>
          <cell r="M1494">
            <v>91876</v>
          </cell>
          <cell r="N1494">
            <v>91876</v>
          </cell>
          <cell r="O1494" t="str">
            <v>제204호표</v>
          </cell>
        </row>
        <row r="1495">
          <cell r="B1495">
            <v>205</v>
          </cell>
          <cell r="C1495" t="str">
            <v>경광등 설치</v>
          </cell>
          <cell r="D1495" t="str">
            <v>크세논램프 5W, ABS</v>
          </cell>
          <cell r="E1495">
            <v>1</v>
          </cell>
          <cell r="F1495" t="str">
            <v>개</v>
          </cell>
          <cell r="G1495">
            <v>50294</v>
          </cell>
          <cell r="H1495">
            <v>50294</v>
          </cell>
          <cell r="I1495">
            <v>9801</v>
          </cell>
          <cell r="J1495">
            <v>9801</v>
          </cell>
          <cell r="K1495">
            <v>0</v>
          </cell>
          <cell r="L1495">
            <v>0</v>
          </cell>
          <cell r="M1495">
            <v>60095</v>
          </cell>
          <cell r="N1495">
            <v>60095</v>
          </cell>
          <cell r="O1495" t="str">
            <v>제205호표</v>
          </cell>
        </row>
        <row r="1496">
          <cell r="B1496">
            <v>206</v>
          </cell>
          <cell r="C1496" t="str">
            <v>LED안내판(부착대) 설치</v>
          </cell>
          <cell r="D1496" t="str">
            <v>부착대(ARM)부착형</v>
          </cell>
          <cell r="E1496">
            <v>1</v>
          </cell>
          <cell r="F1496" t="str">
            <v>개</v>
          </cell>
          <cell r="G1496">
            <v>811034</v>
          </cell>
          <cell r="H1496">
            <v>811034</v>
          </cell>
          <cell r="I1496">
            <v>34498</v>
          </cell>
          <cell r="J1496">
            <v>34498</v>
          </cell>
          <cell r="K1496">
            <v>0</v>
          </cell>
          <cell r="L1496">
            <v>0</v>
          </cell>
          <cell r="M1496">
            <v>845532</v>
          </cell>
          <cell r="N1496">
            <v>845532</v>
          </cell>
          <cell r="O1496" t="str">
            <v>제206호표</v>
          </cell>
        </row>
        <row r="1497">
          <cell r="B1497">
            <v>207</v>
          </cell>
          <cell r="C1497" t="str">
            <v>계량기함 설치</v>
          </cell>
          <cell r="D1497" t="str">
            <v>PVC</v>
          </cell>
          <cell r="E1497">
            <v>1</v>
          </cell>
          <cell r="F1497" t="str">
            <v>개</v>
          </cell>
          <cell r="G1497">
            <v>13197</v>
          </cell>
          <cell r="H1497">
            <v>13197</v>
          </cell>
          <cell r="I1497">
            <v>24930</v>
          </cell>
          <cell r="J1497">
            <v>24930</v>
          </cell>
          <cell r="K1497">
            <v>0</v>
          </cell>
          <cell r="L1497">
            <v>0</v>
          </cell>
          <cell r="M1497">
            <v>38127</v>
          </cell>
          <cell r="N1497">
            <v>38127</v>
          </cell>
          <cell r="O1497" t="str">
            <v>제207호표</v>
          </cell>
        </row>
        <row r="1498">
          <cell r="B1498">
            <v>208</v>
          </cell>
          <cell r="C1498" t="str">
            <v>안내판(함체) 설치</v>
          </cell>
          <cell r="D1498" t="str">
            <v>탈착식(400x300x3t)</v>
          </cell>
          <cell r="E1498">
            <v>1</v>
          </cell>
          <cell r="F1498" t="str">
            <v>EA</v>
          </cell>
          <cell r="G1498">
            <v>50258</v>
          </cell>
          <cell r="H1498">
            <v>50258</v>
          </cell>
          <cell r="I1498">
            <v>8624</v>
          </cell>
          <cell r="J1498">
            <v>8624</v>
          </cell>
          <cell r="K1498">
            <v>0</v>
          </cell>
          <cell r="L1498">
            <v>0</v>
          </cell>
          <cell r="M1498">
            <v>58882</v>
          </cell>
          <cell r="N1498">
            <v>58882</v>
          </cell>
          <cell r="O1498" t="str">
            <v>제208호표</v>
          </cell>
        </row>
        <row r="1499">
          <cell r="B1499">
            <v>209</v>
          </cell>
          <cell r="C1499" t="str">
            <v>함체(분체도장)</v>
          </cell>
          <cell r="D1499" t="str">
            <v>SUS 400x700x370, 이중구조 1.2t</v>
          </cell>
          <cell r="E1499">
            <v>1</v>
          </cell>
          <cell r="F1499" t="str">
            <v>EA</v>
          </cell>
          <cell r="G1499">
            <v>850804</v>
          </cell>
          <cell r="H1499">
            <v>850804</v>
          </cell>
          <cell r="I1499">
            <v>26832</v>
          </cell>
          <cell r="J1499">
            <v>26832</v>
          </cell>
          <cell r="K1499">
            <v>0</v>
          </cell>
          <cell r="L1499">
            <v>0</v>
          </cell>
          <cell r="M1499">
            <v>877636</v>
          </cell>
          <cell r="N1499">
            <v>877636</v>
          </cell>
          <cell r="O1499" t="str">
            <v>제209호표</v>
          </cell>
        </row>
        <row r="1500">
          <cell r="B1500">
            <v>212</v>
          </cell>
          <cell r="C1500" t="str">
            <v>광 스위치 설치</v>
          </cell>
          <cell r="D1500" t="str">
            <v xml:space="preserve">TP Port : 7포트 </v>
          </cell>
          <cell r="E1500">
            <v>1</v>
          </cell>
          <cell r="F1500" t="str">
            <v>EA</v>
          </cell>
          <cell r="G1500">
            <v>301800</v>
          </cell>
          <cell r="H1500">
            <v>301800</v>
          </cell>
          <cell r="I1500">
            <v>60033</v>
          </cell>
          <cell r="J1500">
            <v>60033</v>
          </cell>
          <cell r="K1500">
            <v>0</v>
          </cell>
          <cell r="L1500">
            <v>0</v>
          </cell>
          <cell r="M1500">
            <v>361833</v>
          </cell>
          <cell r="N1500">
            <v>361833</v>
          </cell>
          <cell r="O1500" t="str">
            <v>제212호표</v>
          </cell>
        </row>
        <row r="1501">
          <cell r="B1501">
            <v>213</v>
          </cell>
          <cell r="C1501" t="str">
            <v>UTP PATCH CORD</v>
          </cell>
          <cell r="D1501" t="str">
            <v>UTP Cat 5e. 4P</v>
          </cell>
          <cell r="E1501">
            <v>1</v>
          </cell>
          <cell r="F1501" t="str">
            <v>EA</v>
          </cell>
          <cell r="G1501">
            <v>1148</v>
          </cell>
          <cell r="H1501">
            <v>1148</v>
          </cell>
          <cell r="I1501">
            <v>13299</v>
          </cell>
          <cell r="J1501">
            <v>13299</v>
          </cell>
          <cell r="K1501">
            <v>0</v>
          </cell>
          <cell r="L1501">
            <v>0</v>
          </cell>
          <cell r="M1501">
            <v>14447</v>
          </cell>
          <cell r="N1501">
            <v>14447</v>
          </cell>
          <cell r="O1501" t="str">
            <v>제213호표</v>
          </cell>
        </row>
        <row r="1502">
          <cell r="B1502">
            <v>218</v>
          </cell>
          <cell r="C1502" t="str">
            <v>누전차단기 설치</v>
          </cell>
          <cell r="D1502" t="str">
            <v>ELB 2P 30/20AT</v>
          </cell>
          <cell r="E1502">
            <v>1</v>
          </cell>
          <cell r="F1502" t="str">
            <v>EA</v>
          </cell>
          <cell r="G1502">
            <v>15475</v>
          </cell>
          <cell r="H1502">
            <v>15475</v>
          </cell>
          <cell r="I1502">
            <v>29183</v>
          </cell>
          <cell r="J1502">
            <v>29183</v>
          </cell>
          <cell r="K1502">
            <v>0</v>
          </cell>
          <cell r="L1502">
            <v>0</v>
          </cell>
          <cell r="M1502">
            <v>44658</v>
          </cell>
          <cell r="N1502">
            <v>44658</v>
          </cell>
          <cell r="O1502" t="str">
            <v>제218호표</v>
          </cell>
        </row>
        <row r="1503">
          <cell r="B1503">
            <v>219</v>
          </cell>
          <cell r="C1503" t="str">
            <v>배선용차단기 설치</v>
          </cell>
          <cell r="D1503" t="str">
            <v>MCCB 2P 30/20AT</v>
          </cell>
          <cell r="E1503">
            <v>1</v>
          </cell>
          <cell r="F1503" t="str">
            <v>EA</v>
          </cell>
          <cell r="G1503">
            <v>27956</v>
          </cell>
          <cell r="H1503">
            <v>27956</v>
          </cell>
          <cell r="I1503">
            <v>31882</v>
          </cell>
          <cell r="J1503">
            <v>31882</v>
          </cell>
          <cell r="K1503">
            <v>0</v>
          </cell>
          <cell r="L1503">
            <v>0</v>
          </cell>
          <cell r="M1503">
            <v>59838</v>
          </cell>
          <cell r="N1503">
            <v>59838</v>
          </cell>
          <cell r="O1503" t="str">
            <v>제219호표</v>
          </cell>
        </row>
        <row r="1504">
          <cell r="B1504">
            <v>220</v>
          </cell>
          <cell r="C1504" t="str">
            <v>써지보호기(전원) 설치</v>
          </cell>
          <cell r="D1504" t="str">
            <v>40KA</v>
          </cell>
          <cell r="E1504">
            <v>1</v>
          </cell>
          <cell r="F1504" t="str">
            <v>EA</v>
          </cell>
          <cell r="G1504">
            <v>91263</v>
          </cell>
          <cell r="H1504">
            <v>91263</v>
          </cell>
          <cell r="I1504">
            <v>42129</v>
          </cell>
          <cell r="J1504">
            <v>42129</v>
          </cell>
          <cell r="K1504">
            <v>0</v>
          </cell>
          <cell r="L1504">
            <v>0</v>
          </cell>
          <cell r="M1504">
            <v>133392</v>
          </cell>
          <cell r="N1504">
            <v>133392</v>
          </cell>
          <cell r="O1504" t="str">
            <v>제220호표</v>
          </cell>
        </row>
        <row r="1505">
          <cell r="B1505" t="str">
            <v>멀티콘센트접지2구</v>
          </cell>
          <cell r="C1505" t="str">
            <v>멀티콘센트</v>
          </cell>
          <cell r="D1505" t="str">
            <v>접지2구</v>
          </cell>
          <cell r="E1505">
            <v>1</v>
          </cell>
          <cell r="F1505" t="str">
            <v>EA</v>
          </cell>
          <cell r="G1505">
            <v>5500</v>
          </cell>
          <cell r="H1505">
            <v>5500</v>
          </cell>
          <cell r="J1505">
            <v>0</v>
          </cell>
          <cell r="L1505">
            <v>0</v>
          </cell>
          <cell r="M1505">
            <v>5500</v>
          </cell>
          <cell r="N1505">
            <v>5500</v>
          </cell>
        </row>
        <row r="1506">
          <cell r="B1506" t="str">
            <v>멀티콘센트접지6구</v>
          </cell>
          <cell r="C1506" t="str">
            <v>멀티콘센트</v>
          </cell>
          <cell r="D1506" t="str">
            <v>접지6구</v>
          </cell>
          <cell r="E1506">
            <v>2</v>
          </cell>
          <cell r="F1506" t="str">
            <v>EA</v>
          </cell>
          <cell r="G1506">
            <v>10400</v>
          </cell>
          <cell r="H1506">
            <v>20800</v>
          </cell>
          <cell r="J1506">
            <v>0</v>
          </cell>
          <cell r="L1506">
            <v>0</v>
          </cell>
          <cell r="M1506">
            <v>10400</v>
          </cell>
          <cell r="N1506">
            <v>20800</v>
          </cell>
        </row>
        <row r="1507">
          <cell r="B1507">
            <v>311</v>
          </cell>
          <cell r="C1507" t="str">
            <v>전주부착형
부착대(ARM)설치(도로)</v>
          </cell>
          <cell r="D1507" t="str">
            <v>1.5M, Ø76, 분체도장</v>
          </cell>
          <cell r="E1507">
            <v>1</v>
          </cell>
          <cell r="F1507" t="str">
            <v>EA</v>
          </cell>
          <cell r="G1507">
            <v>229622</v>
          </cell>
          <cell r="H1507">
            <v>229622</v>
          </cell>
          <cell r="I1507">
            <v>223214</v>
          </cell>
          <cell r="J1507">
            <v>223214</v>
          </cell>
          <cell r="K1507">
            <v>0</v>
          </cell>
          <cell r="L1507">
            <v>0</v>
          </cell>
          <cell r="M1507">
            <v>452836</v>
          </cell>
          <cell r="N1507">
            <v>452836</v>
          </cell>
          <cell r="O1507" t="str">
            <v>제311호표</v>
          </cell>
        </row>
        <row r="1508">
          <cell r="B1508">
            <v>402</v>
          </cell>
          <cell r="C1508" t="str">
            <v>전선관(지중)</v>
          </cell>
          <cell r="D1508" t="str">
            <v>HI 16C</v>
          </cell>
          <cell r="E1508">
            <v>2.5</v>
          </cell>
          <cell r="F1508" t="str">
            <v>m</v>
          </cell>
          <cell r="G1508">
            <v>481</v>
          </cell>
          <cell r="H1508">
            <v>1202</v>
          </cell>
          <cell r="I1508">
            <v>7067</v>
          </cell>
          <cell r="J1508">
            <v>17667</v>
          </cell>
          <cell r="K1508">
            <v>0</v>
          </cell>
          <cell r="L1508">
            <v>0</v>
          </cell>
          <cell r="M1508">
            <v>7547.6</v>
          </cell>
          <cell r="N1508">
            <v>18869</v>
          </cell>
          <cell r="O1508" t="str">
            <v>제402호표</v>
          </cell>
        </row>
        <row r="1509">
          <cell r="B1509">
            <v>403</v>
          </cell>
          <cell r="C1509" t="str">
            <v>전선관(노출)</v>
          </cell>
          <cell r="D1509" t="str">
            <v>FLEX 16C(방수형)</v>
          </cell>
          <cell r="E1509">
            <v>3</v>
          </cell>
          <cell r="F1509" t="str">
            <v>m</v>
          </cell>
          <cell r="G1509">
            <v>1091</v>
          </cell>
          <cell r="H1509">
            <v>3273</v>
          </cell>
          <cell r="I1509">
            <v>11585</v>
          </cell>
          <cell r="J1509">
            <v>34755</v>
          </cell>
          <cell r="K1509">
            <v>0</v>
          </cell>
          <cell r="L1509">
            <v>0</v>
          </cell>
          <cell r="M1509">
            <v>12676</v>
          </cell>
          <cell r="N1509">
            <v>38028</v>
          </cell>
          <cell r="O1509" t="str">
            <v>제403호표</v>
          </cell>
        </row>
        <row r="1510">
          <cell r="B1510">
            <v>405</v>
          </cell>
          <cell r="C1510" t="str">
            <v>전선관(노출)</v>
          </cell>
          <cell r="D1510" t="str">
            <v>FLEX 28C(방수형)</v>
          </cell>
          <cell r="E1510">
            <v>9.5</v>
          </cell>
          <cell r="F1510" t="str">
            <v>m</v>
          </cell>
          <cell r="G1510">
            <v>1574</v>
          </cell>
          <cell r="H1510">
            <v>14953</v>
          </cell>
          <cell r="I1510">
            <v>18958</v>
          </cell>
          <cell r="J1510">
            <v>180101</v>
          </cell>
          <cell r="K1510">
            <v>0</v>
          </cell>
          <cell r="L1510">
            <v>0</v>
          </cell>
          <cell r="M1510">
            <v>20532</v>
          </cell>
          <cell r="N1510">
            <v>195054</v>
          </cell>
          <cell r="O1510" t="str">
            <v>제405호표</v>
          </cell>
        </row>
        <row r="1511">
          <cell r="B1511">
            <v>406</v>
          </cell>
          <cell r="C1511" t="str">
            <v>전선관(노출)</v>
          </cell>
          <cell r="D1511" t="str">
            <v>FLEX 36C(방수형)</v>
          </cell>
          <cell r="E1511">
            <v>3</v>
          </cell>
          <cell r="F1511" t="str">
            <v>m</v>
          </cell>
          <cell r="G1511">
            <v>2135</v>
          </cell>
          <cell r="H1511">
            <v>6405</v>
          </cell>
          <cell r="I1511">
            <v>22907</v>
          </cell>
          <cell r="J1511">
            <v>68721</v>
          </cell>
          <cell r="K1511">
            <v>0</v>
          </cell>
          <cell r="L1511">
            <v>0</v>
          </cell>
          <cell r="M1511">
            <v>25042</v>
          </cell>
          <cell r="N1511">
            <v>75126</v>
          </cell>
          <cell r="O1511" t="str">
            <v>제406호표</v>
          </cell>
        </row>
        <row r="1512">
          <cell r="B1512" t="str">
            <v>전선관 커넥터FLEX 16C(방수형)</v>
          </cell>
          <cell r="C1512" t="str">
            <v>전선관 커넥터</v>
          </cell>
          <cell r="D1512" t="str">
            <v>FLEX 16C(방수형)</v>
          </cell>
          <cell r="E1512">
            <v>4</v>
          </cell>
          <cell r="F1512" t="str">
            <v>EA</v>
          </cell>
          <cell r="G1512">
            <v>567</v>
          </cell>
          <cell r="H1512">
            <v>2268</v>
          </cell>
          <cell r="J1512">
            <v>0</v>
          </cell>
          <cell r="L1512">
            <v>0</v>
          </cell>
          <cell r="M1512">
            <v>567</v>
          </cell>
          <cell r="N1512">
            <v>2268</v>
          </cell>
        </row>
        <row r="1513">
          <cell r="B1513" t="str">
            <v>전선관 커넥터FLEX 28C(방수형)</v>
          </cell>
          <cell r="C1513" t="str">
            <v>전선관 커넥터</v>
          </cell>
          <cell r="D1513" t="str">
            <v>FLEX 28C(방수형)</v>
          </cell>
          <cell r="E1513">
            <v>4</v>
          </cell>
          <cell r="F1513" t="str">
            <v>EA</v>
          </cell>
          <cell r="G1513">
            <v>1000</v>
          </cell>
          <cell r="H1513">
            <v>4000</v>
          </cell>
          <cell r="J1513">
            <v>0</v>
          </cell>
          <cell r="L1513">
            <v>0</v>
          </cell>
          <cell r="M1513">
            <v>1000</v>
          </cell>
          <cell r="N1513">
            <v>4000</v>
          </cell>
        </row>
        <row r="1514">
          <cell r="B1514" t="str">
            <v>전선관 커넥터FLEX 36C(방수형)</v>
          </cell>
          <cell r="C1514" t="str">
            <v>전선관 커넥터</v>
          </cell>
          <cell r="D1514" t="str">
            <v>FLEX 36C(방수형)</v>
          </cell>
          <cell r="E1514">
            <v>2</v>
          </cell>
          <cell r="F1514" t="str">
            <v>EA</v>
          </cell>
          <cell r="G1514">
            <v>1400</v>
          </cell>
          <cell r="H1514">
            <v>2800</v>
          </cell>
          <cell r="J1514">
            <v>0</v>
          </cell>
          <cell r="L1514">
            <v>0</v>
          </cell>
          <cell r="M1514">
            <v>1400</v>
          </cell>
          <cell r="N1514">
            <v>2800</v>
          </cell>
        </row>
        <row r="1515">
          <cell r="B1515">
            <v>410</v>
          </cell>
          <cell r="C1515" t="str">
            <v>전원케이블 포설</v>
          </cell>
          <cell r="D1515" t="str">
            <v>F-CV 4sq x 2C x 1열</v>
          </cell>
          <cell r="E1515">
            <v>10</v>
          </cell>
          <cell r="F1515" t="str">
            <v>m</v>
          </cell>
          <cell r="G1515">
            <v>1290</v>
          </cell>
          <cell r="H1515">
            <v>12900</v>
          </cell>
          <cell r="I1515">
            <v>3798</v>
          </cell>
          <cell r="J1515">
            <v>37980</v>
          </cell>
          <cell r="K1515">
            <v>0</v>
          </cell>
          <cell r="L1515">
            <v>0</v>
          </cell>
          <cell r="M1515">
            <v>5088</v>
          </cell>
          <cell r="N1515">
            <v>50880</v>
          </cell>
          <cell r="O1515" t="str">
            <v>제410호표</v>
          </cell>
        </row>
        <row r="1516">
          <cell r="B1516">
            <v>408</v>
          </cell>
          <cell r="C1516" t="str">
            <v>전원케이블 포설</v>
          </cell>
          <cell r="D1516" t="str">
            <v>F-CV 2.5sq x 2C x 1열</v>
          </cell>
          <cell r="E1516">
            <v>2</v>
          </cell>
          <cell r="F1516" t="str">
            <v>m</v>
          </cell>
          <cell r="G1516">
            <v>1020</v>
          </cell>
          <cell r="H1516">
            <v>2040</v>
          </cell>
          <cell r="I1516">
            <v>3323</v>
          </cell>
          <cell r="J1516">
            <v>6646</v>
          </cell>
          <cell r="K1516">
            <v>0</v>
          </cell>
          <cell r="L1516">
            <v>0</v>
          </cell>
          <cell r="M1516">
            <v>4343</v>
          </cell>
          <cell r="N1516">
            <v>8686</v>
          </cell>
          <cell r="O1516" t="str">
            <v>제408호표</v>
          </cell>
        </row>
        <row r="1517">
          <cell r="B1517">
            <v>411</v>
          </cell>
          <cell r="C1517" t="str">
            <v>전원케이블 포설</v>
          </cell>
          <cell r="D1517" t="str">
            <v>VCT 1.5sq x 2C x 1열</v>
          </cell>
          <cell r="E1517">
            <v>4</v>
          </cell>
          <cell r="F1517" t="str">
            <v>m</v>
          </cell>
          <cell r="G1517">
            <v>804</v>
          </cell>
          <cell r="H1517">
            <v>3216</v>
          </cell>
          <cell r="I1517">
            <v>3323</v>
          </cell>
          <cell r="J1517">
            <v>13292</v>
          </cell>
          <cell r="K1517">
            <v>0</v>
          </cell>
          <cell r="L1517">
            <v>0</v>
          </cell>
          <cell r="M1517">
            <v>4127</v>
          </cell>
          <cell r="N1517">
            <v>16508</v>
          </cell>
          <cell r="O1517" t="str">
            <v>제411호표</v>
          </cell>
        </row>
        <row r="1518">
          <cell r="B1518">
            <v>414</v>
          </cell>
          <cell r="C1518" t="str">
            <v>전원케이블 포설</v>
          </cell>
          <cell r="D1518" t="str">
            <v>VCT 1.5sq x 2C x 4열</v>
          </cell>
          <cell r="E1518">
            <v>5</v>
          </cell>
          <cell r="F1518" t="str">
            <v>m</v>
          </cell>
          <cell r="G1518">
            <v>3058</v>
          </cell>
          <cell r="H1518">
            <v>15290</v>
          </cell>
          <cell r="I1518">
            <v>11299</v>
          </cell>
          <cell r="J1518">
            <v>56495</v>
          </cell>
          <cell r="K1518">
            <v>0</v>
          </cell>
          <cell r="L1518">
            <v>0</v>
          </cell>
          <cell r="M1518">
            <v>14357</v>
          </cell>
          <cell r="N1518">
            <v>71785</v>
          </cell>
          <cell r="O1518" t="str">
            <v>제414호표</v>
          </cell>
        </row>
        <row r="1519">
          <cell r="B1519">
            <v>416</v>
          </cell>
          <cell r="C1519" t="str">
            <v>스피커케이블</v>
          </cell>
          <cell r="D1519" t="str">
            <v>SW 2300</v>
          </cell>
          <cell r="E1519">
            <v>2</v>
          </cell>
          <cell r="F1519" t="str">
            <v>m</v>
          </cell>
          <cell r="G1519">
            <v>1635</v>
          </cell>
          <cell r="H1519">
            <v>3270</v>
          </cell>
          <cell r="I1519">
            <v>3071</v>
          </cell>
          <cell r="J1519">
            <v>6142</v>
          </cell>
          <cell r="K1519">
            <v>0</v>
          </cell>
          <cell r="L1519">
            <v>0</v>
          </cell>
          <cell r="M1519">
            <v>4706</v>
          </cell>
          <cell r="N1519">
            <v>9412</v>
          </cell>
          <cell r="O1519" t="str">
            <v>제416호표</v>
          </cell>
        </row>
        <row r="1520">
          <cell r="B1520">
            <v>418</v>
          </cell>
          <cell r="C1520" t="str">
            <v>LAN 케이블(옥외) 포설</v>
          </cell>
          <cell r="D1520" t="str">
            <v>UTP Cat 5e 4P x 1열</v>
          </cell>
          <cell r="E1520">
            <v>4</v>
          </cell>
          <cell r="F1520" t="str">
            <v>m</v>
          </cell>
          <cell r="G1520">
            <v>642</v>
          </cell>
          <cell r="H1520">
            <v>2568</v>
          </cell>
          <cell r="I1520">
            <v>4987</v>
          </cell>
          <cell r="J1520">
            <v>19948</v>
          </cell>
          <cell r="K1520">
            <v>0</v>
          </cell>
          <cell r="L1520">
            <v>0</v>
          </cell>
          <cell r="M1520">
            <v>5629</v>
          </cell>
          <cell r="N1520">
            <v>22516</v>
          </cell>
          <cell r="O1520" t="str">
            <v>제418호표</v>
          </cell>
        </row>
        <row r="1521">
          <cell r="B1521">
            <v>421</v>
          </cell>
          <cell r="C1521" t="str">
            <v>LAN 케이블(옥외) 포설</v>
          </cell>
          <cell r="D1521" t="str">
            <v>UTP Cat 5e 4P x 4열</v>
          </cell>
          <cell r="E1521">
            <v>5</v>
          </cell>
          <cell r="F1521" t="str">
            <v>m</v>
          </cell>
          <cell r="G1521">
            <v>2481</v>
          </cell>
          <cell r="H1521">
            <v>12405</v>
          </cell>
          <cell r="I1521">
            <v>16956</v>
          </cell>
          <cell r="J1521">
            <v>84780</v>
          </cell>
          <cell r="K1521">
            <v>0</v>
          </cell>
          <cell r="L1521">
            <v>0</v>
          </cell>
          <cell r="M1521">
            <v>19437</v>
          </cell>
          <cell r="N1521">
            <v>97185</v>
          </cell>
          <cell r="O1521" t="str">
            <v>제421호표</v>
          </cell>
        </row>
        <row r="1522">
          <cell r="B1522">
            <v>437</v>
          </cell>
          <cell r="C1522" t="str">
            <v>전선퓨즈(1Ø2W)설치</v>
          </cell>
          <cell r="D1522" t="str">
            <v>2.6mm</v>
          </cell>
          <cell r="E1522">
            <v>1</v>
          </cell>
          <cell r="F1522" t="str">
            <v>EA</v>
          </cell>
          <cell r="G1522">
            <v>4550</v>
          </cell>
          <cell r="H1522">
            <v>4550</v>
          </cell>
          <cell r="I1522">
            <v>33407</v>
          </cell>
          <cell r="J1522">
            <v>33407</v>
          </cell>
          <cell r="K1522">
            <v>0</v>
          </cell>
          <cell r="L1522">
            <v>0</v>
          </cell>
          <cell r="M1522">
            <v>37957</v>
          </cell>
          <cell r="N1522">
            <v>37957</v>
          </cell>
          <cell r="O1522" t="str">
            <v>제437호표</v>
          </cell>
        </row>
        <row r="1523">
          <cell r="B1523">
            <v>425</v>
          </cell>
          <cell r="C1523" t="str">
            <v>접지용 비닐 절연전선</v>
          </cell>
          <cell r="D1523" t="str">
            <v>F-GV 4㎟</v>
          </cell>
          <cell r="E1523">
            <v>4.5</v>
          </cell>
          <cell r="F1523" t="str">
            <v>m</v>
          </cell>
          <cell r="G1523">
            <v>575</v>
          </cell>
          <cell r="H1523">
            <v>2587</v>
          </cell>
          <cell r="I1523">
            <v>1438</v>
          </cell>
          <cell r="J1523">
            <v>6471</v>
          </cell>
          <cell r="K1523">
            <v>0</v>
          </cell>
          <cell r="L1523">
            <v>0</v>
          </cell>
          <cell r="M1523">
            <v>2012.8888888888889</v>
          </cell>
          <cell r="N1523">
            <v>9058</v>
          </cell>
          <cell r="O1523" t="str">
            <v>제425호표</v>
          </cell>
        </row>
        <row r="1524">
          <cell r="B1524">
            <v>426</v>
          </cell>
          <cell r="C1524" t="str">
            <v>접지동봉(2본)</v>
          </cell>
          <cell r="D1524" t="str">
            <v>Ø14 x 1000mm x 2EA</v>
          </cell>
          <cell r="E1524">
            <v>1</v>
          </cell>
          <cell r="F1524" t="str">
            <v>개소</v>
          </cell>
          <cell r="G1524">
            <v>13478</v>
          </cell>
          <cell r="H1524">
            <v>13478</v>
          </cell>
          <cell r="I1524">
            <v>69276</v>
          </cell>
          <cell r="J1524">
            <v>69276</v>
          </cell>
          <cell r="K1524">
            <v>0</v>
          </cell>
          <cell r="L1524">
            <v>0</v>
          </cell>
          <cell r="M1524">
            <v>82754</v>
          </cell>
          <cell r="N1524">
            <v>82754</v>
          </cell>
          <cell r="O1524" t="str">
            <v>제426호표</v>
          </cell>
        </row>
        <row r="1525">
          <cell r="B1525">
            <v>435</v>
          </cell>
          <cell r="C1525" t="str">
            <v>반경철관</v>
          </cell>
          <cell r="D1525" t="str">
            <v>접지용</v>
          </cell>
          <cell r="E1525">
            <v>1</v>
          </cell>
          <cell r="F1525" t="str">
            <v>식</v>
          </cell>
          <cell r="G1525">
            <v>27604</v>
          </cell>
          <cell r="H1525">
            <v>27604</v>
          </cell>
          <cell r="I1525">
            <v>88706</v>
          </cell>
          <cell r="J1525">
            <v>88706</v>
          </cell>
          <cell r="K1525">
            <v>0</v>
          </cell>
          <cell r="L1525">
            <v>0</v>
          </cell>
          <cell r="M1525">
            <v>116310</v>
          </cell>
          <cell r="N1525">
            <v>116310</v>
          </cell>
          <cell r="O1525" t="str">
            <v>제435호표</v>
          </cell>
        </row>
        <row r="1526">
          <cell r="B1526" t="str">
            <v>필름밴드1,500mm</v>
          </cell>
          <cell r="C1526" t="str">
            <v>필름밴드</v>
          </cell>
          <cell r="D1526" t="str">
            <v>1,500mm</v>
          </cell>
          <cell r="E1526">
            <v>10</v>
          </cell>
          <cell r="F1526" t="str">
            <v>EA</v>
          </cell>
          <cell r="G1526">
            <v>2400</v>
          </cell>
          <cell r="H1526">
            <v>24000</v>
          </cell>
          <cell r="J1526">
            <v>0</v>
          </cell>
          <cell r="L1526">
            <v>0</v>
          </cell>
          <cell r="M1526">
            <v>2400</v>
          </cell>
          <cell r="N1526">
            <v>24000</v>
          </cell>
        </row>
        <row r="1527">
          <cell r="B1527" t="str">
            <v>CCTV 운영 스티커알루미늄베이스 5중구성</v>
          </cell>
          <cell r="C1527" t="str">
            <v>CCTV 운영 스티커</v>
          </cell>
          <cell r="D1527" t="str">
            <v>알루미늄베이스 5중구성</v>
          </cell>
          <cell r="E1527">
            <v>26</v>
          </cell>
          <cell r="F1527" t="str">
            <v>EA</v>
          </cell>
          <cell r="G1527">
            <v>10000</v>
          </cell>
          <cell r="H1527">
            <v>260000</v>
          </cell>
          <cell r="J1527">
            <v>0</v>
          </cell>
          <cell r="L1527">
            <v>0</v>
          </cell>
          <cell r="M1527">
            <v>10000</v>
          </cell>
          <cell r="N1527">
            <v>260000</v>
          </cell>
        </row>
        <row r="1528">
          <cell r="B1528" t="str">
            <v>경기도 용인 스티커</v>
          </cell>
          <cell r="C1528" t="str">
            <v>경기도 용인 스티커</v>
          </cell>
          <cell r="E1528">
            <v>3</v>
          </cell>
          <cell r="F1528" t="str">
            <v>EA</v>
          </cell>
          <cell r="G1528">
            <v>10000</v>
          </cell>
          <cell r="H1528">
            <v>30000</v>
          </cell>
          <cell r="J1528">
            <v>0</v>
          </cell>
          <cell r="L1528">
            <v>0</v>
          </cell>
          <cell r="M1528">
            <v>10000</v>
          </cell>
          <cell r="N1528">
            <v>30000</v>
          </cell>
        </row>
        <row r="1533">
          <cell r="B1533">
            <v>3035</v>
          </cell>
          <cell r="D1533" t="str">
            <v>계</v>
          </cell>
          <cell r="H1533">
            <v>3099127</v>
          </cell>
          <cell r="J1533">
            <v>1451133</v>
          </cell>
          <cell r="L1533">
            <v>0</v>
          </cell>
          <cell r="N1533">
            <v>4550260</v>
          </cell>
        </row>
        <row r="1534">
          <cell r="B1534">
            <v>2036</v>
          </cell>
          <cell r="C1534" t="str">
            <v>2.36 처인구 원삼면 맹리 706(구)(맹리 311-16)</v>
          </cell>
        </row>
        <row r="1535">
          <cell r="B1535">
            <v>202</v>
          </cell>
          <cell r="C1535" t="str">
            <v>스피드 돔 카메라
고정용 브래킷 설치</v>
          </cell>
          <cell r="D1535" t="str">
            <v>제작사양</v>
          </cell>
          <cell r="E1535">
            <v>1</v>
          </cell>
          <cell r="F1535" t="str">
            <v>EA</v>
          </cell>
          <cell r="G1535">
            <v>52644</v>
          </cell>
          <cell r="H1535">
            <v>52644</v>
          </cell>
          <cell r="I1535">
            <v>88162</v>
          </cell>
          <cell r="J1535">
            <v>88162</v>
          </cell>
          <cell r="K1535">
            <v>0</v>
          </cell>
          <cell r="L1535">
            <v>0</v>
          </cell>
          <cell r="M1535">
            <v>140806</v>
          </cell>
          <cell r="N1535">
            <v>140806</v>
          </cell>
          <cell r="O1535" t="str">
            <v>제202호표</v>
          </cell>
        </row>
        <row r="1536">
          <cell r="B1536">
            <v>203</v>
          </cell>
          <cell r="C1536" t="str">
            <v>고정형 카메라
고정용 브래킷 설치</v>
          </cell>
          <cell r="D1536" t="str">
            <v>제작사양</v>
          </cell>
          <cell r="E1536">
            <v>2</v>
          </cell>
          <cell r="F1536" t="str">
            <v>EA</v>
          </cell>
          <cell r="G1536">
            <v>82644</v>
          </cell>
          <cell r="H1536">
            <v>165288</v>
          </cell>
          <cell r="I1536">
            <v>88162</v>
          </cell>
          <cell r="J1536">
            <v>176324</v>
          </cell>
          <cell r="K1536">
            <v>0</v>
          </cell>
          <cell r="L1536">
            <v>0</v>
          </cell>
          <cell r="M1536">
            <v>170806</v>
          </cell>
          <cell r="N1536">
            <v>341612</v>
          </cell>
          <cell r="O1536" t="str">
            <v>제203호표</v>
          </cell>
        </row>
        <row r="1537">
          <cell r="B1537">
            <v>204</v>
          </cell>
          <cell r="C1537" t="str">
            <v>스피커 설치</v>
          </cell>
          <cell r="D1537" t="str">
            <v>20W, 8Ω</v>
          </cell>
          <cell r="E1537">
            <v>1</v>
          </cell>
          <cell r="F1537" t="str">
            <v>개</v>
          </cell>
          <cell r="G1537">
            <v>45879</v>
          </cell>
          <cell r="H1537">
            <v>45879</v>
          </cell>
          <cell r="I1537">
            <v>45997</v>
          </cell>
          <cell r="J1537">
            <v>45997</v>
          </cell>
          <cell r="K1537">
            <v>0</v>
          </cell>
          <cell r="L1537">
            <v>0</v>
          </cell>
          <cell r="M1537">
            <v>91876</v>
          </cell>
          <cell r="N1537">
            <v>91876</v>
          </cell>
          <cell r="O1537" t="str">
            <v>제204호표</v>
          </cell>
        </row>
        <row r="1538">
          <cell r="B1538">
            <v>205</v>
          </cell>
          <cell r="C1538" t="str">
            <v>경광등 설치</v>
          </cell>
          <cell r="D1538" t="str">
            <v>크세논램프 5W, ABS</v>
          </cell>
          <cell r="E1538">
            <v>1</v>
          </cell>
          <cell r="F1538" t="str">
            <v>개</v>
          </cell>
          <cell r="G1538">
            <v>50294</v>
          </cell>
          <cell r="H1538">
            <v>50294</v>
          </cell>
          <cell r="I1538">
            <v>9801</v>
          </cell>
          <cell r="J1538">
            <v>9801</v>
          </cell>
          <cell r="K1538">
            <v>0</v>
          </cell>
          <cell r="L1538">
            <v>0</v>
          </cell>
          <cell r="M1538">
            <v>60095</v>
          </cell>
          <cell r="N1538">
            <v>60095</v>
          </cell>
          <cell r="O1538" t="str">
            <v>제205호표</v>
          </cell>
        </row>
        <row r="1539">
          <cell r="B1539">
            <v>206</v>
          </cell>
          <cell r="C1539" t="str">
            <v>LED안내판(부착대) 설치</v>
          </cell>
          <cell r="D1539" t="str">
            <v>부착대(ARM)부착형</v>
          </cell>
          <cell r="E1539">
            <v>2</v>
          </cell>
          <cell r="F1539" t="str">
            <v>개</v>
          </cell>
          <cell r="G1539">
            <v>811034</v>
          </cell>
          <cell r="H1539">
            <v>1622068</v>
          </cell>
          <cell r="I1539">
            <v>34498</v>
          </cell>
          <cell r="J1539">
            <v>68996</v>
          </cell>
          <cell r="K1539">
            <v>0</v>
          </cell>
          <cell r="L1539">
            <v>0</v>
          </cell>
          <cell r="M1539">
            <v>845532</v>
          </cell>
          <cell r="N1539">
            <v>1691064</v>
          </cell>
          <cell r="O1539" t="str">
            <v>제206호표</v>
          </cell>
        </row>
        <row r="1540">
          <cell r="B1540">
            <v>207</v>
          </cell>
          <cell r="C1540" t="str">
            <v>계량기함 설치</v>
          </cell>
          <cell r="D1540" t="str">
            <v>PVC</v>
          </cell>
          <cell r="E1540">
            <v>1</v>
          </cell>
          <cell r="F1540" t="str">
            <v>개</v>
          </cell>
          <cell r="G1540">
            <v>13197</v>
          </cell>
          <cell r="H1540">
            <v>13197</v>
          </cell>
          <cell r="I1540">
            <v>24930</v>
          </cell>
          <cell r="J1540">
            <v>24930</v>
          </cell>
          <cell r="K1540">
            <v>0</v>
          </cell>
          <cell r="L1540">
            <v>0</v>
          </cell>
          <cell r="M1540">
            <v>38127</v>
          </cell>
          <cell r="N1540">
            <v>38127</v>
          </cell>
          <cell r="O1540" t="str">
            <v>제207호표</v>
          </cell>
        </row>
        <row r="1541">
          <cell r="B1541">
            <v>208</v>
          </cell>
          <cell r="C1541" t="str">
            <v>안내판(함체) 설치</v>
          </cell>
          <cell r="D1541" t="str">
            <v>탈착식(400x300x3t)</v>
          </cell>
          <cell r="E1541">
            <v>1</v>
          </cell>
          <cell r="F1541" t="str">
            <v>EA</v>
          </cell>
          <cell r="G1541">
            <v>50258</v>
          </cell>
          <cell r="H1541">
            <v>50258</v>
          </cell>
          <cell r="I1541">
            <v>8624</v>
          </cell>
          <cell r="J1541">
            <v>8624</v>
          </cell>
          <cell r="K1541">
            <v>0</v>
          </cell>
          <cell r="L1541">
            <v>0</v>
          </cell>
          <cell r="M1541">
            <v>58882</v>
          </cell>
          <cell r="N1541">
            <v>58882</v>
          </cell>
          <cell r="O1541" t="str">
            <v>제208호표</v>
          </cell>
        </row>
        <row r="1542">
          <cell r="B1542">
            <v>209</v>
          </cell>
          <cell r="C1542" t="str">
            <v>함체(분체도장)</v>
          </cell>
          <cell r="D1542" t="str">
            <v>SUS 400x700x370, 이중구조 1.2t</v>
          </cell>
          <cell r="E1542">
            <v>1</v>
          </cell>
          <cell r="F1542" t="str">
            <v>EA</v>
          </cell>
          <cell r="G1542">
            <v>850804</v>
          </cell>
          <cell r="H1542">
            <v>850804</v>
          </cell>
          <cell r="I1542">
            <v>26832</v>
          </cell>
          <cell r="J1542">
            <v>26832</v>
          </cell>
          <cell r="K1542">
            <v>0</v>
          </cell>
          <cell r="L1542">
            <v>0</v>
          </cell>
          <cell r="M1542">
            <v>877636</v>
          </cell>
          <cell r="N1542">
            <v>877636</v>
          </cell>
          <cell r="O1542" t="str">
            <v>제209호표</v>
          </cell>
        </row>
        <row r="1543">
          <cell r="B1543">
            <v>210</v>
          </cell>
          <cell r="C1543" t="str">
            <v>함체(분체도장)</v>
          </cell>
          <cell r="D1543" t="str">
            <v>SUS 300x400x360, 1.2t</v>
          </cell>
          <cell r="E1543">
            <v>1</v>
          </cell>
          <cell r="F1543" t="str">
            <v>EA</v>
          </cell>
          <cell r="G1543">
            <v>320804</v>
          </cell>
          <cell r="H1543">
            <v>320804</v>
          </cell>
          <cell r="I1543">
            <v>26832</v>
          </cell>
          <cell r="J1543">
            <v>26832</v>
          </cell>
          <cell r="K1543">
            <v>0</v>
          </cell>
          <cell r="L1543">
            <v>0</v>
          </cell>
          <cell r="M1543">
            <v>347636</v>
          </cell>
          <cell r="N1543">
            <v>347636</v>
          </cell>
          <cell r="O1543" t="str">
            <v>제210호표</v>
          </cell>
        </row>
        <row r="1544">
          <cell r="B1544">
            <v>216</v>
          </cell>
          <cell r="C1544" t="str">
            <v>HUB</v>
          </cell>
          <cell r="D1544" t="str">
            <v>4Port</v>
          </cell>
          <cell r="E1544">
            <v>1</v>
          </cell>
          <cell r="F1544" t="str">
            <v>EA</v>
          </cell>
          <cell r="G1544">
            <v>82700</v>
          </cell>
          <cell r="H1544">
            <v>82700</v>
          </cell>
          <cell r="I1544">
            <v>60033</v>
          </cell>
          <cell r="J1544">
            <v>60033</v>
          </cell>
          <cell r="K1544">
            <v>0</v>
          </cell>
          <cell r="L1544">
            <v>0</v>
          </cell>
          <cell r="M1544">
            <v>142733</v>
          </cell>
          <cell r="N1544">
            <v>142733</v>
          </cell>
          <cell r="O1544" t="str">
            <v>제216호표</v>
          </cell>
        </row>
        <row r="1545">
          <cell r="B1545">
            <v>218</v>
          </cell>
          <cell r="C1545" t="str">
            <v>누전차단기 설치</v>
          </cell>
          <cell r="D1545" t="str">
            <v>ELB 2P 30/20AT</v>
          </cell>
          <cell r="E1545">
            <v>1</v>
          </cell>
          <cell r="F1545" t="str">
            <v>EA</v>
          </cell>
          <cell r="G1545">
            <v>15475</v>
          </cell>
          <cell r="H1545">
            <v>15475</v>
          </cell>
          <cell r="I1545">
            <v>29183</v>
          </cell>
          <cell r="J1545">
            <v>29183</v>
          </cell>
          <cell r="K1545">
            <v>0</v>
          </cell>
          <cell r="L1545">
            <v>0</v>
          </cell>
          <cell r="M1545">
            <v>44658</v>
          </cell>
          <cell r="N1545">
            <v>44658</v>
          </cell>
          <cell r="O1545" t="str">
            <v>제218호표</v>
          </cell>
        </row>
        <row r="1546">
          <cell r="B1546">
            <v>219</v>
          </cell>
          <cell r="C1546" t="str">
            <v>배선용차단기 설치</v>
          </cell>
          <cell r="D1546" t="str">
            <v>MCCB 2P 30/20AT</v>
          </cell>
          <cell r="E1546">
            <v>1</v>
          </cell>
          <cell r="F1546" t="str">
            <v>EA</v>
          </cell>
          <cell r="G1546">
            <v>27956</v>
          </cell>
          <cell r="H1546">
            <v>27956</v>
          </cell>
          <cell r="I1546">
            <v>31882</v>
          </cell>
          <cell r="J1546">
            <v>31882</v>
          </cell>
          <cell r="K1546">
            <v>0</v>
          </cell>
          <cell r="L1546">
            <v>0</v>
          </cell>
          <cell r="M1546">
            <v>59838</v>
          </cell>
          <cell r="N1546">
            <v>59838</v>
          </cell>
          <cell r="O1546" t="str">
            <v>제219호표</v>
          </cell>
        </row>
        <row r="1547">
          <cell r="B1547">
            <v>220</v>
          </cell>
          <cell r="C1547" t="str">
            <v>써지보호기(전원) 설치</v>
          </cell>
          <cell r="D1547" t="str">
            <v>40KA</v>
          </cell>
          <cell r="E1547">
            <v>1</v>
          </cell>
          <cell r="F1547" t="str">
            <v>EA</v>
          </cell>
          <cell r="G1547">
            <v>91263</v>
          </cell>
          <cell r="H1547">
            <v>91263</v>
          </cell>
          <cell r="I1547">
            <v>42129</v>
          </cell>
          <cell r="J1547">
            <v>42129</v>
          </cell>
          <cell r="K1547">
            <v>0</v>
          </cell>
          <cell r="L1547">
            <v>0</v>
          </cell>
          <cell r="M1547">
            <v>133392</v>
          </cell>
          <cell r="N1547">
            <v>133392</v>
          </cell>
          <cell r="O1547" t="str">
            <v>제220호표</v>
          </cell>
        </row>
        <row r="1548">
          <cell r="B1548" t="str">
            <v>멀티콘센트접지2구</v>
          </cell>
          <cell r="C1548" t="str">
            <v>멀티콘센트</v>
          </cell>
          <cell r="D1548" t="str">
            <v>접지2구</v>
          </cell>
          <cell r="E1548">
            <v>1</v>
          </cell>
          <cell r="F1548" t="str">
            <v>EA</v>
          </cell>
          <cell r="G1548">
            <v>5500</v>
          </cell>
          <cell r="H1548">
            <v>5500</v>
          </cell>
          <cell r="J1548">
            <v>0</v>
          </cell>
          <cell r="L1548">
            <v>0</v>
          </cell>
          <cell r="M1548">
            <v>5500</v>
          </cell>
          <cell r="N1548">
            <v>5500</v>
          </cell>
        </row>
        <row r="1549">
          <cell r="B1549" t="str">
            <v>멀티콘센트접지4구</v>
          </cell>
          <cell r="C1549" t="str">
            <v>멀티콘센트</v>
          </cell>
          <cell r="D1549" t="str">
            <v>접지4구</v>
          </cell>
          <cell r="E1549">
            <v>1</v>
          </cell>
          <cell r="F1549" t="str">
            <v>EA</v>
          </cell>
          <cell r="G1549">
            <v>8700</v>
          </cell>
          <cell r="H1549">
            <v>8700</v>
          </cell>
          <cell r="J1549">
            <v>0</v>
          </cell>
          <cell r="L1549">
            <v>0</v>
          </cell>
          <cell r="M1549">
            <v>8700</v>
          </cell>
          <cell r="N1549">
            <v>8700</v>
          </cell>
        </row>
        <row r="1550">
          <cell r="B1550" t="str">
            <v>멀티콘센트접지6구</v>
          </cell>
          <cell r="C1550" t="str">
            <v>멀티콘센트</v>
          </cell>
          <cell r="D1550" t="str">
            <v>접지6구</v>
          </cell>
          <cell r="E1550">
            <v>2</v>
          </cell>
          <cell r="F1550" t="str">
            <v>EA</v>
          </cell>
          <cell r="G1550">
            <v>10400</v>
          </cell>
          <cell r="H1550">
            <v>20800</v>
          </cell>
          <cell r="J1550">
            <v>0</v>
          </cell>
          <cell r="L1550">
            <v>0</v>
          </cell>
          <cell r="M1550">
            <v>10400</v>
          </cell>
          <cell r="N1550">
            <v>20800</v>
          </cell>
        </row>
        <row r="1551">
          <cell r="B1551">
            <v>311</v>
          </cell>
          <cell r="C1551" t="str">
            <v>전주부착형
부착대(ARM)설치(도로)</v>
          </cell>
          <cell r="D1551" t="str">
            <v>1.5M, Ø76, 분체도장</v>
          </cell>
          <cell r="E1551">
            <v>2</v>
          </cell>
          <cell r="F1551" t="str">
            <v>EA</v>
          </cell>
          <cell r="G1551">
            <v>229622</v>
          </cell>
          <cell r="H1551">
            <v>459244</v>
          </cell>
          <cell r="I1551">
            <v>223214</v>
          </cell>
          <cell r="J1551">
            <v>446428</v>
          </cell>
          <cell r="K1551">
            <v>0</v>
          </cell>
          <cell r="L1551">
            <v>0</v>
          </cell>
          <cell r="M1551">
            <v>452836</v>
          </cell>
          <cell r="N1551">
            <v>905672</v>
          </cell>
          <cell r="O1551" t="str">
            <v>제311호표</v>
          </cell>
        </row>
        <row r="1552">
          <cell r="B1552">
            <v>402</v>
          </cell>
          <cell r="C1552" t="str">
            <v>전선관(지중)</v>
          </cell>
          <cell r="D1552" t="str">
            <v>HI 16C</v>
          </cell>
          <cell r="E1552">
            <v>2.5</v>
          </cell>
          <cell r="F1552" t="str">
            <v>m</v>
          </cell>
          <cell r="G1552">
            <v>481</v>
          </cell>
          <cell r="H1552">
            <v>1202</v>
          </cell>
          <cell r="I1552">
            <v>7067</v>
          </cell>
          <cell r="J1552">
            <v>17667</v>
          </cell>
          <cell r="K1552">
            <v>0</v>
          </cell>
          <cell r="L1552">
            <v>0</v>
          </cell>
          <cell r="M1552">
            <v>7547.6</v>
          </cell>
          <cell r="N1552">
            <v>18869</v>
          </cell>
          <cell r="O1552" t="str">
            <v>제402호표</v>
          </cell>
        </row>
        <row r="1553">
          <cell r="B1553">
            <v>403</v>
          </cell>
          <cell r="C1553" t="str">
            <v>전선관(노출)</v>
          </cell>
          <cell r="D1553" t="str">
            <v>FLEX 16C(방수형)</v>
          </cell>
          <cell r="E1553">
            <v>17</v>
          </cell>
          <cell r="F1553" t="str">
            <v>m</v>
          </cell>
          <cell r="G1553">
            <v>1091</v>
          </cell>
          <cell r="H1553">
            <v>18547</v>
          </cell>
          <cell r="I1553">
            <v>11585</v>
          </cell>
          <cell r="J1553">
            <v>196945</v>
          </cell>
          <cell r="K1553">
            <v>0</v>
          </cell>
          <cell r="L1553">
            <v>0</v>
          </cell>
          <cell r="M1553">
            <v>12676</v>
          </cell>
          <cell r="N1553">
            <v>215492</v>
          </cell>
          <cell r="O1553" t="str">
            <v>제403호표</v>
          </cell>
        </row>
        <row r="1554">
          <cell r="B1554">
            <v>404</v>
          </cell>
          <cell r="C1554" t="str">
            <v>전선관(노출)</v>
          </cell>
          <cell r="D1554" t="str">
            <v>FLEX 22C(방수형)</v>
          </cell>
          <cell r="E1554">
            <v>14</v>
          </cell>
          <cell r="F1554" t="str">
            <v>m</v>
          </cell>
          <cell r="G1554">
            <v>1313</v>
          </cell>
          <cell r="H1554">
            <v>18382</v>
          </cell>
          <cell r="I1554">
            <v>15535</v>
          </cell>
          <cell r="J1554">
            <v>217490</v>
          </cell>
          <cell r="K1554">
            <v>0</v>
          </cell>
          <cell r="L1554">
            <v>0</v>
          </cell>
          <cell r="M1554">
            <v>16848</v>
          </cell>
          <cell r="N1554">
            <v>235872</v>
          </cell>
          <cell r="O1554" t="str">
            <v>제404호표</v>
          </cell>
        </row>
        <row r="1555">
          <cell r="B1555">
            <v>405</v>
          </cell>
          <cell r="C1555" t="str">
            <v>전선관(노출)</v>
          </cell>
          <cell r="D1555" t="str">
            <v>FLEX 28C(방수형)</v>
          </cell>
          <cell r="E1555">
            <v>9.5</v>
          </cell>
          <cell r="F1555" t="str">
            <v>m</v>
          </cell>
          <cell r="G1555">
            <v>1574</v>
          </cell>
          <cell r="H1555">
            <v>14953</v>
          </cell>
          <cell r="I1555">
            <v>18958</v>
          </cell>
          <cell r="J1555">
            <v>180101</v>
          </cell>
          <cell r="K1555">
            <v>0</v>
          </cell>
          <cell r="L1555">
            <v>0</v>
          </cell>
          <cell r="M1555">
            <v>20532</v>
          </cell>
          <cell r="N1555">
            <v>195054</v>
          </cell>
          <cell r="O1555" t="str">
            <v>제405호표</v>
          </cell>
        </row>
        <row r="1556">
          <cell r="B1556">
            <v>406</v>
          </cell>
          <cell r="C1556" t="str">
            <v>전선관(노출)</v>
          </cell>
          <cell r="D1556" t="str">
            <v>FLEX 36C(방수형)</v>
          </cell>
          <cell r="E1556">
            <v>4</v>
          </cell>
          <cell r="F1556" t="str">
            <v>m</v>
          </cell>
          <cell r="G1556">
            <v>2135</v>
          </cell>
          <cell r="H1556">
            <v>8540</v>
          </cell>
          <cell r="I1556">
            <v>22907</v>
          </cell>
          <cell r="J1556">
            <v>91628</v>
          </cell>
          <cell r="K1556">
            <v>0</v>
          </cell>
          <cell r="L1556">
            <v>0</v>
          </cell>
          <cell r="M1556">
            <v>25042</v>
          </cell>
          <cell r="N1556">
            <v>100168</v>
          </cell>
          <cell r="O1556" t="str">
            <v>제406호표</v>
          </cell>
        </row>
        <row r="1557">
          <cell r="B1557" t="str">
            <v>전선관 커넥터FLEX 16C(방수형)</v>
          </cell>
          <cell r="C1557" t="str">
            <v>전선관 커넥터</v>
          </cell>
          <cell r="D1557" t="str">
            <v>FLEX 16C(방수형)</v>
          </cell>
          <cell r="E1557">
            <v>8</v>
          </cell>
          <cell r="F1557" t="str">
            <v>EA</v>
          </cell>
          <cell r="G1557">
            <v>567</v>
          </cell>
          <cell r="H1557">
            <v>4536</v>
          </cell>
          <cell r="J1557">
            <v>0</v>
          </cell>
          <cell r="L1557">
            <v>0</v>
          </cell>
          <cell r="M1557">
            <v>567</v>
          </cell>
          <cell r="N1557">
            <v>4536</v>
          </cell>
        </row>
        <row r="1558">
          <cell r="B1558" t="str">
            <v>전선관 커넥터FLEX 22C(방수형)</v>
          </cell>
          <cell r="C1558" t="str">
            <v>전선관 커넥터</v>
          </cell>
          <cell r="D1558" t="str">
            <v>FLEX 22C(방수형)</v>
          </cell>
          <cell r="E1558">
            <v>4</v>
          </cell>
          <cell r="F1558" t="str">
            <v>EA</v>
          </cell>
          <cell r="G1558">
            <v>719</v>
          </cell>
          <cell r="H1558">
            <v>2876</v>
          </cell>
          <cell r="J1558">
            <v>0</v>
          </cell>
          <cell r="L1558">
            <v>0</v>
          </cell>
          <cell r="M1558">
            <v>719</v>
          </cell>
          <cell r="N1558">
            <v>2876</v>
          </cell>
        </row>
        <row r="1559">
          <cell r="B1559" t="str">
            <v>전선관 커넥터FLEX 28C(방수형)</v>
          </cell>
          <cell r="C1559" t="str">
            <v>전선관 커넥터</v>
          </cell>
          <cell r="D1559" t="str">
            <v>FLEX 28C(방수형)</v>
          </cell>
          <cell r="E1559">
            <v>4</v>
          </cell>
          <cell r="F1559" t="str">
            <v>EA</v>
          </cell>
          <cell r="G1559">
            <v>1000</v>
          </cell>
          <cell r="H1559">
            <v>4000</v>
          </cell>
          <cell r="J1559">
            <v>0</v>
          </cell>
          <cell r="L1559">
            <v>0</v>
          </cell>
          <cell r="M1559">
            <v>1000</v>
          </cell>
          <cell r="N1559">
            <v>4000</v>
          </cell>
        </row>
        <row r="1560">
          <cell r="B1560" t="str">
            <v>전선관 커넥터FLEX 36C(방수형)</v>
          </cell>
          <cell r="C1560" t="str">
            <v>전선관 커넥터</v>
          </cell>
          <cell r="D1560" t="str">
            <v>FLEX 36C(방수형)</v>
          </cell>
          <cell r="E1560">
            <v>4</v>
          </cell>
          <cell r="F1560" t="str">
            <v>EA</v>
          </cell>
          <cell r="G1560">
            <v>1400</v>
          </cell>
          <cell r="H1560">
            <v>5600</v>
          </cell>
          <cell r="J1560">
            <v>0</v>
          </cell>
          <cell r="L1560">
            <v>0</v>
          </cell>
          <cell r="M1560">
            <v>1400</v>
          </cell>
          <cell r="N1560">
            <v>5600</v>
          </cell>
        </row>
        <row r="1561">
          <cell r="B1561">
            <v>408</v>
          </cell>
          <cell r="C1561" t="str">
            <v>전원케이블 포설</v>
          </cell>
          <cell r="D1561" t="str">
            <v>F-CV 2.5sq x 2C x 1열</v>
          </cell>
          <cell r="E1561">
            <v>2</v>
          </cell>
          <cell r="F1561" t="str">
            <v>m</v>
          </cell>
          <cell r="G1561">
            <v>1020</v>
          </cell>
          <cell r="H1561">
            <v>2040</v>
          </cell>
          <cell r="I1561">
            <v>3323</v>
          </cell>
          <cell r="J1561">
            <v>6646</v>
          </cell>
          <cell r="K1561">
            <v>0</v>
          </cell>
          <cell r="L1561">
            <v>0</v>
          </cell>
          <cell r="M1561">
            <v>4343</v>
          </cell>
          <cell r="N1561">
            <v>8686</v>
          </cell>
          <cell r="O1561" t="str">
            <v>제408호표</v>
          </cell>
        </row>
        <row r="1562">
          <cell r="B1562">
            <v>409</v>
          </cell>
          <cell r="C1562" t="str">
            <v>전원케이블 포설</v>
          </cell>
          <cell r="D1562" t="str">
            <v>F-CV 2.5sq x 3C x 1열</v>
          </cell>
          <cell r="E1562">
            <v>70</v>
          </cell>
          <cell r="F1562" t="str">
            <v>m</v>
          </cell>
          <cell r="G1562">
            <v>1510</v>
          </cell>
          <cell r="H1562">
            <v>105700</v>
          </cell>
          <cell r="I1562">
            <v>4510</v>
          </cell>
          <cell r="J1562">
            <v>315700</v>
          </cell>
          <cell r="K1562">
            <v>0</v>
          </cell>
          <cell r="L1562">
            <v>0</v>
          </cell>
          <cell r="M1562">
            <v>6020</v>
          </cell>
          <cell r="N1562">
            <v>421400</v>
          </cell>
          <cell r="O1562" t="str">
            <v>제409호표</v>
          </cell>
        </row>
        <row r="1563">
          <cell r="B1563">
            <v>410</v>
          </cell>
          <cell r="C1563" t="str">
            <v>전원케이블 포설</v>
          </cell>
          <cell r="D1563" t="str">
            <v>F-CV 4sq x 2C x 1열</v>
          </cell>
          <cell r="E1563">
            <v>10</v>
          </cell>
          <cell r="F1563" t="str">
            <v>m</v>
          </cell>
          <cell r="G1563">
            <v>1290</v>
          </cell>
          <cell r="H1563">
            <v>12900</v>
          </cell>
          <cell r="I1563">
            <v>3798</v>
          </cell>
          <cell r="J1563">
            <v>37980</v>
          </cell>
          <cell r="K1563">
            <v>0</v>
          </cell>
          <cell r="L1563">
            <v>0</v>
          </cell>
          <cell r="M1563">
            <v>5088</v>
          </cell>
          <cell r="N1563">
            <v>50880</v>
          </cell>
          <cell r="O1563" t="str">
            <v>제410호표</v>
          </cell>
        </row>
        <row r="1564">
          <cell r="B1564">
            <v>411</v>
          </cell>
          <cell r="C1564" t="str">
            <v>전원케이블 포설</v>
          </cell>
          <cell r="D1564" t="str">
            <v>VCT 1.5sq x 2C x 1열</v>
          </cell>
          <cell r="E1564">
            <v>3</v>
          </cell>
          <cell r="F1564" t="str">
            <v>m</v>
          </cell>
          <cell r="G1564">
            <v>804</v>
          </cell>
          <cell r="H1564">
            <v>2412</v>
          </cell>
          <cell r="I1564">
            <v>3323</v>
          </cell>
          <cell r="J1564">
            <v>9969</v>
          </cell>
          <cell r="K1564">
            <v>0</v>
          </cell>
          <cell r="L1564">
            <v>0</v>
          </cell>
          <cell r="M1564">
            <v>4127</v>
          </cell>
          <cell r="N1564">
            <v>12381</v>
          </cell>
          <cell r="O1564" t="str">
            <v>제411호표</v>
          </cell>
        </row>
        <row r="1565">
          <cell r="B1565">
            <v>414</v>
          </cell>
          <cell r="C1565" t="str">
            <v>전원케이블 포설</v>
          </cell>
          <cell r="D1565" t="str">
            <v>VCT 1.5sq x 2C x 4열</v>
          </cell>
          <cell r="E1565">
            <v>5</v>
          </cell>
          <cell r="F1565" t="str">
            <v>m</v>
          </cell>
          <cell r="G1565">
            <v>3058</v>
          </cell>
          <cell r="H1565">
            <v>15290</v>
          </cell>
          <cell r="I1565">
            <v>11299</v>
          </cell>
          <cell r="J1565">
            <v>56495</v>
          </cell>
          <cell r="K1565">
            <v>0</v>
          </cell>
          <cell r="L1565">
            <v>0</v>
          </cell>
          <cell r="M1565">
            <v>14357</v>
          </cell>
          <cell r="N1565">
            <v>71785</v>
          </cell>
          <cell r="O1565" t="str">
            <v>제414호표</v>
          </cell>
        </row>
        <row r="1566">
          <cell r="B1566">
            <v>416</v>
          </cell>
          <cell r="C1566" t="str">
            <v>스피커케이블</v>
          </cell>
          <cell r="D1566" t="str">
            <v>SW 2300</v>
          </cell>
          <cell r="E1566">
            <v>2</v>
          </cell>
          <cell r="F1566" t="str">
            <v>m</v>
          </cell>
          <cell r="G1566">
            <v>1635</v>
          </cell>
          <cell r="H1566">
            <v>3270</v>
          </cell>
          <cell r="I1566">
            <v>3071</v>
          </cell>
          <cell r="J1566">
            <v>6142</v>
          </cell>
          <cell r="K1566">
            <v>0</v>
          </cell>
          <cell r="L1566">
            <v>0</v>
          </cell>
          <cell r="M1566">
            <v>4706</v>
          </cell>
          <cell r="N1566">
            <v>9412</v>
          </cell>
          <cell r="O1566" t="str">
            <v>제416호표</v>
          </cell>
        </row>
        <row r="1567">
          <cell r="B1567">
            <v>418</v>
          </cell>
          <cell r="C1567" t="str">
            <v>LAN 케이블(옥외) 포설</v>
          </cell>
          <cell r="D1567" t="str">
            <v>UTP Cat 5e 4P x 1열</v>
          </cell>
          <cell r="E1567">
            <v>80</v>
          </cell>
          <cell r="F1567" t="str">
            <v>m</v>
          </cell>
          <cell r="G1567">
            <v>642</v>
          </cell>
          <cell r="H1567">
            <v>51360</v>
          </cell>
          <cell r="I1567">
            <v>4987</v>
          </cell>
          <cell r="J1567">
            <v>398960</v>
          </cell>
          <cell r="K1567">
            <v>0</v>
          </cell>
          <cell r="L1567">
            <v>0</v>
          </cell>
          <cell r="M1567">
            <v>5629</v>
          </cell>
          <cell r="N1567">
            <v>450320</v>
          </cell>
          <cell r="O1567" t="str">
            <v>제418호표</v>
          </cell>
        </row>
        <row r="1568">
          <cell r="B1568">
            <v>421</v>
          </cell>
          <cell r="C1568" t="str">
            <v>LAN 케이블(옥외) 포설</v>
          </cell>
          <cell r="D1568" t="str">
            <v>UTP Cat 5e 4P x 4열</v>
          </cell>
          <cell r="E1568">
            <v>5</v>
          </cell>
          <cell r="F1568" t="str">
            <v>m</v>
          </cell>
          <cell r="G1568">
            <v>2481</v>
          </cell>
          <cell r="H1568">
            <v>12405</v>
          </cell>
          <cell r="I1568">
            <v>16956</v>
          </cell>
          <cell r="J1568">
            <v>84780</v>
          </cell>
          <cell r="K1568">
            <v>0</v>
          </cell>
          <cell r="L1568">
            <v>0</v>
          </cell>
          <cell r="M1568">
            <v>19437</v>
          </cell>
          <cell r="N1568">
            <v>97185</v>
          </cell>
          <cell r="O1568" t="str">
            <v>제421호표</v>
          </cell>
        </row>
        <row r="1569">
          <cell r="B1569">
            <v>437</v>
          </cell>
          <cell r="C1569" t="str">
            <v>전선퓨즈(1Ø2W)설치</v>
          </cell>
          <cell r="D1569" t="str">
            <v>2.6mm</v>
          </cell>
          <cell r="E1569">
            <v>1</v>
          </cell>
          <cell r="F1569" t="str">
            <v>EA</v>
          </cell>
          <cell r="G1569">
            <v>4550</v>
          </cell>
          <cell r="H1569">
            <v>4550</v>
          </cell>
          <cell r="I1569">
            <v>33407</v>
          </cell>
          <cell r="J1569">
            <v>33407</v>
          </cell>
          <cell r="K1569">
            <v>0</v>
          </cell>
          <cell r="L1569">
            <v>0</v>
          </cell>
          <cell r="M1569">
            <v>37957</v>
          </cell>
          <cell r="N1569">
            <v>37957</v>
          </cell>
          <cell r="O1569" t="str">
            <v>제437호표</v>
          </cell>
        </row>
        <row r="1570">
          <cell r="B1570">
            <v>438</v>
          </cell>
          <cell r="C1570" t="str">
            <v>인류애자 설치</v>
          </cell>
          <cell r="D1570" t="str">
            <v>대110x95</v>
          </cell>
          <cell r="E1570">
            <v>2</v>
          </cell>
          <cell r="F1570" t="str">
            <v>개</v>
          </cell>
          <cell r="G1570">
            <v>1520</v>
          </cell>
          <cell r="H1570">
            <v>3040</v>
          </cell>
          <cell r="I1570">
            <v>6681</v>
          </cell>
          <cell r="J1570">
            <v>13362</v>
          </cell>
          <cell r="K1570">
            <v>0</v>
          </cell>
          <cell r="L1570">
            <v>0</v>
          </cell>
          <cell r="M1570">
            <v>8201</v>
          </cell>
          <cell r="N1570">
            <v>16402</v>
          </cell>
          <cell r="O1570" t="str">
            <v>제438호표</v>
          </cell>
        </row>
        <row r="1571">
          <cell r="B1571">
            <v>441</v>
          </cell>
          <cell r="C1571" t="str">
            <v>조가선 설치</v>
          </cell>
          <cell r="D1571">
            <v>0</v>
          </cell>
          <cell r="E1571">
            <v>55</v>
          </cell>
          <cell r="F1571" t="str">
            <v>m</v>
          </cell>
          <cell r="G1571">
            <v>1429</v>
          </cell>
          <cell r="H1571">
            <v>78595</v>
          </cell>
          <cell r="I1571">
            <v>2306</v>
          </cell>
          <cell r="J1571">
            <v>126830</v>
          </cell>
          <cell r="K1571">
            <v>0</v>
          </cell>
          <cell r="L1571">
            <v>0</v>
          </cell>
          <cell r="M1571">
            <v>3735</v>
          </cell>
          <cell r="N1571">
            <v>205425</v>
          </cell>
          <cell r="O1571" t="str">
            <v>제441호표</v>
          </cell>
        </row>
        <row r="1572">
          <cell r="B1572" t="str">
            <v>지선밴드2방3호</v>
          </cell>
          <cell r="C1572" t="str">
            <v>지선밴드</v>
          </cell>
          <cell r="D1572" t="str">
            <v>2방3호</v>
          </cell>
          <cell r="E1572">
            <v>2</v>
          </cell>
          <cell r="F1572" t="str">
            <v>EA</v>
          </cell>
          <cell r="G1572">
            <v>6500</v>
          </cell>
          <cell r="H1572">
            <v>13000</v>
          </cell>
          <cell r="J1572">
            <v>0</v>
          </cell>
          <cell r="L1572">
            <v>0</v>
          </cell>
          <cell r="M1572">
            <v>6500</v>
          </cell>
          <cell r="N1572">
            <v>13000</v>
          </cell>
        </row>
        <row r="1573">
          <cell r="B1573">
            <v>425</v>
          </cell>
          <cell r="C1573" t="str">
            <v>접지용 비닐 절연전선</v>
          </cell>
          <cell r="D1573" t="str">
            <v>F-GV 4㎟</v>
          </cell>
          <cell r="E1573">
            <v>4.5</v>
          </cell>
          <cell r="F1573" t="str">
            <v>m</v>
          </cell>
          <cell r="G1573">
            <v>575</v>
          </cell>
          <cell r="H1573">
            <v>2587</v>
          </cell>
          <cell r="I1573">
            <v>1438</v>
          </cell>
          <cell r="J1573">
            <v>6471</v>
          </cell>
          <cell r="K1573">
            <v>0</v>
          </cell>
          <cell r="L1573">
            <v>0</v>
          </cell>
          <cell r="M1573">
            <v>2012.8888888888889</v>
          </cell>
          <cell r="N1573">
            <v>9058</v>
          </cell>
          <cell r="O1573" t="str">
            <v>제425호표</v>
          </cell>
        </row>
        <row r="1574">
          <cell r="B1574">
            <v>426</v>
          </cell>
          <cell r="C1574" t="str">
            <v>접지동봉(2본)</v>
          </cell>
          <cell r="D1574" t="str">
            <v>Ø14 x 1000mm x 2EA</v>
          </cell>
          <cell r="E1574">
            <v>1</v>
          </cell>
          <cell r="F1574" t="str">
            <v>개소</v>
          </cell>
          <cell r="G1574">
            <v>13478</v>
          </cell>
          <cell r="H1574">
            <v>13478</v>
          </cell>
          <cell r="I1574">
            <v>69276</v>
          </cell>
          <cell r="J1574">
            <v>69276</v>
          </cell>
          <cell r="K1574">
            <v>0</v>
          </cell>
          <cell r="L1574">
            <v>0</v>
          </cell>
          <cell r="M1574">
            <v>82754</v>
          </cell>
          <cell r="N1574">
            <v>82754</v>
          </cell>
          <cell r="O1574" t="str">
            <v>제426호표</v>
          </cell>
        </row>
        <row r="1575">
          <cell r="B1575" t="str">
            <v>필름밴드1,500mm</v>
          </cell>
          <cell r="C1575" t="str">
            <v>필름밴드</v>
          </cell>
          <cell r="D1575" t="str">
            <v>1,500mm</v>
          </cell>
          <cell r="E1575">
            <v>16</v>
          </cell>
          <cell r="F1575" t="str">
            <v>EA</v>
          </cell>
          <cell r="G1575">
            <v>2400</v>
          </cell>
          <cell r="H1575">
            <v>38400</v>
          </cell>
          <cell r="J1575">
            <v>0</v>
          </cell>
          <cell r="L1575">
            <v>0</v>
          </cell>
          <cell r="M1575">
            <v>2400</v>
          </cell>
          <cell r="N1575">
            <v>38400</v>
          </cell>
        </row>
        <row r="1576">
          <cell r="B1576" t="str">
            <v>CCTV 운영 스티커알루미늄베이스 5중구성</v>
          </cell>
          <cell r="C1576" t="str">
            <v>CCTV 운영 스티커</v>
          </cell>
          <cell r="D1576" t="str">
            <v>알루미늄베이스 5중구성</v>
          </cell>
          <cell r="E1576">
            <v>26</v>
          </cell>
          <cell r="F1576" t="str">
            <v>EA</v>
          </cell>
          <cell r="G1576">
            <v>10000</v>
          </cell>
          <cell r="H1576">
            <v>260000</v>
          </cell>
          <cell r="J1576">
            <v>0</v>
          </cell>
          <cell r="L1576">
            <v>0</v>
          </cell>
          <cell r="M1576">
            <v>10000</v>
          </cell>
          <cell r="N1576">
            <v>260000</v>
          </cell>
        </row>
        <row r="1577">
          <cell r="B1577" t="str">
            <v>경기도 용인 스티커</v>
          </cell>
          <cell r="C1577" t="str">
            <v>경기도 용인 스티커</v>
          </cell>
          <cell r="E1577">
            <v>3</v>
          </cell>
          <cell r="F1577" t="str">
            <v>EA</v>
          </cell>
          <cell r="G1577">
            <v>10000</v>
          </cell>
          <cell r="H1577">
            <v>30000</v>
          </cell>
          <cell r="J1577">
            <v>0</v>
          </cell>
          <cell r="L1577">
            <v>0</v>
          </cell>
          <cell r="M1577">
            <v>10000</v>
          </cell>
          <cell r="N1577">
            <v>30000</v>
          </cell>
        </row>
        <row r="1596">
          <cell r="B1596">
            <v>3036</v>
          </cell>
          <cell r="D1596" t="str">
            <v>계</v>
          </cell>
          <cell r="H1596">
            <v>4610537</v>
          </cell>
          <cell r="J1596">
            <v>2956002</v>
          </cell>
          <cell r="L1596">
            <v>0</v>
          </cell>
          <cell r="N1596">
            <v>7566539</v>
          </cell>
        </row>
        <row r="1597">
          <cell r="B1597">
            <v>2037</v>
          </cell>
          <cell r="C1597" t="str">
            <v>2.37 처인구 유방동 70-2(도)</v>
          </cell>
        </row>
        <row r="1598">
          <cell r="B1598">
            <v>202</v>
          </cell>
          <cell r="C1598" t="str">
            <v>스피드 돔 카메라
고정용 브래킷 설치</v>
          </cell>
          <cell r="D1598" t="str">
            <v>제작사양</v>
          </cell>
          <cell r="E1598">
            <v>1</v>
          </cell>
          <cell r="F1598" t="str">
            <v>EA</v>
          </cell>
          <cell r="G1598">
            <v>52644</v>
          </cell>
          <cell r="H1598">
            <v>52644</v>
          </cell>
          <cell r="I1598">
            <v>88162</v>
          </cell>
          <cell r="J1598">
            <v>88162</v>
          </cell>
          <cell r="K1598">
            <v>0</v>
          </cell>
          <cell r="L1598">
            <v>0</v>
          </cell>
          <cell r="M1598">
            <v>140806</v>
          </cell>
          <cell r="N1598">
            <v>140806</v>
          </cell>
          <cell r="O1598" t="str">
            <v>제202호표</v>
          </cell>
        </row>
        <row r="1599">
          <cell r="B1599">
            <v>203</v>
          </cell>
          <cell r="C1599" t="str">
            <v>고정형 카메라
고정용 브래킷 설치</v>
          </cell>
          <cell r="D1599" t="str">
            <v>제작사양</v>
          </cell>
          <cell r="E1599">
            <v>1</v>
          </cell>
          <cell r="F1599" t="str">
            <v>EA</v>
          </cell>
          <cell r="G1599">
            <v>82644</v>
          </cell>
          <cell r="H1599">
            <v>82644</v>
          </cell>
          <cell r="I1599">
            <v>88162</v>
          </cell>
          <cell r="J1599">
            <v>88162</v>
          </cell>
          <cell r="K1599">
            <v>0</v>
          </cell>
          <cell r="L1599">
            <v>0</v>
          </cell>
          <cell r="M1599">
            <v>170806</v>
          </cell>
          <cell r="N1599">
            <v>170806</v>
          </cell>
          <cell r="O1599" t="str">
            <v>제203호표</v>
          </cell>
        </row>
        <row r="1600">
          <cell r="B1600">
            <v>204</v>
          </cell>
          <cell r="C1600" t="str">
            <v>스피커 설치</v>
          </cell>
          <cell r="D1600" t="str">
            <v>20W, 8Ω</v>
          </cell>
          <cell r="E1600">
            <v>1</v>
          </cell>
          <cell r="F1600" t="str">
            <v>개</v>
          </cell>
          <cell r="G1600">
            <v>45879</v>
          </cell>
          <cell r="H1600">
            <v>45879</v>
          </cell>
          <cell r="I1600">
            <v>45997</v>
          </cell>
          <cell r="J1600">
            <v>45997</v>
          </cell>
          <cell r="K1600">
            <v>0</v>
          </cell>
          <cell r="L1600">
            <v>0</v>
          </cell>
          <cell r="M1600">
            <v>91876</v>
          </cell>
          <cell r="N1600">
            <v>91876</v>
          </cell>
          <cell r="O1600" t="str">
            <v>제204호표</v>
          </cell>
        </row>
        <row r="1601">
          <cell r="B1601">
            <v>205</v>
          </cell>
          <cell r="C1601" t="str">
            <v>경광등 설치</v>
          </cell>
          <cell r="D1601" t="str">
            <v>크세논램프 5W, ABS</v>
          </cell>
          <cell r="E1601">
            <v>1</v>
          </cell>
          <cell r="F1601" t="str">
            <v>개</v>
          </cell>
          <cell r="G1601">
            <v>50294</v>
          </cell>
          <cell r="H1601">
            <v>50294</v>
          </cell>
          <cell r="I1601">
            <v>9801</v>
          </cell>
          <cell r="J1601">
            <v>9801</v>
          </cell>
          <cell r="K1601">
            <v>0</v>
          </cell>
          <cell r="L1601">
            <v>0</v>
          </cell>
          <cell r="M1601">
            <v>60095</v>
          </cell>
          <cell r="N1601">
            <v>60095</v>
          </cell>
          <cell r="O1601" t="str">
            <v>제205호표</v>
          </cell>
        </row>
        <row r="1602">
          <cell r="B1602">
            <v>206</v>
          </cell>
          <cell r="C1602" t="str">
            <v>LED안내판(부착대) 설치</v>
          </cell>
          <cell r="D1602" t="str">
            <v>부착대(ARM)부착형</v>
          </cell>
          <cell r="E1602">
            <v>1</v>
          </cell>
          <cell r="F1602" t="str">
            <v>개</v>
          </cell>
          <cell r="G1602">
            <v>811034</v>
          </cell>
          <cell r="H1602">
            <v>811034</v>
          </cell>
          <cell r="I1602">
            <v>34498</v>
          </cell>
          <cell r="J1602">
            <v>34498</v>
          </cell>
          <cell r="K1602">
            <v>0</v>
          </cell>
          <cell r="L1602">
            <v>0</v>
          </cell>
          <cell r="M1602">
            <v>845532</v>
          </cell>
          <cell r="N1602">
            <v>845532</v>
          </cell>
          <cell r="O1602" t="str">
            <v>제206호표</v>
          </cell>
        </row>
        <row r="1603">
          <cell r="B1603">
            <v>207</v>
          </cell>
          <cell r="C1603" t="str">
            <v>계량기함 설치</v>
          </cell>
          <cell r="D1603" t="str">
            <v>PVC</v>
          </cell>
          <cell r="E1603">
            <v>1</v>
          </cell>
          <cell r="F1603" t="str">
            <v>개</v>
          </cell>
          <cell r="G1603">
            <v>13197</v>
          </cell>
          <cell r="H1603">
            <v>13197</v>
          </cell>
          <cell r="I1603">
            <v>24930</v>
          </cell>
          <cell r="J1603">
            <v>24930</v>
          </cell>
          <cell r="K1603">
            <v>0</v>
          </cell>
          <cell r="L1603">
            <v>0</v>
          </cell>
          <cell r="M1603">
            <v>38127</v>
          </cell>
          <cell r="N1603">
            <v>38127</v>
          </cell>
          <cell r="O1603" t="str">
            <v>제207호표</v>
          </cell>
        </row>
        <row r="1604">
          <cell r="B1604">
            <v>208</v>
          </cell>
          <cell r="C1604" t="str">
            <v>안내판(함체) 설치</v>
          </cell>
          <cell r="D1604" t="str">
            <v>탈착식(400x300x3t)</v>
          </cell>
          <cell r="E1604">
            <v>1</v>
          </cell>
          <cell r="F1604" t="str">
            <v>EA</v>
          </cell>
          <cell r="G1604">
            <v>50258</v>
          </cell>
          <cell r="H1604">
            <v>50258</v>
          </cell>
          <cell r="I1604">
            <v>8624</v>
          </cell>
          <cell r="J1604">
            <v>8624</v>
          </cell>
          <cell r="K1604">
            <v>0</v>
          </cell>
          <cell r="L1604">
            <v>0</v>
          </cell>
          <cell r="M1604">
            <v>58882</v>
          </cell>
          <cell r="N1604">
            <v>58882</v>
          </cell>
          <cell r="O1604" t="str">
            <v>제208호표</v>
          </cell>
        </row>
        <row r="1605">
          <cell r="B1605">
            <v>209</v>
          </cell>
          <cell r="C1605" t="str">
            <v>함체(분체도장)</v>
          </cell>
          <cell r="D1605" t="str">
            <v>SUS 400x700x370, 이중구조 1.2t</v>
          </cell>
          <cell r="E1605">
            <v>1</v>
          </cell>
          <cell r="F1605" t="str">
            <v>EA</v>
          </cell>
          <cell r="G1605">
            <v>850804</v>
          </cell>
          <cell r="H1605">
            <v>850804</v>
          </cell>
          <cell r="I1605">
            <v>26832</v>
          </cell>
          <cell r="J1605">
            <v>26832</v>
          </cell>
          <cell r="K1605">
            <v>0</v>
          </cell>
          <cell r="L1605">
            <v>0</v>
          </cell>
          <cell r="M1605">
            <v>877636</v>
          </cell>
          <cell r="N1605">
            <v>877636</v>
          </cell>
          <cell r="O1605" t="str">
            <v>제209호표</v>
          </cell>
        </row>
        <row r="1606">
          <cell r="B1606">
            <v>210</v>
          </cell>
          <cell r="C1606" t="str">
            <v>함체(분체도장)</v>
          </cell>
          <cell r="D1606" t="str">
            <v>SUS 300x400x360, 1.2t</v>
          </cell>
          <cell r="E1606">
            <v>1</v>
          </cell>
          <cell r="F1606" t="str">
            <v>EA</v>
          </cell>
          <cell r="G1606">
            <v>320804</v>
          </cell>
          <cell r="H1606">
            <v>320804</v>
          </cell>
          <cell r="I1606">
            <v>26832</v>
          </cell>
          <cell r="J1606">
            <v>26832</v>
          </cell>
          <cell r="K1606">
            <v>0</v>
          </cell>
          <cell r="L1606">
            <v>0</v>
          </cell>
          <cell r="M1606">
            <v>347636</v>
          </cell>
          <cell r="N1606">
            <v>347636</v>
          </cell>
          <cell r="O1606" t="str">
            <v>제210호표</v>
          </cell>
        </row>
        <row r="1607">
          <cell r="B1607">
            <v>211</v>
          </cell>
          <cell r="C1607" t="str">
            <v>방수함체</v>
          </cell>
          <cell r="D1607" t="str">
            <v>300x200x100</v>
          </cell>
          <cell r="E1607">
            <v>2</v>
          </cell>
          <cell r="F1607" t="str">
            <v>EA</v>
          </cell>
          <cell r="G1607">
            <v>198804</v>
          </cell>
          <cell r="H1607">
            <v>397608</v>
          </cell>
          <cell r="I1607">
            <v>26832</v>
          </cell>
          <cell r="J1607">
            <v>53664</v>
          </cell>
          <cell r="K1607">
            <v>0</v>
          </cell>
          <cell r="L1607">
            <v>0</v>
          </cell>
          <cell r="M1607">
            <v>225636</v>
          </cell>
          <cell r="N1607">
            <v>451272</v>
          </cell>
          <cell r="O1607" t="str">
            <v>제211호표</v>
          </cell>
        </row>
        <row r="1608">
          <cell r="B1608">
            <v>212</v>
          </cell>
          <cell r="C1608" t="str">
            <v>광 스위치 설치</v>
          </cell>
          <cell r="D1608" t="str">
            <v xml:space="preserve">TP Port : 7포트 </v>
          </cell>
          <cell r="E1608">
            <v>1</v>
          </cell>
          <cell r="F1608" t="str">
            <v>EA</v>
          </cell>
          <cell r="G1608">
            <v>301800</v>
          </cell>
          <cell r="H1608">
            <v>301800</v>
          </cell>
          <cell r="I1608">
            <v>60033</v>
          </cell>
          <cell r="J1608">
            <v>60033</v>
          </cell>
          <cell r="K1608">
            <v>0</v>
          </cell>
          <cell r="L1608">
            <v>0</v>
          </cell>
          <cell r="M1608">
            <v>361833</v>
          </cell>
          <cell r="N1608">
            <v>361833</v>
          </cell>
          <cell r="O1608" t="str">
            <v>제212호표</v>
          </cell>
        </row>
        <row r="1609">
          <cell r="B1609">
            <v>216</v>
          </cell>
          <cell r="C1609" t="str">
            <v>HUB</v>
          </cell>
          <cell r="D1609" t="str">
            <v>4Port</v>
          </cell>
          <cell r="E1609">
            <v>1</v>
          </cell>
          <cell r="F1609" t="str">
            <v>EA</v>
          </cell>
          <cell r="G1609">
            <v>82700</v>
          </cell>
          <cell r="H1609">
            <v>82700</v>
          </cell>
          <cell r="I1609">
            <v>60033</v>
          </cell>
          <cell r="J1609">
            <v>60033</v>
          </cell>
          <cell r="K1609">
            <v>0</v>
          </cell>
          <cell r="L1609">
            <v>0</v>
          </cell>
          <cell r="M1609">
            <v>142733</v>
          </cell>
          <cell r="N1609">
            <v>142733</v>
          </cell>
          <cell r="O1609" t="str">
            <v>제216호표</v>
          </cell>
        </row>
        <row r="1610">
          <cell r="B1610">
            <v>218</v>
          </cell>
          <cell r="C1610" t="str">
            <v>누전차단기 설치</v>
          </cell>
          <cell r="D1610" t="str">
            <v>ELB 2P 30/20AT</v>
          </cell>
          <cell r="E1610">
            <v>1</v>
          </cell>
          <cell r="F1610" t="str">
            <v>EA</v>
          </cell>
          <cell r="G1610">
            <v>15475</v>
          </cell>
          <cell r="H1610">
            <v>15475</v>
          </cell>
          <cell r="I1610">
            <v>29183</v>
          </cell>
          <cell r="J1610">
            <v>29183</v>
          </cell>
          <cell r="K1610">
            <v>0</v>
          </cell>
          <cell r="L1610">
            <v>0</v>
          </cell>
          <cell r="M1610">
            <v>44658</v>
          </cell>
          <cell r="N1610">
            <v>44658</v>
          </cell>
          <cell r="O1610" t="str">
            <v>제218호표</v>
          </cell>
        </row>
        <row r="1611">
          <cell r="B1611">
            <v>219</v>
          </cell>
          <cell r="C1611" t="str">
            <v>배선용차단기 설치</v>
          </cell>
          <cell r="D1611" t="str">
            <v>MCCB 2P 30/20AT</v>
          </cell>
          <cell r="E1611">
            <v>1</v>
          </cell>
          <cell r="F1611" t="str">
            <v>EA</v>
          </cell>
          <cell r="G1611">
            <v>27956</v>
          </cell>
          <cell r="H1611">
            <v>27956</v>
          </cell>
          <cell r="I1611">
            <v>31882</v>
          </cell>
          <cell r="J1611">
            <v>31882</v>
          </cell>
          <cell r="K1611">
            <v>0</v>
          </cell>
          <cell r="L1611">
            <v>0</v>
          </cell>
          <cell r="M1611">
            <v>59838</v>
          </cell>
          <cell r="N1611">
            <v>59838</v>
          </cell>
          <cell r="O1611" t="str">
            <v>제219호표</v>
          </cell>
        </row>
        <row r="1612">
          <cell r="B1612">
            <v>220</v>
          </cell>
          <cell r="C1612" t="str">
            <v>써지보호기(전원) 설치</v>
          </cell>
          <cell r="D1612" t="str">
            <v>40KA</v>
          </cell>
          <cell r="E1612">
            <v>1</v>
          </cell>
          <cell r="F1612" t="str">
            <v>EA</v>
          </cell>
          <cell r="G1612">
            <v>91263</v>
          </cell>
          <cell r="H1612">
            <v>91263</v>
          </cell>
          <cell r="I1612">
            <v>42129</v>
          </cell>
          <cell r="J1612">
            <v>42129</v>
          </cell>
          <cell r="K1612">
            <v>0</v>
          </cell>
          <cell r="L1612">
            <v>0</v>
          </cell>
          <cell r="M1612">
            <v>133392</v>
          </cell>
          <cell r="N1612">
            <v>133392</v>
          </cell>
          <cell r="O1612" t="str">
            <v>제220호표</v>
          </cell>
        </row>
        <row r="1613">
          <cell r="B1613" t="str">
            <v>멀티콘센트접지2구</v>
          </cell>
          <cell r="C1613" t="str">
            <v>멀티콘센트</v>
          </cell>
          <cell r="D1613" t="str">
            <v>접지2구</v>
          </cell>
          <cell r="E1613">
            <v>1</v>
          </cell>
          <cell r="F1613" t="str">
            <v>EA</v>
          </cell>
          <cell r="G1613">
            <v>5500</v>
          </cell>
          <cell r="H1613">
            <v>5500</v>
          </cell>
          <cell r="J1613">
            <v>0</v>
          </cell>
          <cell r="L1613">
            <v>0</v>
          </cell>
          <cell r="M1613">
            <v>5500</v>
          </cell>
          <cell r="N1613">
            <v>5500</v>
          </cell>
        </row>
        <row r="1614">
          <cell r="B1614" t="str">
            <v>멀티콘센트접지4구</v>
          </cell>
          <cell r="C1614" t="str">
            <v>멀티콘센트</v>
          </cell>
          <cell r="D1614" t="str">
            <v>접지4구</v>
          </cell>
          <cell r="E1614">
            <v>1</v>
          </cell>
          <cell r="F1614" t="str">
            <v>EA</v>
          </cell>
          <cell r="G1614">
            <v>8700</v>
          </cell>
          <cell r="H1614">
            <v>8700</v>
          </cell>
          <cell r="J1614">
            <v>0</v>
          </cell>
          <cell r="L1614">
            <v>0</v>
          </cell>
          <cell r="M1614">
            <v>8700</v>
          </cell>
          <cell r="N1614">
            <v>8700</v>
          </cell>
        </row>
        <row r="1615">
          <cell r="B1615" t="str">
            <v>멀티콘센트접지6구</v>
          </cell>
          <cell r="C1615" t="str">
            <v>멀티콘센트</v>
          </cell>
          <cell r="D1615" t="str">
            <v>접지6구</v>
          </cell>
          <cell r="E1615">
            <v>2</v>
          </cell>
          <cell r="F1615" t="str">
            <v>EA</v>
          </cell>
          <cell r="G1615">
            <v>10400</v>
          </cell>
          <cell r="H1615">
            <v>20800</v>
          </cell>
          <cell r="J1615">
            <v>0</v>
          </cell>
          <cell r="L1615">
            <v>0</v>
          </cell>
          <cell r="M1615">
            <v>10400</v>
          </cell>
          <cell r="N1615">
            <v>20800</v>
          </cell>
        </row>
        <row r="1616">
          <cell r="B1616">
            <v>304</v>
          </cell>
          <cell r="C1616" t="str">
            <v>CCTV POLE 설치
(아스콘)</v>
          </cell>
          <cell r="D1616" t="str">
            <v>6M, Ø165, 분체도장</v>
          </cell>
          <cell r="E1616">
            <v>1</v>
          </cell>
          <cell r="F1616" t="str">
            <v>EA</v>
          </cell>
          <cell r="G1616">
            <v>1218419</v>
          </cell>
          <cell r="H1616">
            <v>1218419</v>
          </cell>
          <cell r="I1616">
            <v>280646</v>
          </cell>
          <cell r="J1616">
            <v>280646</v>
          </cell>
          <cell r="K1616">
            <v>0</v>
          </cell>
          <cell r="L1616">
            <v>0</v>
          </cell>
          <cell r="M1616">
            <v>1499065</v>
          </cell>
          <cell r="N1616">
            <v>1499065</v>
          </cell>
          <cell r="O1616" t="str">
            <v>제304호표</v>
          </cell>
        </row>
        <row r="1617">
          <cell r="B1617">
            <v>309</v>
          </cell>
          <cell r="C1617" t="str">
            <v>부착대(ARM)설치(도로)</v>
          </cell>
          <cell r="D1617" t="str">
            <v>4M, Ø76, 분체도장</v>
          </cell>
          <cell r="E1617">
            <v>1</v>
          </cell>
          <cell r="F1617" t="str">
            <v>EA</v>
          </cell>
          <cell r="G1617">
            <v>270622</v>
          </cell>
          <cell r="H1617">
            <v>270622</v>
          </cell>
          <cell r="I1617">
            <v>223214</v>
          </cell>
          <cell r="J1617">
            <v>223214</v>
          </cell>
          <cell r="K1617">
            <v>0</v>
          </cell>
          <cell r="L1617">
            <v>0</v>
          </cell>
          <cell r="M1617">
            <v>493836</v>
          </cell>
          <cell r="N1617">
            <v>493836</v>
          </cell>
          <cell r="O1617" t="str">
            <v>제309호표</v>
          </cell>
        </row>
        <row r="1618">
          <cell r="B1618">
            <v>323</v>
          </cell>
          <cell r="C1618" t="str">
            <v>와이어로프 설치</v>
          </cell>
          <cell r="D1618" t="str">
            <v>ARM 4M</v>
          </cell>
          <cell r="E1618">
            <v>1</v>
          </cell>
          <cell r="F1618" t="str">
            <v>식</v>
          </cell>
          <cell r="G1618">
            <v>14927</v>
          </cell>
          <cell r="H1618">
            <v>14927</v>
          </cell>
          <cell r="I1618">
            <v>110819</v>
          </cell>
          <cell r="J1618">
            <v>110819</v>
          </cell>
          <cell r="K1618">
            <v>0</v>
          </cell>
          <cell r="L1618">
            <v>0</v>
          </cell>
          <cell r="M1618">
            <v>125746</v>
          </cell>
          <cell r="N1618">
            <v>125746</v>
          </cell>
          <cell r="O1618" t="str">
            <v>제323호표</v>
          </cell>
        </row>
        <row r="1619">
          <cell r="B1619">
            <v>329</v>
          </cell>
          <cell r="C1619" t="str">
            <v>CCTV POLE 기성기초 설치</v>
          </cell>
          <cell r="D1619" t="str">
            <v>700 x 700 x 800(아스팔트)</v>
          </cell>
          <cell r="E1619">
            <v>1</v>
          </cell>
          <cell r="F1619" t="str">
            <v>개소</v>
          </cell>
          <cell r="G1619">
            <v>193067</v>
          </cell>
          <cell r="H1619">
            <v>193067</v>
          </cell>
          <cell r="I1619">
            <v>77783</v>
          </cell>
          <cell r="J1619">
            <v>77783</v>
          </cell>
          <cell r="K1619">
            <v>10127</v>
          </cell>
          <cell r="L1619">
            <v>10127</v>
          </cell>
          <cell r="M1619">
            <v>280977</v>
          </cell>
          <cell r="N1619">
            <v>280977</v>
          </cell>
          <cell r="O1619" t="str">
            <v>제329호표</v>
          </cell>
        </row>
        <row r="1620">
          <cell r="B1620">
            <v>406</v>
          </cell>
          <cell r="C1620" t="str">
            <v>전선관(노출)</v>
          </cell>
          <cell r="D1620" t="str">
            <v>FLEX 36C(방수형)</v>
          </cell>
          <cell r="E1620">
            <v>8</v>
          </cell>
          <cell r="F1620" t="str">
            <v>m</v>
          </cell>
          <cell r="G1620">
            <v>2135</v>
          </cell>
          <cell r="H1620">
            <v>17080</v>
          </cell>
          <cell r="I1620">
            <v>22907</v>
          </cell>
          <cell r="J1620">
            <v>183256</v>
          </cell>
          <cell r="K1620">
            <v>0</v>
          </cell>
          <cell r="L1620">
            <v>0</v>
          </cell>
          <cell r="M1620">
            <v>25042</v>
          </cell>
          <cell r="N1620">
            <v>200336</v>
          </cell>
          <cell r="O1620" t="str">
            <v>제406호표</v>
          </cell>
        </row>
        <row r="1621">
          <cell r="B1621" t="str">
            <v>전선관 커넥터FLEX 36C(방수형)</v>
          </cell>
          <cell r="C1621" t="str">
            <v>전선관 커넥터</v>
          </cell>
          <cell r="D1621" t="str">
            <v>FLEX 36C(방수형)</v>
          </cell>
          <cell r="E1621">
            <v>8</v>
          </cell>
          <cell r="F1621" t="str">
            <v>EA</v>
          </cell>
          <cell r="G1621">
            <v>1400</v>
          </cell>
          <cell r="H1621">
            <v>11200</v>
          </cell>
          <cell r="J1621">
            <v>0</v>
          </cell>
          <cell r="L1621">
            <v>0</v>
          </cell>
          <cell r="M1621">
            <v>1400</v>
          </cell>
          <cell r="N1621">
            <v>11200</v>
          </cell>
        </row>
        <row r="1622">
          <cell r="B1622">
            <v>407</v>
          </cell>
          <cell r="C1622" t="str">
            <v>전선관(노출)</v>
          </cell>
          <cell r="D1622" t="str">
            <v>ST 28C</v>
          </cell>
          <cell r="E1622">
            <v>45</v>
          </cell>
          <cell r="F1622" t="str">
            <v>m</v>
          </cell>
          <cell r="G1622">
            <v>3475</v>
          </cell>
          <cell r="H1622">
            <v>156375</v>
          </cell>
          <cell r="I1622">
            <v>24136</v>
          </cell>
          <cell r="J1622">
            <v>1086120</v>
          </cell>
          <cell r="K1622">
            <v>0</v>
          </cell>
          <cell r="L1622">
            <v>0</v>
          </cell>
          <cell r="M1622">
            <v>27611</v>
          </cell>
          <cell r="N1622">
            <v>1242495</v>
          </cell>
          <cell r="O1622" t="str">
            <v>제407호표</v>
          </cell>
        </row>
        <row r="1623">
          <cell r="B1623">
            <v>408</v>
          </cell>
          <cell r="C1623" t="str">
            <v>전원케이블 포설</v>
          </cell>
          <cell r="D1623" t="str">
            <v>F-CV 2.5sq x 2C x 1열</v>
          </cell>
          <cell r="E1623">
            <v>2</v>
          </cell>
          <cell r="F1623" t="str">
            <v>m</v>
          </cell>
          <cell r="G1623">
            <v>1020</v>
          </cell>
          <cell r="H1623">
            <v>2040</v>
          </cell>
          <cell r="I1623">
            <v>3323</v>
          </cell>
          <cell r="J1623">
            <v>6646</v>
          </cell>
          <cell r="K1623">
            <v>0</v>
          </cell>
          <cell r="L1623">
            <v>0</v>
          </cell>
          <cell r="M1623">
            <v>4343</v>
          </cell>
          <cell r="N1623">
            <v>8686</v>
          </cell>
          <cell r="O1623" t="str">
            <v>제408호표</v>
          </cell>
        </row>
        <row r="1624">
          <cell r="B1624">
            <v>409</v>
          </cell>
          <cell r="C1624" t="str">
            <v>전원케이블 포설</v>
          </cell>
          <cell r="D1624" t="str">
            <v>F-CV 2.5sq x 3C x 1열</v>
          </cell>
          <cell r="E1624">
            <v>36</v>
          </cell>
          <cell r="F1624" t="str">
            <v>m</v>
          </cell>
          <cell r="G1624">
            <v>1510</v>
          </cell>
          <cell r="H1624">
            <v>54360</v>
          </cell>
          <cell r="I1624">
            <v>4510</v>
          </cell>
          <cell r="J1624">
            <v>162360</v>
          </cell>
          <cell r="K1624">
            <v>0</v>
          </cell>
          <cell r="L1624">
            <v>0</v>
          </cell>
          <cell r="M1624">
            <v>6020</v>
          </cell>
          <cell r="N1624">
            <v>216720</v>
          </cell>
          <cell r="O1624" t="str">
            <v>제409호표</v>
          </cell>
        </row>
        <row r="1625">
          <cell r="B1625">
            <v>410</v>
          </cell>
          <cell r="C1625" t="str">
            <v>전원케이블 포설</v>
          </cell>
          <cell r="D1625" t="str">
            <v>F-CV 4sq x 2C x 1열</v>
          </cell>
          <cell r="E1625">
            <v>6</v>
          </cell>
          <cell r="F1625" t="str">
            <v>m</v>
          </cell>
          <cell r="G1625">
            <v>1290</v>
          </cell>
          <cell r="H1625">
            <v>7740</v>
          </cell>
          <cell r="I1625">
            <v>3798</v>
          </cell>
          <cell r="J1625">
            <v>22788</v>
          </cell>
          <cell r="K1625">
            <v>0</v>
          </cell>
          <cell r="L1625">
            <v>0</v>
          </cell>
          <cell r="M1625">
            <v>5088</v>
          </cell>
          <cell r="N1625">
            <v>30528</v>
          </cell>
          <cell r="O1625" t="str">
            <v>제410호표</v>
          </cell>
        </row>
        <row r="1626">
          <cell r="B1626">
            <v>411</v>
          </cell>
          <cell r="C1626" t="str">
            <v>전원케이블 포설</v>
          </cell>
          <cell r="D1626" t="str">
            <v>VCT 1.5sq x 2C x 1열</v>
          </cell>
          <cell r="E1626">
            <v>52</v>
          </cell>
          <cell r="F1626" t="str">
            <v>m</v>
          </cell>
          <cell r="G1626">
            <v>804</v>
          </cell>
          <cell r="H1626">
            <v>41808</v>
          </cell>
          <cell r="I1626">
            <v>3323</v>
          </cell>
          <cell r="J1626">
            <v>172796</v>
          </cell>
          <cell r="K1626">
            <v>0</v>
          </cell>
          <cell r="L1626">
            <v>0</v>
          </cell>
          <cell r="M1626">
            <v>4127</v>
          </cell>
          <cell r="N1626">
            <v>214604</v>
          </cell>
          <cell r="O1626" t="str">
            <v>제411호표</v>
          </cell>
        </row>
        <row r="1627">
          <cell r="B1627">
            <v>414</v>
          </cell>
          <cell r="C1627" t="str">
            <v>전원케이블 포설</v>
          </cell>
          <cell r="D1627" t="str">
            <v>VCT 1.5sq x 2C x 4열</v>
          </cell>
          <cell r="E1627">
            <v>7</v>
          </cell>
          <cell r="F1627" t="str">
            <v>m</v>
          </cell>
          <cell r="G1627">
            <v>3058</v>
          </cell>
          <cell r="H1627">
            <v>21406</v>
          </cell>
          <cell r="I1627">
            <v>11299</v>
          </cell>
          <cell r="J1627">
            <v>79093</v>
          </cell>
          <cell r="K1627">
            <v>0</v>
          </cell>
          <cell r="L1627">
            <v>0</v>
          </cell>
          <cell r="M1627">
            <v>14357</v>
          </cell>
          <cell r="N1627">
            <v>100499</v>
          </cell>
          <cell r="O1627" t="str">
            <v>제414호표</v>
          </cell>
        </row>
        <row r="1628">
          <cell r="B1628">
            <v>416</v>
          </cell>
          <cell r="C1628" t="str">
            <v>스피커케이블</v>
          </cell>
          <cell r="D1628" t="str">
            <v>SW 2300</v>
          </cell>
          <cell r="E1628">
            <v>2</v>
          </cell>
          <cell r="F1628" t="str">
            <v>m</v>
          </cell>
          <cell r="G1628">
            <v>1635</v>
          </cell>
          <cell r="H1628">
            <v>3270</v>
          </cell>
          <cell r="I1628">
            <v>3071</v>
          </cell>
          <cell r="J1628">
            <v>6142</v>
          </cell>
          <cell r="K1628">
            <v>0</v>
          </cell>
          <cell r="L1628">
            <v>0</v>
          </cell>
          <cell r="M1628">
            <v>4706</v>
          </cell>
          <cell r="N1628">
            <v>9412</v>
          </cell>
          <cell r="O1628" t="str">
            <v>제416호표</v>
          </cell>
        </row>
        <row r="1629">
          <cell r="B1629">
            <v>418</v>
          </cell>
          <cell r="C1629" t="str">
            <v>LAN 케이블(옥외) 포설</v>
          </cell>
          <cell r="D1629" t="str">
            <v>UTP Cat 5e 4P x 1열</v>
          </cell>
          <cell r="E1629">
            <v>83</v>
          </cell>
          <cell r="F1629" t="str">
            <v>m</v>
          </cell>
          <cell r="G1629">
            <v>642</v>
          </cell>
          <cell r="H1629">
            <v>53286</v>
          </cell>
          <cell r="I1629">
            <v>4987</v>
          </cell>
          <cell r="J1629">
            <v>413921</v>
          </cell>
          <cell r="K1629">
            <v>0</v>
          </cell>
          <cell r="L1629">
            <v>0</v>
          </cell>
          <cell r="M1629">
            <v>5629</v>
          </cell>
          <cell r="N1629">
            <v>467207</v>
          </cell>
          <cell r="O1629" t="str">
            <v>제418호표</v>
          </cell>
        </row>
        <row r="1630">
          <cell r="B1630">
            <v>421</v>
          </cell>
          <cell r="C1630" t="str">
            <v>LAN 케이블(옥외) 포설</v>
          </cell>
          <cell r="D1630" t="str">
            <v>UTP Cat 5e 4P x 4열</v>
          </cell>
          <cell r="E1630">
            <v>7</v>
          </cell>
          <cell r="F1630" t="str">
            <v>m</v>
          </cell>
          <cell r="G1630">
            <v>2481</v>
          </cell>
          <cell r="H1630">
            <v>17367</v>
          </cell>
          <cell r="I1630">
            <v>16956</v>
          </cell>
          <cell r="J1630">
            <v>118692</v>
          </cell>
          <cell r="K1630">
            <v>0</v>
          </cell>
          <cell r="L1630">
            <v>0</v>
          </cell>
          <cell r="M1630">
            <v>19437</v>
          </cell>
          <cell r="N1630">
            <v>136059</v>
          </cell>
          <cell r="O1630" t="str">
            <v>제421호표</v>
          </cell>
        </row>
        <row r="1631">
          <cell r="B1631">
            <v>437</v>
          </cell>
          <cell r="C1631" t="str">
            <v>전선퓨즈(1Ø2W)설치</v>
          </cell>
          <cell r="D1631" t="str">
            <v>2.6mm</v>
          </cell>
          <cell r="E1631">
            <v>1</v>
          </cell>
          <cell r="F1631" t="str">
            <v>EA</v>
          </cell>
          <cell r="G1631">
            <v>4550</v>
          </cell>
          <cell r="H1631">
            <v>4550</v>
          </cell>
          <cell r="I1631">
            <v>33407</v>
          </cell>
          <cell r="J1631">
            <v>33407</v>
          </cell>
          <cell r="K1631">
            <v>0</v>
          </cell>
          <cell r="L1631">
            <v>0</v>
          </cell>
          <cell r="M1631">
            <v>37957</v>
          </cell>
          <cell r="N1631">
            <v>37957</v>
          </cell>
          <cell r="O1631" t="str">
            <v>제437호표</v>
          </cell>
        </row>
        <row r="1632">
          <cell r="B1632">
            <v>438</v>
          </cell>
          <cell r="C1632" t="str">
            <v>인류애자 설치</v>
          </cell>
          <cell r="D1632" t="str">
            <v>대110x95</v>
          </cell>
          <cell r="E1632">
            <v>2</v>
          </cell>
          <cell r="F1632" t="str">
            <v>개</v>
          </cell>
          <cell r="G1632">
            <v>1520</v>
          </cell>
          <cell r="H1632">
            <v>3040</v>
          </cell>
          <cell r="I1632">
            <v>6681</v>
          </cell>
          <cell r="J1632">
            <v>13362</v>
          </cell>
          <cell r="K1632">
            <v>0</v>
          </cell>
          <cell r="L1632">
            <v>0</v>
          </cell>
          <cell r="M1632">
            <v>8201</v>
          </cell>
          <cell r="N1632">
            <v>16402</v>
          </cell>
          <cell r="O1632" t="str">
            <v>제438호표</v>
          </cell>
        </row>
        <row r="1633">
          <cell r="B1633">
            <v>441</v>
          </cell>
          <cell r="C1633" t="str">
            <v>조가선 설치</v>
          </cell>
          <cell r="D1633">
            <v>0</v>
          </cell>
          <cell r="E1633">
            <v>30</v>
          </cell>
          <cell r="F1633" t="str">
            <v>m</v>
          </cell>
          <cell r="G1633">
            <v>1429</v>
          </cell>
          <cell r="H1633">
            <v>42870</v>
          </cell>
          <cell r="I1633">
            <v>2306</v>
          </cell>
          <cell r="J1633">
            <v>69180</v>
          </cell>
          <cell r="K1633">
            <v>0</v>
          </cell>
          <cell r="L1633">
            <v>0</v>
          </cell>
          <cell r="M1633">
            <v>3735</v>
          </cell>
          <cell r="N1633">
            <v>112050</v>
          </cell>
          <cell r="O1633" t="str">
            <v>제441호표</v>
          </cell>
        </row>
        <row r="1634">
          <cell r="B1634">
            <v>425</v>
          </cell>
          <cell r="C1634" t="str">
            <v>접지용 비닐 절연전선</v>
          </cell>
          <cell r="D1634" t="str">
            <v>F-GV 4㎟</v>
          </cell>
          <cell r="E1634">
            <v>6</v>
          </cell>
          <cell r="F1634" t="str">
            <v>m</v>
          </cell>
          <cell r="G1634">
            <v>575</v>
          </cell>
          <cell r="H1634">
            <v>3450</v>
          </cell>
          <cell r="I1634">
            <v>1438</v>
          </cell>
          <cell r="J1634">
            <v>8628</v>
          </cell>
          <cell r="K1634">
            <v>0</v>
          </cell>
          <cell r="L1634">
            <v>0</v>
          </cell>
          <cell r="M1634">
            <v>2013</v>
          </cell>
          <cell r="N1634">
            <v>12078</v>
          </cell>
          <cell r="O1634" t="str">
            <v>제425호표</v>
          </cell>
        </row>
        <row r="1635">
          <cell r="B1635">
            <v>426</v>
          </cell>
          <cell r="C1635" t="str">
            <v>접지동봉(2본)</v>
          </cell>
          <cell r="D1635" t="str">
            <v>Ø14 x 1000mm x 2EA</v>
          </cell>
          <cell r="E1635">
            <v>1</v>
          </cell>
          <cell r="F1635" t="str">
            <v>개소</v>
          </cell>
          <cell r="G1635">
            <v>13478</v>
          </cell>
          <cell r="H1635">
            <v>13478</v>
          </cell>
          <cell r="I1635">
            <v>69276</v>
          </cell>
          <cell r="J1635">
            <v>69276</v>
          </cell>
          <cell r="K1635">
            <v>0</v>
          </cell>
          <cell r="L1635">
            <v>0</v>
          </cell>
          <cell r="M1635">
            <v>82754</v>
          </cell>
          <cell r="N1635">
            <v>82754</v>
          </cell>
          <cell r="O1635" t="str">
            <v>제426호표</v>
          </cell>
        </row>
        <row r="1636">
          <cell r="B1636">
            <v>434</v>
          </cell>
          <cell r="C1636" t="str">
            <v>풀박스</v>
          </cell>
          <cell r="D1636" t="str">
            <v>150x150x100</v>
          </cell>
          <cell r="E1636">
            <v>2</v>
          </cell>
          <cell r="F1636" t="str">
            <v>EA</v>
          </cell>
          <cell r="G1636">
            <v>4413</v>
          </cell>
          <cell r="H1636">
            <v>8826</v>
          </cell>
          <cell r="I1636">
            <v>65826</v>
          </cell>
          <cell r="J1636">
            <v>131652</v>
          </cell>
          <cell r="K1636">
            <v>0</v>
          </cell>
          <cell r="L1636">
            <v>0</v>
          </cell>
          <cell r="M1636">
            <v>70239</v>
          </cell>
          <cell r="N1636">
            <v>140478</v>
          </cell>
          <cell r="O1636" t="str">
            <v>제434호표</v>
          </cell>
        </row>
        <row r="1637">
          <cell r="B1637">
            <v>439</v>
          </cell>
          <cell r="C1637" t="str">
            <v>옥외용 비닐 절연전선 설치</v>
          </cell>
          <cell r="D1637" t="str">
            <v>DV 2.6mm x 2C</v>
          </cell>
          <cell r="E1637">
            <v>20</v>
          </cell>
          <cell r="F1637" t="str">
            <v>m</v>
          </cell>
          <cell r="G1637">
            <v>937</v>
          </cell>
          <cell r="H1637">
            <v>18740</v>
          </cell>
          <cell r="I1637">
            <v>1898</v>
          </cell>
          <cell r="J1637">
            <v>37960</v>
          </cell>
          <cell r="K1637">
            <v>56</v>
          </cell>
          <cell r="L1637">
            <v>1120</v>
          </cell>
          <cell r="M1637">
            <v>2891</v>
          </cell>
          <cell r="N1637">
            <v>57820</v>
          </cell>
          <cell r="O1637" t="str">
            <v>제439호표</v>
          </cell>
        </row>
        <row r="1638">
          <cell r="B1638" t="str">
            <v>CCTV 운영 스티커알루미늄베이스 5중구성</v>
          </cell>
          <cell r="C1638" t="str">
            <v>CCTV 운영 스티커</v>
          </cell>
          <cell r="D1638" t="str">
            <v>알루미늄베이스 5중구성</v>
          </cell>
          <cell r="E1638">
            <v>26</v>
          </cell>
          <cell r="F1638" t="str">
            <v>EA</v>
          </cell>
          <cell r="G1638">
            <v>10000</v>
          </cell>
          <cell r="H1638">
            <v>260000</v>
          </cell>
          <cell r="J1638">
            <v>0</v>
          </cell>
          <cell r="L1638">
            <v>0</v>
          </cell>
          <cell r="M1638">
            <v>10000</v>
          </cell>
          <cell r="N1638">
            <v>260000</v>
          </cell>
        </row>
        <row r="1639">
          <cell r="B1639" t="str">
            <v>경기도 용인 스티커</v>
          </cell>
          <cell r="C1639" t="str">
            <v>경기도 용인 스티커</v>
          </cell>
          <cell r="E1639">
            <v>3</v>
          </cell>
          <cell r="F1639" t="str">
            <v>EA</v>
          </cell>
          <cell r="G1639">
            <v>10000</v>
          </cell>
          <cell r="H1639">
            <v>30000</v>
          </cell>
          <cell r="J1639">
            <v>0</v>
          </cell>
          <cell r="L1639">
            <v>0</v>
          </cell>
          <cell r="M1639">
            <v>10000</v>
          </cell>
          <cell r="N1639">
            <v>30000</v>
          </cell>
        </row>
        <row r="1641">
          <cell r="B1641">
            <v>3037</v>
          </cell>
          <cell r="D1641" t="str">
            <v>계</v>
          </cell>
          <cell r="H1641">
            <v>5697281</v>
          </cell>
          <cell r="J1641">
            <v>3938503</v>
          </cell>
          <cell r="L1641">
            <v>11247</v>
          </cell>
          <cell r="N1641">
            <v>9647031</v>
          </cell>
        </row>
        <row r="1642">
          <cell r="B1642">
            <v>2038</v>
          </cell>
          <cell r="C1642" t="str">
            <v>2.38 처인구 이동읍 천리 634(묘)</v>
          </cell>
        </row>
        <row r="1643">
          <cell r="B1643">
            <v>202</v>
          </cell>
          <cell r="C1643" t="str">
            <v>스피드 돔 카메라
고정용 브래킷 설치</v>
          </cell>
          <cell r="D1643" t="str">
            <v>제작사양</v>
          </cell>
          <cell r="E1643">
            <v>1</v>
          </cell>
          <cell r="F1643" t="str">
            <v>EA</v>
          </cell>
          <cell r="G1643">
            <v>52644</v>
          </cell>
          <cell r="H1643">
            <v>52644</v>
          </cell>
          <cell r="I1643">
            <v>88162</v>
          </cell>
          <cell r="J1643">
            <v>88162</v>
          </cell>
          <cell r="K1643">
            <v>0</v>
          </cell>
          <cell r="L1643">
            <v>0</v>
          </cell>
          <cell r="M1643">
            <v>140806</v>
          </cell>
          <cell r="N1643">
            <v>140806</v>
          </cell>
          <cell r="O1643" t="str">
            <v>제202호표</v>
          </cell>
        </row>
        <row r="1644">
          <cell r="B1644">
            <v>203</v>
          </cell>
          <cell r="C1644" t="str">
            <v>고정형 카메라
고정용 브래킷 설치</v>
          </cell>
          <cell r="D1644" t="str">
            <v>제작사양</v>
          </cell>
          <cell r="E1644">
            <v>1</v>
          </cell>
          <cell r="F1644" t="str">
            <v>EA</v>
          </cell>
          <cell r="G1644">
            <v>82644</v>
          </cell>
          <cell r="H1644">
            <v>82644</v>
          </cell>
          <cell r="I1644">
            <v>88162</v>
          </cell>
          <cell r="J1644">
            <v>88162</v>
          </cell>
          <cell r="K1644">
            <v>0</v>
          </cell>
          <cell r="L1644">
            <v>0</v>
          </cell>
          <cell r="M1644">
            <v>170806</v>
          </cell>
          <cell r="N1644">
            <v>170806</v>
          </cell>
          <cell r="O1644" t="str">
            <v>제203호표</v>
          </cell>
        </row>
        <row r="1645">
          <cell r="B1645">
            <v>204</v>
          </cell>
          <cell r="C1645" t="str">
            <v>스피커 설치</v>
          </cell>
          <cell r="D1645" t="str">
            <v>20W, 8Ω</v>
          </cell>
          <cell r="E1645">
            <v>1</v>
          </cell>
          <cell r="F1645" t="str">
            <v>개</v>
          </cell>
          <cell r="G1645">
            <v>45879</v>
          </cell>
          <cell r="H1645">
            <v>45879</v>
          </cell>
          <cell r="I1645">
            <v>45997</v>
          </cell>
          <cell r="J1645">
            <v>45997</v>
          </cell>
          <cell r="K1645">
            <v>0</v>
          </cell>
          <cell r="L1645">
            <v>0</v>
          </cell>
          <cell r="M1645">
            <v>91876</v>
          </cell>
          <cell r="N1645">
            <v>91876</v>
          </cell>
          <cell r="O1645" t="str">
            <v>제204호표</v>
          </cell>
        </row>
        <row r="1646">
          <cell r="B1646">
            <v>205</v>
          </cell>
          <cell r="C1646" t="str">
            <v>경광등 설치</v>
          </cell>
          <cell r="D1646" t="str">
            <v>크세논램프 5W, ABS</v>
          </cell>
          <cell r="E1646">
            <v>1</v>
          </cell>
          <cell r="F1646" t="str">
            <v>개</v>
          </cell>
          <cell r="G1646">
            <v>50294</v>
          </cell>
          <cell r="H1646">
            <v>50294</v>
          </cell>
          <cell r="I1646">
            <v>9801</v>
          </cell>
          <cell r="J1646">
            <v>9801</v>
          </cell>
          <cell r="K1646">
            <v>0</v>
          </cell>
          <cell r="L1646">
            <v>0</v>
          </cell>
          <cell r="M1646">
            <v>60095</v>
          </cell>
          <cell r="N1646">
            <v>60095</v>
          </cell>
          <cell r="O1646" t="str">
            <v>제205호표</v>
          </cell>
        </row>
        <row r="1647">
          <cell r="B1647">
            <v>206</v>
          </cell>
          <cell r="C1647" t="str">
            <v>LED안내판(부착대) 설치</v>
          </cell>
          <cell r="D1647" t="str">
            <v>부착대(ARM)부착형</v>
          </cell>
          <cell r="E1647">
            <v>1</v>
          </cell>
          <cell r="F1647" t="str">
            <v>개</v>
          </cell>
          <cell r="G1647">
            <v>811034</v>
          </cell>
          <cell r="H1647">
            <v>811034</v>
          </cell>
          <cell r="I1647">
            <v>34498</v>
          </cell>
          <cell r="J1647">
            <v>34498</v>
          </cell>
          <cell r="K1647">
            <v>0</v>
          </cell>
          <cell r="L1647">
            <v>0</v>
          </cell>
          <cell r="M1647">
            <v>845532</v>
          </cell>
          <cell r="N1647">
            <v>845532</v>
          </cell>
          <cell r="O1647" t="str">
            <v>제206호표</v>
          </cell>
        </row>
        <row r="1648">
          <cell r="B1648">
            <v>207</v>
          </cell>
          <cell r="C1648" t="str">
            <v>계량기함 설치</v>
          </cell>
          <cell r="D1648" t="str">
            <v>PVC</v>
          </cell>
          <cell r="E1648">
            <v>1</v>
          </cell>
          <cell r="F1648" t="str">
            <v>개</v>
          </cell>
          <cell r="G1648">
            <v>13197</v>
          </cell>
          <cell r="H1648">
            <v>13197</v>
          </cell>
          <cell r="I1648">
            <v>24930</v>
          </cell>
          <cell r="J1648">
            <v>24930</v>
          </cell>
          <cell r="K1648">
            <v>0</v>
          </cell>
          <cell r="L1648">
            <v>0</v>
          </cell>
          <cell r="M1648">
            <v>38127</v>
          </cell>
          <cell r="N1648">
            <v>38127</v>
          </cell>
          <cell r="O1648" t="str">
            <v>제207호표</v>
          </cell>
        </row>
        <row r="1649">
          <cell r="B1649">
            <v>208</v>
          </cell>
          <cell r="C1649" t="str">
            <v>안내판(함체) 설치</v>
          </cell>
          <cell r="D1649" t="str">
            <v>탈착식(400x300x3t)</v>
          </cell>
          <cell r="E1649">
            <v>1</v>
          </cell>
          <cell r="F1649" t="str">
            <v>EA</v>
          </cell>
          <cell r="G1649">
            <v>50258</v>
          </cell>
          <cell r="H1649">
            <v>50258</v>
          </cell>
          <cell r="I1649">
            <v>8624</v>
          </cell>
          <cell r="J1649">
            <v>8624</v>
          </cell>
          <cell r="K1649">
            <v>0</v>
          </cell>
          <cell r="L1649">
            <v>0</v>
          </cell>
          <cell r="M1649">
            <v>58882</v>
          </cell>
          <cell r="N1649">
            <v>58882</v>
          </cell>
          <cell r="O1649" t="str">
            <v>제208호표</v>
          </cell>
        </row>
        <row r="1650">
          <cell r="B1650">
            <v>209</v>
          </cell>
          <cell r="C1650" t="str">
            <v>함체(분체도장)</v>
          </cell>
          <cell r="D1650" t="str">
            <v>SUS 400x700x370, 이중구조 1.2t</v>
          </cell>
          <cell r="E1650">
            <v>1</v>
          </cell>
          <cell r="F1650" t="str">
            <v>EA</v>
          </cell>
          <cell r="G1650">
            <v>850804</v>
          </cell>
          <cell r="H1650">
            <v>850804</v>
          </cell>
          <cell r="I1650">
            <v>26832</v>
          </cell>
          <cell r="J1650">
            <v>26832</v>
          </cell>
          <cell r="K1650">
            <v>0</v>
          </cell>
          <cell r="L1650">
            <v>0</v>
          </cell>
          <cell r="M1650">
            <v>877636</v>
          </cell>
          <cell r="N1650">
            <v>877636</v>
          </cell>
          <cell r="O1650" t="str">
            <v>제209호표</v>
          </cell>
        </row>
        <row r="1651">
          <cell r="B1651">
            <v>212</v>
          </cell>
          <cell r="C1651" t="str">
            <v>광 스위치 설치</v>
          </cell>
          <cell r="D1651" t="str">
            <v xml:space="preserve">TP Port : 7포트 </v>
          </cell>
          <cell r="E1651">
            <v>1</v>
          </cell>
          <cell r="F1651" t="str">
            <v>EA</v>
          </cell>
          <cell r="G1651">
            <v>301800</v>
          </cell>
          <cell r="H1651">
            <v>301800</v>
          </cell>
          <cell r="I1651">
            <v>60033</v>
          </cell>
          <cell r="J1651">
            <v>60033</v>
          </cell>
          <cell r="K1651">
            <v>0</v>
          </cell>
          <cell r="L1651">
            <v>0</v>
          </cell>
          <cell r="M1651">
            <v>361833</v>
          </cell>
          <cell r="N1651">
            <v>361833</v>
          </cell>
          <cell r="O1651" t="str">
            <v>제212호표</v>
          </cell>
        </row>
        <row r="1652">
          <cell r="B1652">
            <v>213</v>
          </cell>
          <cell r="C1652" t="str">
            <v>UTP PATCH CORD</v>
          </cell>
          <cell r="D1652" t="str">
            <v>UTP Cat 5e. 4P</v>
          </cell>
          <cell r="E1652">
            <v>1</v>
          </cell>
          <cell r="F1652" t="str">
            <v>EA</v>
          </cell>
          <cell r="G1652">
            <v>1148</v>
          </cell>
          <cell r="H1652">
            <v>1148</v>
          </cell>
          <cell r="I1652">
            <v>13299</v>
          </cell>
          <cell r="J1652">
            <v>13299</v>
          </cell>
          <cell r="K1652">
            <v>0</v>
          </cell>
          <cell r="L1652">
            <v>0</v>
          </cell>
          <cell r="M1652">
            <v>14447</v>
          </cell>
          <cell r="N1652">
            <v>14447</v>
          </cell>
          <cell r="O1652" t="str">
            <v>제213호표</v>
          </cell>
        </row>
        <row r="1653">
          <cell r="B1653">
            <v>218</v>
          </cell>
          <cell r="C1653" t="str">
            <v>누전차단기 설치</v>
          </cell>
          <cell r="D1653" t="str">
            <v>ELB 2P 30/20AT</v>
          </cell>
          <cell r="E1653">
            <v>1</v>
          </cell>
          <cell r="F1653" t="str">
            <v>EA</v>
          </cell>
          <cell r="G1653">
            <v>15475</v>
          </cell>
          <cell r="H1653">
            <v>15475</v>
          </cell>
          <cell r="I1653">
            <v>29183</v>
          </cell>
          <cell r="J1653">
            <v>29183</v>
          </cell>
          <cell r="K1653">
            <v>0</v>
          </cell>
          <cell r="L1653">
            <v>0</v>
          </cell>
          <cell r="M1653">
            <v>44658</v>
          </cell>
          <cell r="N1653">
            <v>44658</v>
          </cell>
          <cell r="O1653" t="str">
            <v>제218호표</v>
          </cell>
        </row>
        <row r="1654">
          <cell r="B1654">
            <v>219</v>
          </cell>
          <cell r="C1654" t="str">
            <v>배선용차단기 설치</v>
          </cell>
          <cell r="D1654" t="str">
            <v>MCCB 2P 30/20AT</v>
          </cell>
          <cell r="E1654">
            <v>1</v>
          </cell>
          <cell r="F1654" t="str">
            <v>EA</v>
          </cell>
          <cell r="G1654">
            <v>27956</v>
          </cell>
          <cell r="H1654">
            <v>27956</v>
          </cell>
          <cell r="I1654">
            <v>31882</v>
          </cell>
          <cell r="J1654">
            <v>31882</v>
          </cell>
          <cell r="K1654">
            <v>0</v>
          </cell>
          <cell r="L1654">
            <v>0</v>
          </cell>
          <cell r="M1654">
            <v>59838</v>
          </cell>
          <cell r="N1654">
            <v>59838</v>
          </cell>
          <cell r="O1654" t="str">
            <v>제219호표</v>
          </cell>
        </row>
        <row r="1655">
          <cell r="B1655">
            <v>220</v>
          </cell>
          <cell r="C1655" t="str">
            <v>써지보호기(전원) 설치</v>
          </cell>
          <cell r="D1655" t="str">
            <v>40KA</v>
          </cell>
          <cell r="E1655">
            <v>1</v>
          </cell>
          <cell r="F1655" t="str">
            <v>EA</v>
          </cell>
          <cell r="G1655">
            <v>91263</v>
          </cell>
          <cell r="H1655">
            <v>91263</v>
          </cell>
          <cell r="I1655">
            <v>42129</v>
          </cell>
          <cell r="J1655">
            <v>42129</v>
          </cell>
          <cell r="K1655">
            <v>0</v>
          </cell>
          <cell r="L1655">
            <v>0</v>
          </cell>
          <cell r="M1655">
            <v>133392</v>
          </cell>
          <cell r="N1655">
            <v>133392</v>
          </cell>
          <cell r="O1655" t="str">
            <v>제220호표</v>
          </cell>
        </row>
        <row r="1656">
          <cell r="B1656" t="str">
            <v>멀티콘센트접지2구</v>
          </cell>
          <cell r="C1656" t="str">
            <v>멀티콘센트</v>
          </cell>
          <cell r="D1656" t="str">
            <v>접지2구</v>
          </cell>
          <cell r="E1656">
            <v>1</v>
          </cell>
          <cell r="F1656" t="str">
            <v>EA</v>
          </cell>
          <cell r="G1656">
            <v>5500</v>
          </cell>
          <cell r="H1656">
            <v>5500</v>
          </cell>
          <cell r="J1656">
            <v>0</v>
          </cell>
          <cell r="L1656">
            <v>0</v>
          </cell>
          <cell r="M1656">
            <v>5500</v>
          </cell>
          <cell r="N1656">
            <v>5500</v>
          </cell>
        </row>
        <row r="1657">
          <cell r="B1657" t="str">
            <v>멀티콘센트접지6구</v>
          </cell>
          <cell r="C1657" t="str">
            <v>멀티콘센트</v>
          </cell>
          <cell r="D1657" t="str">
            <v>접지6구</v>
          </cell>
          <cell r="E1657">
            <v>2</v>
          </cell>
          <cell r="F1657" t="str">
            <v>EA</v>
          </cell>
          <cell r="G1657">
            <v>10400</v>
          </cell>
          <cell r="H1657">
            <v>20800</v>
          </cell>
          <cell r="J1657">
            <v>0</v>
          </cell>
          <cell r="L1657">
            <v>0</v>
          </cell>
          <cell r="M1657">
            <v>10400</v>
          </cell>
          <cell r="N1657">
            <v>20800</v>
          </cell>
        </row>
        <row r="1658">
          <cell r="B1658">
            <v>311</v>
          </cell>
          <cell r="C1658" t="str">
            <v>전주부착형
부착대(ARM)설치(도로)</v>
          </cell>
          <cell r="D1658" t="str">
            <v>1.5M, Ø76, 분체도장</v>
          </cell>
          <cell r="E1658">
            <v>1</v>
          </cell>
          <cell r="F1658" t="str">
            <v>EA</v>
          </cell>
          <cell r="G1658">
            <v>229622</v>
          </cell>
          <cell r="H1658">
            <v>229622</v>
          </cell>
          <cell r="I1658">
            <v>223214</v>
          </cell>
          <cell r="J1658">
            <v>223214</v>
          </cell>
          <cell r="K1658">
            <v>0</v>
          </cell>
          <cell r="L1658">
            <v>0</v>
          </cell>
          <cell r="M1658">
            <v>452836</v>
          </cell>
          <cell r="N1658">
            <v>452836</v>
          </cell>
          <cell r="O1658" t="str">
            <v>제311호표</v>
          </cell>
        </row>
        <row r="1659">
          <cell r="B1659">
            <v>402</v>
          </cell>
          <cell r="C1659" t="str">
            <v>전선관(지중)</v>
          </cell>
          <cell r="D1659" t="str">
            <v>HI 16C</v>
          </cell>
          <cell r="E1659">
            <v>2.5</v>
          </cell>
          <cell r="F1659" t="str">
            <v>m</v>
          </cell>
          <cell r="G1659">
            <v>481</v>
          </cell>
          <cell r="H1659">
            <v>1202</v>
          </cell>
          <cell r="I1659">
            <v>7067</v>
          </cell>
          <cell r="J1659">
            <v>17667</v>
          </cell>
          <cell r="K1659">
            <v>0</v>
          </cell>
          <cell r="L1659">
            <v>0</v>
          </cell>
          <cell r="M1659">
            <v>7547.6</v>
          </cell>
          <cell r="N1659">
            <v>18869</v>
          </cell>
          <cell r="O1659" t="str">
            <v>제402호표</v>
          </cell>
        </row>
        <row r="1660">
          <cell r="B1660">
            <v>403</v>
          </cell>
          <cell r="C1660" t="str">
            <v>전선관(노출)</v>
          </cell>
          <cell r="D1660" t="str">
            <v>FLEX 16C(방수형)</v>
          </cell>
          <cell r="E1660">
            <v>3</v>
          </cell>
          <cell r="F1660" t="str">
            <v>m</v>
          </cell>
          <cell r="G1660">
            <v>1091</v>
          </cell>
          <cell r="H1660">
            <v>3273</v>
          </cell>
          <cell r="I1660">
            <v>11585</v>
          </cell>
          <cell r="J1660">
            <v>34755</v>
          </cell>
          <cell r="K1660">
            <v>0</v>
          </cell>
          <cell r="L1660">
            <v>0</v>
          </cell>
          <cell r="M1660">
            <v>12676</v>
          </cell>
          <cell r="N1660">
            <v>38028</v>
          </cell>
          <cell r="O1660" t="str">
            <v>제403호표</v>
          </cell>
        </row>
        <row r="1661">
          <cell r="B1661">
            <v>405</v>
          </cell>
          <cell r="C1661" t="str">
            <v>전선관(노출)</v>
          </cell>
          <cell r="D1661" t="str">
            <v>FLEX 28C(방수형)</v>
          </cell>
          <cell r="E1661">
            <v>9.5</v>
          </cell>
          <cell r="F1661" t="str">
            <v>m</v>
          </cell>
          <cell r="G1661">
            <v>1574</v>
          </cell>
          <cell r="H1661">
            <v>14953</v>
          </cell>
          <cell r="I1661">
            <v>18958</v>
          </cell>
          <cell r="J1661">
            <v>180101</v>
          </cell>
          <cell r="K1661">
            <v>0</v>
          </cell>
          <cell r="L1661">
            <v>0</v>
          </cell>
          <cell r="M1661">
            <v>20532</v>
          </cell>
          <cell r="N1661">
            <v>195054</v>
          </cell>
          <cell r="O1661" t="str">
            <v>제405호표</v>
          </cell>
        </row>
        <row r="1662">
          <cell r="B1662">
            <v>406</v>
          </cell>
          <cell r="C1662" t="str">
            <v>전선관(노출)</v>
          </cell>
          <cell r="D1662" t="str">
            <v>FLEX 36C(방수형)</v>
          </cell>
          <cell r="E1662">
            <v>3</v>
          </cell>
          <cell r="F1662" t="str">
            <v>m</v>
          </cell>
          <cell r="G1662">
            <v>2135</v>
          </cell>
          <cell r="H1662">
            <v>6405</v>
          </cell>
          <cell r="I1662">
            <v>22907</v>
          </cell>
          <cell r="J1662">
            <v>68721</v>
          </cell>
          <cell r="K1662">
            <v>0</v>
          </cell>
          <cell r="L1662">
            <v>0</v>
          </cell>
          <cell r="M1662">
            <v>25042</v>
          </cell>
          <cell r="N1662">
            <v>75126</v>
          </cell>
          <cell r="O1662" t="str">
            <v>제406호표</v>
          </cell>
        </row>
        <row r="1663">
          <cell r="B1663" t="str">
            <v>전선관 커넥터FLEX 16C(방수형)</v>
          </cell>
          <cell r="C1663" t="str">
            <v>전선관 커넥터</v>
          </cell>
          <cell r="D1663" t="str">
            <v>FLEX 16C(방수형)</v>
          </cell>
          <cell r="E1663">
            <v>4</v>
          </cell>
          <cell r="F1663" t="str">
            <v>EA</v>
          </cell>
          <cell r="G1663">
            <v>567</v>
          </cell>
          <cell r="H1663">
            <v>2268</v>
          </cell>
          <cell r="J1663">
            <v>0</v>
          </cell>
          <cell r="L1663">
            <v>0</v>
          </cell>
          <cell r="M1663">
            <v>567</v>
          </cell>
          <cell r="N1663">
            <v>2268</v>
          </cell>
        </row>
        <row r="1664">
          <cell r="B1664" t="str">
            <v>전선관 커넥터FLEX 28C(방수형)</v>
          </cell>
          <cell r="C1664" t="str">
            <v>전선관 커넥터</v>
          </cell>
          <cell r="D1664" t="str">
            <v>FLEX 28C(방수형)</v>
          </cell>
          <cell r="E1664">
            <v>4</v>
          </cell>
          <cell r="F1664" t="str">
            <v>EA</v>
          </cell>
          <cell r="G1664">
            <v>1000</v>
          </cell>
          <cell r="H1664">
            <v>4000</v>
          </cell>
          <cell r="J1664">
            <v>0</v>
          </cell>
          <cell r="L1664">
            <v>0</v>
          </cell>
          <cell r="M1664">
            <v>1000</v>
          </cell>
          <cell r="N1664">
            <v>4000</v>
          </cell>
        </row>
        <row r="1665">
          <cell r="B1665" t="str">
            <v>전선관 커넥터FLEX 36C(방수형)</v>
          </cell>
          <cell r="C1665" t="str">
            <v>전선관 커넥터</v>
          </cell>
          <cell r="D1665" t="str">
            <v>FLEX 36C(방수형)</v>
          </cell>
          <cell r="E1665">
            <v>2</v>
          </cell>
          <cell r="F1665" t="str">
            <v>EA</v>
          </cell>
          <cell r="G1665">
            <v>1400</v>
          </cell>
          <cell r="H1665">
            <v>2800</v>
          </cell>
          <cell r="J1665">
            <v>0</v>
          </cell>
          <cell r="L1665">
            <v>0</v>
          </cell>
          <cell r="M1665">
            <v>1400</v>
          </cell>
          <cell r="N1665">
            <v>2800</v>
          </cell>
        </row>
        <row r="1666">
          <cell r="B1666">
            <v>410</v>
          </cell>
          <cell r="C1666" t="str">
            <v>전원케이블 포설</v>
          </cell>
          <cell r="D1666" t="str">
            <v>F-CV 4sq x 2C x 1열</v>
          </cell>
          <cell r="E1666">
            <v>10</v>
          </cell>
          <cell r="F1666" t="str">
            <v>m</v>
          </cell>
          <cell r="G1666">
            <v>1290</v>
          </cell>
          <cell r="H1666">
            <v>12900</v>
          </cell>
          <cell r="I1666">
            <v>3798</v>
          </cell>
          <cell r="J1666">
            <v>37980</v>
          </cell>
          <cell r="K1666">
            <v>0</v>
          </cell>
          <cell r="L1666">
            <v>0</v>
          </cell>
          <cell r="M1666">
            <v>5088</v>
          </cell>
          <cell r="N1666">
            <v>50880</v>
          </cell>
          <cell r="O1666" t="str">
            <v>제410호표</v>
          </cell>
        </row>
        <row r="1667">
          <cell r="B1667">
            <v>408</v>
          </cell>
          <cell r="C1667" t="str">
            <v>전원케이블 포설</v>
          </cell>
          <cell r="D1667" t="str">
            <v>F-CV 2.5sq x 2C x 1열</v>
          </cell>
          <cell r="E1667">
            <v>2</v>
          </cell>
          <cell r="F1667" t="str">
            <v>m</v>
          </cell>
          <cell r="G1667">
            <v>1020</v>
          </cell>
          <cell r="H1667">
            <v>2040</v>
          </cell>
          <cell r="I1667">
            <v>3323</v>
          </cell>
          <cell r="J1667">
            <v>6646</v>
          </cell>
          <cell r="K1667">
            <v>0</v>
          </cell>
          <cell r="L1667">
            <v>0</v>
          </cell>
          <cell r="M1667">
            <v>4343</v>
          </cell>
          <cell r="N1667">
            <v>8686</v>
          </cell>
          <cell r="O1667" t="str">
            <v>제408호표</v>
          </cell>
        </row>
        <row r="1668">
          <cell r="B1668">
            <v>411</v>
          </cell>
          <cell r="C1668" t="str">
            <v>전원케이블 포설</v>
          </cell>
          <cell r="D1668" t="str">
            <v>VCT 1.5sq x 2C x 1열</v>
          </cell>
          <cell r="E1668">
            <v>4</v>
          </cell>
          <cell r="F1668" t="str">
            <v>m</v>
          </cell>
          <cell r="G1668">
            <v>804</v>
          </cell>
          <cell r="H1668">
            <v>3216</v>
          </cell>
          <cell r="I1668">
            <v>3323</v>
          </cell>
          <cell r="J1668">
            <v>13292</v>
          </cell>
          <cell r="K1668">
            <v>0</v>
          </cell>
          <cell r="L1668">
            <v>0</v>
          </cell>
          <cell r="M1668">
            <v>4127</v>
          </cell>
          <cell r="N1668">
            <v>16508</v>
          </cell>
          <cell r="O1668" t="str">
            <v>제411호표</v>
          </cell>
        </row>
        <row r="1669">
          <cell r="B1669">
            <v>414</v>
          </cell>
          <cell r="C1669" t="str">
            <v>전원케이블 포설</v>
          </cell>
          <cell r="D1669" t="str">
            <v>VCT 1.5sq x 2C x 4열</v>
          </cell>
          <cell r="E1669">
            <v>5</v>
          </cell>
          <cell r="F1669" t="str">
            <v>m</v>
          </cell>
          <cell r="G1669">
            <v>3058</v>
          </cell>
          <cell r="H1669">
            <v>15290</v>
          </cell>
          <cell r="I1669">
            <v>11299</v>
          </cell>
          <cell r="J1669">
            <v>56495</v>
          </cell>
          <cell r="K1669">
            <v>0</v>
          </cell>
          <cell r="L1669">
            <v>0</v>
          </cell>
          <cell r="M1669">
            <v>14357</v>
          </cell>
          <cell r="N1669">
            <v>71785</v>
          </cell>
          <cell r="O1669" t="str">
            <v>제414호표</v>
          </cell>
        </row>
        <row r="1670">
          <cell r="B1670">
            <v>416</v>
          </cell>
          <cell r="C1670" t="str">
            <v>스피커케이블</v>
          </cell>
          <cell r="D1670" t="str">
            <v>SW 2300</v>
          </cell>
          <cell r="E1670">
            <v>2</v>
          </cell>
          <cell r="F1670" t="str">
            <v>m</v>
          </cell>
          <cell r="G1670">
            <v>1635</v>
          </cell>
          <cell r="H1670">
            <v>3270</v>
          </cell>
          <cell r="I1670">
            <v>3071</v>
          </cell>
          <cell r="J1670">
            <v>6142</v>
          </cell>
          <cell r="K1670">
            <v>0</v>
          </cell>
          <cell r="L1670">
            <v>0</v>
          </cell>
          <cell r="M1670">
            <v>4706</v>
          </cell>
          <cell r="N1670">
            <v>9412</v>
          </cell>
          <cell r="O1670" t="str">
            <v>제416호표</v>
          </cell>
        </row>
        <row r="1671">
          <cell r="B1671">
            <v>418</v>
          </cell>
          <cell r="C1671" t="str">
            <v>LAN 케이블(옥외) 포설</v>
          </cell>
          <cell r="D1671" t="str">
            <v>UTP Cat 5e 4P x 1열</v>
          </cell>
          <cell r="E1671">
            <v>7</v>
          </cell>
          <cell r="F1671" t="str">
            <v>m</v>
          </cell>
          <cell r="G1671">
            <v>642</v>
          </cell>
          <cell r="H1671">
            <v>4494</v>
          </cell>
          <cell r="I1671">
            <v>4987</v>
          </cell>
          <cell r="J1671">
            <v>34909</v>
          </cell>
          <cell r="K1671">
            <v>0</v>
          </cell>
          <cell r="L1671">
            <v>0</v>
          </cell>
          <cell r="M1671">
            <v>5629</v>
          </cell>
          <cell r="N1671">
            <v>39403</v>
          </cell>
          <cell r="O1671" t="str">
            <v>제418호표</v>
          </cell>
        </row>
        <row r="1672">
          <cell r="B1672">
            <v>421</v>
          </cell>
          <cell r="C1672" t="str">
            <v>LAN 케이블(옥외) 포설</v>
          </cell>
          <cell r="D1672" t="str">
            <v>UTP Cat 5e 4P x 4열</v>
          </cell>
          <cell r="E1672">
            <v>5</v>
          </cell>
          <cell r="F1672" t="str">
            <v>m</v>
          </cell>
          <cell r="G1672">
            <v>2481</v>
          </cell>
          <cell r="H1672">
            <v>12405</v>
          </cell>
          <cell r="I1672">
            <v>16956</v>
          </cell>
          <cell r="J1672">
            <v>84780</v>
          </cell>
          <cell r="K1672">
            <v>0</v>
          </cell>
          <cell r="L1672">
            <v>0</v>
          </cell>
          <cell r="M1672">
            <v>19437</v>
          </cell>
          <cell r="N1672">
            <v>97185</v>
          </cell>
          <cell r="O1672" t="str">
            <v>제421호표</v>
          </cell>
        </row>
        <row r="1673">
          <cell r="B1673">
            <v>437</v>
          </cell>
          <cell r="C1673" t="str">
            <v>전선퓨즈(1Ø2W)설치</v>
          </cell>
          <cell r="D1673" t="str">
            <v>2.6mm</v>
          </cell>
          <cell r="E1673">
            <v>1</v>
          </cell>
          <cell r="F1673" t="str">
            <v>EA</v>
          </cell>
          <cell r="G1673">
            <v>4550</v>
          </cell>
          <cell r="H1673">
            <v>4550</v>
          </cell>
          <cell r="I1673">
            <v>33407</v>
          </cell>
          <cell r="J1673">
            <v>33407</v>
          </cell>
          <cell r="K1673">
            <v>0</v>
          </cell>
          <cell r="L1673">
            <v>0</v>
          </cell>
          <cell r="M1673">
            <v>37957</v>
          </cell>
          <cell r="N1673">
            <v>37957</v>
          </cell>
          <cell r="O1673" t="str">
            <v>제437호표</v>
          </cell>
        </row>
        <row r="1674">
          <cell r="B1674">
            <v>425</v>
          </cell>
          <cell r="C1674" t="str">
            <v>접지용 비닐 절연전선</v>
          </cell>
          <cell r="D1674" t="str">
            <v>F-GV 4㎟</v>
          </cell>
          <cell r="E1674">
            <v>4.5</v>
          </cell>
          <cell r="F1674" t="str">
            <v>m</v>
          </cell>
          <cell r="G1674">
            <v>575</v>
          </cell>
          <cell r="H1674">
            <v>2587</v>
          </cell>
          <cell r="I1674">
            <v>1438</v>
          </cell>
          <cell r="J1674">
            <v>6471</v>
          </cell>
          <cell r="K1674">
            <v>0</v>
          </cell>
          <cell r="L1674">
            <v>0</v>
          </cell>
          <cell r="M1674">
            <v>2012.8888888888889</v>
          </cell>
          <cell r="N1674">
            <v>9058</v>
          </cell>
          <cell r="O1674" t="str">
            <v>제425호표</v>
          </cell>
        </row>
        <row r="1675">
          <cell r="B1675">
            <v>426</v>
          </cell>
          <cell r="C1675" t="str">
            <v>접지동봉(2본)</v>
          </cell>
          <cell r="D1675" t="str">
            <v>Ø14 x 1000mm x 2EA</v>
          </cell>
          <cell r="E1675">
            <v>1</v>
          </cell>
          <cell r="F1675" t="str">
            <v>개소</v>
          </cell>
          <cell r="G1675">
            <v>13478</v>
          </cell>
          <cell r="H1675">
            <v>13478</v>
          </cell>
          <cell r="I1675">
            <v>69276</v>
          </cell>
          <cell r="J1675">
            <v>69276</v>
          </cell>
          <cell r="K1675">
            <v>0</v>
          </cell>
          <cell r="L1675">
            <v>0</v>
          </cell>
          <cell r="M1675">
            <v>82754</v>
          </cell>
          <cell r="N1675">
            <v>82754</v>
          </cell>
          <cell r="O1675" t="str">
            <v>제426호표</v>
          </cell>
        </row>
        <row r="1676">
          <cell r="B1676">
            <v>435</v>
          </cell>
          <cell r="C1676" t="str">
            <v>반경철관</v>
          </cell>
          <cell r="D1676" t="str">
            <v>접지용</v>
          </cell>
          <cell r="E1676">
            <v>1</v>
          </cell>
          <cell r="F1676" t="str">
            <v>식</v>
          </cell>
          <cell r="G1676">
            <v>27604</v>
          </cell>
          <cell r="H1676">
            <v>27604</v>
          </cell>
          <cell r="I1676">
            <v>88706</v>
          </cell>
          <cell r="J1676">
            <v>88706</v>
          </cell>
          <cell r="K1676">
            <v>0</v>
          </cell>
          <cell r="L1676">
            <v>0</v>
          </cell>
          <cell r="M1676">
            <v>116310</v>
          </cell>
          <cell r="N1676">
            <v>116310</v>
          </cell>
          <cell r="O1676" t="str">
            <v>제435호표</v>
          </cell>
        </row>
        <row r="1677">
          <cell r="B1677" t="str">
            <v>필름밴드1,500mm</v>
          </cell>
          <cell r="C1677" t="str">
            <v>필름밴드</v>
          </cell>
          <cell r="D1677" t="str">
            <v>1,500mm</v>
          </cell>
          <cell r="E1677">
            <v>10</v>
          </cell>
          <cell r="F1677" t="str">
            <v>EA</v>
          </cell>
          <cell r="G1677">
            <v>2400</v>
          </cell>
          <cell r="H1677">
            <v>24000</v>
          </cell>
          <cell r="J1677">
            <v>0</v>
          </cell>
          <cell r="L1677">
            <v>0</v>
          </cell>
          <cell r="M1677">
            <v>2400</v>
          </cell>
          <cell r="N1677">
            <v>24000</v>
          </cell>
        </row>
        <row r="1678">
          <cell r="B1678" t="str">
            <v>CCTV 운영 스티커알루미늄베이스 5중구성</v>
          </cell>
          <cell r="C1678" t="str">
            <v>CCTV 운영 스티커</v>
          </cell>
          <cell r="D1678" t="str">
            <v>알루미늄베이스 5중구성</v>
          </cell>
          <cell r="E1678">
            <v>26</v>
          </cell>
          <cell r="F1678" t="str">
            <v>EA</v>
          </cell>
          <cell r="G1678">
            <v>10000</v>
          </cell>
          <cell r="H1678">
            <v>260000</v>
          </cell>
          <cell r="J1678">
            <v>0</v>
          </cell>
          <cell r="L1678">
            <v>0</v>
          </cell>
          <cell r="M1678">
            <v>10000</v>
          </cell>
          <cell r="N1678">
            <v>260000</v>
          </cell>
        </row>
        <row r="1679">
          <cell r="B1679" t="str">
            <v>경기도 용인 스티커</v>
          </cell>
          <cell r="C1679" t="str">
            <v>경기도 용인 스티커</v>
          </cell>
          <cell r="E1679">
            <v>3</v>
          </cell>
          <cell r="F1679" t="str">
            <v>EA</v>
          </cell>
          <cell r="G1679">
            <v>10000</v>
          </cell>
          <cell r="H1679">
            <v>30000</v>
          </cell>
          <cell r="J1679">
            <v>0</v>
          </cell>
          <cell r="L1679">
            <v>0</v>
          </cell>
          <cell r="M1679">
            <v>10000</v>
          </cell>
          <cell r="N1679">
            <v>30000</v>
          </cell>
        </row>
        <row r="1684">
          <cell r="B1684">
            <v>3038</v>
          </cell>
          <cell r="D1684" t="str">
            <v>계</v>
          </cell>
          <cell r="H1684">
            <v>3101053</v>
          </cell>
          <cell r="J1684">
            <v>1466094</v>
          </cell>
          <cell r="L1684">
            <v>0</v>
          </cell>
          <cell r="N1684">
            <v>4567147</v>
          </cell>
        </row>
        <row r="1685">
          <cell r="B1685">
            <v>2039</v>
          </cell>
          <cell r="C1685" t="str">
            <v>2.39 처인구 포곡읍 둔전리3(구)(둔전리32-5)</v>
          </cell>
        </row>
        <row r="1686">
          <cell r="B1686">
            <v>202</v>
          </cell>
          <cell r="C1686" t="str">
            <v>스피드 돔 카메라
고정용 브래킷 설치</v>
          </cell>
          <cell r="D1686" t="str">
            <v>제작사양</v>
          </cell>
          <cell r="E1686">
            <v>1</v>
          </cell>
          <cell r="F1686" t="str">
            <v>EA</v>
          </cell>
          <cell r="G1686">
            <v>52644</v>
          </cell>
          <cell r="H1686">
            <v>52644</v>
          </cell>
          <cell r="I1686">
            <v>88162</v>
          </cell>
          <cell r="J1686">
            <v>88162</v>
          </cell>
          <cell r="K1686">
            <v>0</v>
          </cell>
          <cell r="L1686">
            <v>0</v>
          </cell>
          <cell r="M1686">
            <v>140806</v>
          </cell>
          <cell r="N1686">
            <v>140806</v>
          </cell>
          <cell r="O1686" t="str">
            <v>제202호표</v>
          </cell>
        </row>
        <row r="1687">
          <cell r="B1687">
            <v>203</v>
          </cell>
          <cell r="C1687" t="str">
            <v>고정형 카메라
고정용 브래킷 설치</v>
          </cell>
          <cell r="D1687" t="str">
            <v>제작사양</v>
          </cell>
          <cell r="E1687">
            <v>1</v>
          </cell>
          <cell r="F1687" t="str">
            <v>EA</v>
          </cell>
          <cell r="G1687">
            <v>82644</v>
          </cell>
          <cell r="H1687">
            <v>82644</v>
          </cell>
          <cell r="I1687">
            <v>88162</v>
          </cell>
          <cell r="J1687">
            <v>88162</v>
          </cell>
          <cell r="K1687">
            <v>0</v>
          </cell>
          <cell r="L1687">
            <v>0</v>
          </cell>
          <cell r="M1687">
            <v>170806</v>
          </cell>
          <cell r="N1687">
            <v>170806</v>
          </cell>
          <cell r="O1687" t="str">
            <v>제203호표</v>
          </cell>
        </row>
        <row r="1688">
          <cell r="B1688">
            <v>204</v>
          </cell>
          <cell r="C1688" t="str">
            <v>스피커 설치</v>
          </cell>
          <cell r="D1688" t="str">
            <v>20W, 8Ω</v>
          </cell>
          <cell r="E1688">
            <v>1</v>
          </cell>
          <cell r="F1688" t="str">
            <v>개</v>
          </cell>
          <cell r="G1688">
            <v>45879</v>
          </cell>
          <cell r="H1688">
            <v>45879</v>
          </cell>
          <cell r="I1688">
            <v>45997</v>
          </cell>
          <cell r="J1688">
            <v>45997</v>
          </cell>
          <cell r="K1688">
            <v>0</v>
          </cell>
          <cell r="L1688">
            <v>0</v>
          </cell>
          <cell r="M1688">
            <v>91876</v>
          </cell>
          <cell r="N1688">
            <v>91876</v>
          </cell>
          <cell r="O1688" t="str">
            <v>제204호표</v>
          </cell>
        </row>
        <row r="1689">
          <cell r="B1689">
            <v>205</v>
          </cell>
          <cell r="C1689" t="str">
            <v>경광등 설치</v>
          </cell>
          <cell r="D1689" t="str">
            <v>크세논램프 5W, ABS</v>
          </cell>
          <cell r="E1689">
            <v>1</v>
          </cell>
          <cell r="F1689" t="str">
            <v>개</v>
          </cell>
          <cell r="G1689">
            <v>50294</v>
          </cell>
          <cell r="H1689">
            <v>50294</v>
          </cell>
          <cell r="I1689">
            <v>9801</v>
          </cell>
          <cell r="J1689">
            <v>9801</v>
          </cell>
          <cell r="K1689">
            <v>0</v>
          </cell>
          <cell r="L1689">
            <v>0</v>
          </cell>
          <cell r="M1689">
            <v>60095</v>
          </cell>
          <cell r="N1689">
            <v>60095</v>
          </cell>
          <cell r="O1689" t="str">
            <v>제205호표</v>
          </cell>
        </row>
        <row r="1690">
          <cell r="B1690">
            <v>206</v>
          </cell>
          <cell r="C1690" t="str">
            <v>LED안내판(부착대) 설치</v>
          </cell>
          <cell r="D1690" t="str">
            <v>부착대(ARM)부착형</v>
          </cell>
          <cell r="E1690">
            <v>1</v>
          </cell>
          <cell r="F1690" t="str">
            <v>개</v>
          </cell>
          <cell r="G1690">
            <v>811034</v>
          </cell>
          <cell r="H1690">
            <v>811034</v>
          </cell>
          <cell r="I1690">
            <v>34498</v>
          </cell>
          <cell r="J1690">
            <v>34498</v>
          </cell>
          <cell r="K1690">
            <v>0</v>
          </cell>
          <cell r="L1690">
            <v>0</v>
          </cell>
          <cell r="M1690">
            <v>845532</v>
          </cell>
          <cell r="N1690">
            <v>845532</v>
          </cell>
          <cell r="O1690" t="str">
            <v>제206호표</v>
          </cell>
        </row>
        <row r="1691">
          <cell r="B1691">
            <v>207</v>
          </cell>
          <cell r="C1691" t="str">
            <v>계량기함 설치</v>
          </cell>
          <cell r="D1691" t="str">
            <v>PVC</v>
          </cell>
          <cell r="E1691">
            <v>1</v>
          </cell>
          <cell r="F1691" t="str">
            <v>개</v>
          </cell>
          <cell r="G1691">
            <v>13197</v>
          </cell>
          <cell r="H1691">
            <v>13197</v>
          </cell>
          <cell r="I1691">
            <v>24930</v>
          </cell>
          <cell r="J1691">
            <v>24930</v>
          </cell>
          <cell r="K1691">
            <v>0</v>
          </cell>
          <cell r="L1691">
            <v>0</v>
          </cell>
          <cell r="M1691">
            <v>38127</v>
          </cell>
          <cell r="N1691">
            <v>38127</v>
          </cell>
          <cell r="O1691" t="str">
            <v>제207호표</v>
          </cell>
        </row>
        <row r="1692">
          <cell r="B1692">
            <v>209</v>
          </cell>
          <cell r="C1692" t="str">
            <v>함체(분체도장)</v>
          </cell>
          <cell r="D1692" t="str">
            <v>SUS 400x700x370, 이중구조 1.2t</v>
          </cell>
          <cell r="E1692">
            <v>1</v>
          </cell>
          <cell r="F1692" t="str">
            <v>EA</v>
          </cell>
          <cell r="G1692">
            <v>850804</v>
          </cell>
          <cell r="H1692">
            <v>850804</v>
          </cell>
          <cell r="I1692">
            <v>26832</v>
          </cell>
          <cell r="J1692">
            <v>26832</v>
          </cell>
          <cell r="K1692">
            <v>0</v>
          </cell>
          <cell r="L1692">
            <v>0</v>
          </cell>
          <cell r="M1692">
            <v>877636</v>
          </cell>
          <cell r="N1692">
            <v>877636</v>
          </cell>
          <cell r="O1692" t="str">
            <v>제209호표</v>
          </cell>
        </row>
        <row r="1693">
          <cell r="B1693">
            <v>212</v>
          </cell>
          <cell r="C1693" t="str">
            <v>광 스위치 설치</v>
          </cell>
          <cell r="D1693" t="str">
            <v xml:space="preserve">TP Port : 7포트 </v>
          </cell>
          <cell r="E1693">
            <v>1</v>
          </cell>
          <cell r="F1693" t="str">
            <v>EA</v>
          </cell>
          <cell r="G1693">
            <v>301800</v>
          </cell>
          <cell r="H1693">
            <v>301800</v>
          </cell>
          <cell r="I1693">
            <v>60033</v>
          </cell>
          <cell r="J1693">
            <v>60033</v>
          </cell>
          <cell r="K1693">
            <v>0</v>
          </cell>
          <cell r="L1693">
            <v>0</v>
          </cell>
          <cell r="M1693">
            <v>361833</v>
          </cell>
          <cell r="N1693">
            <v>361833</v>
          </cell>
          <cell r="O1693" t="str">
            <v>제212호표</v>
          </cell>
        </row>
        <row r="1694">
          <cell r="B1694">
            <v>213</v>
          </cell>
          <cell r="C1694" t="str">
            <v>UTP PATCH CORD</v>
          </cell>
          <cell r="D1694" t="str">
            <v>UTP Cat 5e. 4P</v>
          </cell>
          <cell r="E1694">
            <v>1</v>
          </cell>
          <cell r="F1694" t="str">
            <v>EA</v>
          </cell>
          <cell r="G1694">
            <v>1148</v>
          </cell>
          <cell r="H1694">
            <v>1148</v>
          </cell>
          <cell r="I1694">
            <v>13299</v>
          </cell>
          <cell r="J1694">
            <v>13299</v>
          </cell>
          <cell r="K1694">
            <v>0</v>
          </cell>
          <cell r="L1694">
            <v>0</v>
          </cell>
          <cell r="M1694">
            <v>14447</v>
          </cell>
          <cell r="N1694">
            <v>14447</v>
          </cell>
          <cell r="O1694" t="str">
            <v>제213호표</v>
          </cell>
        </row>
        <row r="1695">
          <cell r="B1695">
            <v>218</v>
          </cell>
          <cell r="C1695" t="str">
            <v>누전차단기 설치</v>
          </cell>
          <cell r="D1695" t="str">
            <v>ELB 2P 30/20AT</v>
          </cell>
          <cell r="E1695">
            <v>1</v>
          </cell>
          <cell r="F1695" t="str">
            <v>EA</v>
          </cell>
          <cell r="G1695">
            <v>15475</v>
          </cell>
          <cell r="H1695">
            <v>15475</v>
          </cell>
          <cell r="I1695">
            <v>29183</v>
          </cell>
          <cell r="J1695">
            <v>29183</v>
          </cell>
          <cell r="K1695">
            <v>0</v>
          </cell>
          <cell r="L1695">
            <v>0</v>
          </cell>
          <cell r="M1695">
            <v>44658</v>
          </cell>
          <cell r="N1695">
            <v>44658</v>
          </cell>
          <cell r="O1695" t="str">
            <v>제218호표</v>
          </cell>
        </row>
        <row r="1696">
          <cell r="B1696">
            <v>219</v>
          </cell>
          <cell r="C1696" t="str">
            <v>배선용차단기 설치</v>
          </cell>
          <cell r="D1696" t="str">
            <v>MCCB 2P 30/20AT</v>
          </cell>
          <cell r="E1696">
            <v>1</v>
          </cell>
          <cell r="F1696" t="str">
            <v>EA</v>
          </cell>
          <cell r="G1696">
            <v>27956</v>
          </cell>
          <cell r="H1696">
            <v>27956</v>
          </cell>
          <cell r="I1696">
            <v>31882</v>
          </cell>
          <cell r="J1696">
            <v>31882</v>
          </cell>
          <cell r="K1696">
            <v>0</v>
          </cell>
          <cell r="L1696">
            <v>0</v>
          </cell>
          <cell r="M1696">
            <v>59838</v>
          </cell>
          <cell r="N1696">
            <v>59838</v>
          </cell>
          <cell r="O1696" t="str">
            <v>제219호표</v>
          </cell>
        </row>
        <row r="1697">
          <cell r="B1697">
            <v>220</v>
          </cell>
          <cell r="C1697" t="str">
            <v>써지보호기(전원) 설치</v>
          </cell>
          <cell r="D1697" t="str">
            <v>40KA</v>
          </cell>
          <cell r="E1697">
            <v>1</v>
          </cell>
          <cell r="F1697" t="str">
            <v>EA</v>
          </cell>
          <cell r="G1697">
            <v>91263</v>
          </cell>
          <cell r="H1697">
            <v>91263</v>
          </cell>
          <cell r="I1697">
            <v>42129</v>
          </cell>
          <cell r="J1697">
            <v>42129</v>
          </cell>
          <cell r="K1697">
            <v>0</v>
          </cell>
          <cell r="L1697">
            <v>0</v>
          </cell>
          <cell r="M1697">
            <v>133392</v>
          </cell>
          <cell r="N1697">
            <v>133392</v>
          </cell>
          <cell r="O1697" t="str">
            <v>제220호표</v>
          </cell>
        </row>
        <row r="1698">
          <cell r="B1698">
            <v>221</v>
          </cell>
          <cell r="C1698" t="str">
            <v>불법광고물 
부착방지시트</v>
          </cell>
          <cell r="D1698" t="str">
            <v>현장설치도</v>
          </cell>
          <cell r="E1698">
            <v>1</v>
          </cell>
          <cell r="F1698" t="str">
            <v>개소</v>
          </cell>
          <cell r="G1698">
            <v>187775</v>
          </cell>
          <cell r="H1698">
            <v>187775</v>
          </cell>
          <cell r="I1698">
            <v>0</v>
          </cell>
          <cell r="J1698">
            <v>0</v>
          </cell>
          <cell r="K1698">
            <v>0</v>
          </cell>
          <cell r="L1698">
            <v>0</v>
          </cell>
          <cell r="M1698">
            <v>187775</v>
          </cell>
          <cell r="N1698">
            <v>187775</v>
          </cell>
          <cell r="O1698" t="str">
            <v>제221호표</v>
          </cell>
        </row>
        <row r="1699">
          <cell r="B1699" t="str">
            <v>멀티콘센트접지2구</v>
          </cell>
          <cell r="C1699" t="str">
            <v>멀티콘센트</v>
          </cell>
          <cell r="D1699" t="str">
            <v>접지2구</v>
          </cell>
          <cell r="E1699">
            <v>1</v>
          </cell>
          <cell r="F1699" t="str">
            <v>EA</v>
          </cell>
          <cell r="G1699">
            <v>5500</v>
          </cell>
          <cell r="H1699">
            <v>5500</v>
          </cell>
          <cell r="J1699">
            <v>0</v>
          </cell>
          <cell r="L1699">
            <v>0</v>
          </cell>
          <cell r="M1699">
            <v>5500</v>
          </cell>
          <cell r="N1699">
            <v>5500</v>
          </cell>
        </row>
        <row r="1700">
          <cell r="B1700" t="str">
            <v>멀티콘센트접지6구</v>
          </cell>
          <cell r="C1700" t="str">
            <v>멀티콘센트</v>
          </cell>
          <cell r="D1700" t="str">
            <v>접지6구</v>
          </cell>
          <cell r="E1700">
            <v>2</v>
          </cell>
          <cell r="F1700" t="str">
            <v>EA</v>
          </cell>
          <cell r="G1700">
            <v>10400</v>
          </cell>
          <cell r="H1700">
            <v>20800</v>
          </cell>
          <cell r="J1700">
            <v>0</v>
          </cell>
          <cell r="L1700">
            <v>0</v>
          </cell>
          <cell r="M1700">
            <v>10400</v>
          </cell>
          <cell r="N1700">
            <v>20800</v>
          </cell>
        </row>
        <row r="1701">
          <cell r="B1701">
            <v>301</v>
          </cell>
          <cell r="C1701" t="str">
            <v>CCTV POLE 설치
(토사)</v>
          </cell>
          <cell r="D1701" t="str">
            <v>6M, Ø165, 분체도장</v>
          </cell>
          <cell r="E1701">
            <v>1</v>
          </cell>
          <cell r="F1701" t="str">
            <v>EA</v>
          </cell>
          <cell r="G1701">
            <v>1217776</v>
          </cell>
          <cell r="H1701">
            <v>1217776</v>
          </cell>
          <cell r="I1701">
            <v>259211</v>
          </cell>
          <cell r="J1701">
            <v>259211</v>
          </cell>
          <cell r="K1701">
            <v>0</v>
          </cell>
          <cell r="L1701">
            <v>0</v>
          </cell>
          <cell r="M1701">
            <v>1476987</v>
          </cell>
          <cell r="N1701">
            <v>1476987</v>
          </cell>
          <cell r="O1701" t="str">
            <v>제301호표</v>
          </cell>
        </row>
        <row r="1702">
          <cell r="B1702">
            <v>315</v>
          </cell>
          <cell r="C1702" t="str">
            <v>부착대(ARM)설치(기타)</v>
          </cell>
          <cell r="D1702" t="str">
            <v>3M, Ø76, 분체도장</v>
          </cell>
          <cell r="E1702">
            <v>1</v>
          </cell>
          <cell r="F1702" t="str">
            <v>EA</v>
          </cell>
          <cell r="G1702">
            <v>257622</v>
          </cell>
          <cell r="H1702">
            <v>257622</v>
          </cell>
          <cell r="I1702">
            <v>154069</v>
          </cell>
          <cell r="J1702">
            <v>154069</v>
          </cell>
          <cell r="K1702">
            <v>0</v>
          </cell>
          <cell r="L1702">
            <v>0</v>
          </cell>
          <cell r="M1702">
            <v>411691</v>
          </cell>
          <cell r="N1702">
            <v>411691</v>
          </cell>
          <cell r="O1702" t="str">
            <v>제315호표</v>
          </cell>
        </row>
        <row r="1703">
          <cell r="B1703">
            <v>322</v>
          </cell>
          <cell r="C1703" t="str">
            <v>와이어로프 설치</v>
          </cell>
          <cell r="D1703" t="str">
            <v>ARM 3M</v>
          </cell>
          <cell r="E1703">
            <v>1</v>
          </cell>
          <cell r="F1703" t="str">
            <v>식</v>
          </cell>
          <cell r="G1703">
            <v>13528</v>
          </cell>
          <cell r="H1703">
            <v>13528</v>
          </cell>
          <cell r="I1703">
            <v>108512</v>
          </cell>
          <cell r="J1703">
            <v>108512</v>
          </cell>
          <cell r="K1703">
            <v>0</v>
          </cell>
          <cell r="L1703">
            <v>0</v>
          </cell>
          <cell r="M1703">
            <v>122040</v>
          </cell>
          <cell r="N1703">
            <v>122040</v>
          </cell>
          <cell r="O1703" t="str">
            <v>제322호표</v>
          </cell>
        </row>
        <row r="1704">
          <cell r="B1704">
            <v>325</v>
          </cell>
          <cell r="C1704" t="str">
            <v>CCTV POLE 
기성기초 설치</v>
          </cell>
          <cell r="D1704" t="str">
            <v>700 x 700 x 800(토사)</v>
          </cell>
          <cell r="E1704">
            <v>1</v>
          </cell>
          <cell r="F1704" t="str">
            <v>개소</v>
          </cell>
          <cell r="G1704">
            <v>180420</v>
          </cell>
          <cell r="H1704">
            <v>180420</v>
          </cell>
          <cell r="I1704">
            <v>65613</v>
          </cell>
          <cell r="J1704">
            <v>65613</v>
          </cell>
          <cell r="K1704">
            <v>6719</v>
          </cell>
          <cell r="L1704">
            <v>6719</v>
          </cell>
          <cell r="M1704">
            <v>252752</v>
          </cell>
          <cell r="N1704">
            <v>252752</v>
          </cell>
          <cell r="O1704" t="str">
            <v>제325호표</v>
          </cell>
        </row>
        <row r="1705">
          <cell r="B1705" t="str">
            <v>보호대볼라드 매립식</v>
          </cell>
          <cell r="C1705" t="str">
            <v>보호대</v>
          </cell>
          <cell r="D1705" t="str">
            <v>볼라드 매립식</v>
          </cell>
          <cell r="E1705">
            <v>2</v>
          </cell>
          <cell r="F1705" t="str">
            <v>EA</v>
          </cell>
          <cell r="G1705">
            <v>241000</v>
          </cell>
          <cell r="H1705">
            <v>482000</v>
          </cell>
          <cell r="J1705">
            <v>0</v>
          </cell>
          <cell r="L1705">
            <v>0</v>
          </cell>
          <cell r="M1705">
            <v>241000</v>
          </cell>
          <cell r="N1705">
            <v>482000</v>
          </cell>
        </row>
        <row r="1706">
          <cell r="B1706">
            <v>330</v>
          </cell>
          <cell r="C1706" t="str">
            <v>CCTV POLE 보호대 기초 설치</v>
          </cell>
          <cell r="D1706" t="str">
            <v>200 x 200 x 200(아스팔트)</v>
          </cell>
          <cell r="E1706">
            <v>4</v>
          </cell>
          <cell r="F1706" t="str">
            <v>개소</v>
          </cell>
          <cell r="G1706">
            <v>1588</v>
          </cell>
          <cell r="H1706">
            <v>6352</v>
          </cell>
          <cell r="I1706">
            <v>3763</v>
          </cell>
          <cell r="J1706">
            <v>15052</v>
          </cell>
          <cell r="K1706">
            <v>943</v>
          </cell>
          <cell r="L1706">
            <v>3772</v>
          </cell>
          <cell r="M1706">
            <v>6294</v>
          </cell>
          <cell r="N1706">
            <v>25176</v>
          </cell>
          <cell r="O1706" t="str">
            <v>제330호표</v>
          </cell>
        </row>
        <row r="1707">
          <cell r="B1707">
            <v>410</v>
          </cell>
          <cell r="C1707" t="str">
            <v>전원케이블 포설</v>
          </cell>
          <cell r="D1707" t="str">
            <v>F-CV 4sq x 2C x 1열</v>
          </cell>
          <cell r="E1707">
            <v>6</v>
          </cell>
          <cell r="F1707" t="str">
            <v>m</v>
          </cell>
          <cell r="G1707">
            <v>1290</v>
          </cell>
          <cell r="H1707">
            <v>7740</v>
          </cell>
          <cell r="I1707">
            <v>3798</v>
          </cell>
          <cell r="J1707">
            <v>22788</v>
          </cell>
          <cell r="K1707">
            <v>0</v>
          </cell>
          <cell r="L1707">
            <v>0</v>
          </cell>
          <cell r="M1707">
            <v>5088</v>
          </cell>
          <cell r="N1707">
            <v>30528</v>
          </cell>
          <cell r="O1707" t="str">
            <v>제410호표</v>
          </cell>
        </row>
        <row r="1708">
          <cell r="B1708">
            <v>408</v>
          </cell>
          <cell r="C1708" t="str">
            <v>전원케이블 포설</v>
          </cell>
          <cell r="D1708" t="str">
            <v>F-CV 2.5sq x 2C x 1열</v>
          </cell>
          <cell r="E1708">
            <v>2</v>
          </cell>
          <cell r="F1708" t="str">
            <v>m</v>
          </cell>
          <cell r="G1708">
            <v>1020</v>
          </cell>
          <cell r="H1708">
            <v>2040</v>
          </cell>
          <cell r="I1708">
            <v>3323</v>
          </cell>
          <cell r="J1708">
            <v>6646</v>
          </cell>
          <cell r="K1708">
            <v>0</v>
          </cell>
          <cell r="L1708">
            <v>0</v>
          </cell>
          <cell r="M1708">
            <v>4343</v>
          </cell>
          <cell r="N1708">
            <v>8686</v>
          </cell>
          <cell r="O1708" t="str">
            <v>제408호표</v>
          </cell>
        </row>
        <row r="1709">
          <cell r="B1709">
            <v>411</v>
          </cell>
          <cell r="C1709" t="str">
            <v>전원케이블 포설</v>
          </cell>
          <cell r="D1709" t="str">
            <v>VCT 1.5sq x 2C x 1열</v>
          </cell>
          <cell r="E1709">
            <v>5</v>
          </cell>
          <cell r="F1709" t="str">
            <v>m</v>
          </cell>
          <cell r="G1709">
            <v>804</v>
          </cell>
          <cell r="H1709">
            <v>4020</v>
          </cell>
          <cell r="I1709">
            <v>3323</v>
          </cell>
          <cell r="J1709">
            <v>16615</v>
          </cell>
          <cell r="K1709">
            <v>0</v>
          </cell>
          <cell r="L1709">
            <v>0</v>
          </cell>
          <cell r="M1709">
            <v>4127</v>
          </cell>
          <cell r="N1709">
            <v>20635</v>
          </cell>
          <cell r="O1709" t="str">
            <v>제411호표</v>
          </cell>
        </row>
        <row r="1710">
          <cell r="B1710">
            <v>414</v>
          </cell>
          <cell r="C1710" t="str">
            <v>전원케이블 포설</v>
          </cell>
          <cell r="D1710" t="str">
            <v>VCT 1.5sq x 2C x 4열</v>
          </cell>
          <cell r="E1710">
            <v>6</v>
          </cell>
          <cell r="F1710" t="str">
            <v>m</v>
          </cell>
          <cell r="G1710">
            <v>3058</v>
          </cell>
          <cell r="H1710">
            <v>18348</v>
          </cell>
          <cell r="I1710">
            <v>11299</v>
          </cell>
          <cell r="J1710">
            <v>67794</v>
          </cell>
          <cell r="K1710">
            <v>0</v>
          </cell>
          <cell r="L1710">
            <v>0</v>
          </cell>
          <cell r="M1710">
            <v>14357</v>
          </cell>
          <cell r="N1710">
            <v>86142</v>
          </cell>
          <cell r="O1710" t="str">
            <v>제414호표</v>
          </cell>
        </row>
        <row r="1711">
          <cell r="B1711">
            <v>416</v>
          </cell>
          <cell r="C1711" t="str">
            <v>스피커케이블</v>
          </cell>
          <cell r="D1711" t="str">
            <v>SW 2300</v>
          </cell>
          <cell r="E1711">
            <v>2</v>
          </cell>
          <cell r="F1711" t="str">
            <v>m</v>
          </cell>
          <cell r="G1711">
            <v>1635</v>
          </cell>
          <cell r="H1711">
            <v>3270</v>
          </cell>
          <cell r="I1711">
            <v>3071</v>
          </cell>
          <cell r="J1711">
            <v>6142</v>
          </cell>
          <cell r="K1711">
            <v>0</v>
          </cell>
          <cell r="L1711">
            <v>0</v>
          </cell>
          <cell r="M1711">
            <v>4706</v>
          </cell>
          <cell r="N1711">
            <v>9412</v>
          </cell>
          <cell r="O1711" t="str">
            <v>제416호표</v>
          </cell>
        </row>
        <row r="1712">
          <cell r="B1712">
            <v>418</v>
          </cell>
          <cell r="C1712" t="str">
            <v>LAN 케이블(옥외) 포설</v>
          </cell>
          <cell r="D1712" t="str">
            <v>UTP Cat 5e 4P x 1열</v>
          </cell>
          <cell r="E1712">
            <v>6</v>
          </cell>
          <cell r="F1712" t="str">
            <v>m</v>
          </cell>
          <cell r="G1712">
            <v>642</v>
          </cell>
          <cell r="H1712">
            <v>3852</v>
          </cell>
          <cell r="I1712">
            <v>4987</v>
          </cell>
          <cell r="J1712">
            <v>29922</v>
          </cell>
          <cell r="K1712">
            <v>0</v>
          </cell>
          <cell r="L1712">
            <v>0</v>
          </cell>
          <cell r="M1712">
            <v>5629</v>
          </cell>
          <cell r="N1712">
            <v>33774</v>
          </cell>
          <cell r="O1712" t="str">
            <v>제418호표</v>
          </cell>
        </row>
        <row r="1713">
          <cell r="B1713">
            <v>421</v>
          </cell>
          <cell r="C1713" t="str">
            <v>LAN 케이블(옥외) 포설</v>
          </cell>
          <cell r="D1713" t="str">
            <v>UTP Cat 5e 4P x 4열</v>
          </cell>
          <cell r="E1713">
            <v>6</v>
          </cell>
          <cell r="F1713" t="str">
            <v>m</v>
          </cell>
          <cell r="G1713">
            <v>2481</v>
          </cell>
          <cell r="H1713">
            <v>14886</v>
          </cell>
          <cell r="I1713">
            <v>16956</v>
          </cell>
          <cell r="J1713">
            <v>101736</v>
          </cell>
          <cell r="K1713">
            <v>0</v>
          </cell>
          <cell r="L1713">
            <v>0</v>
          </cell>
          <cell r="M1713">
            <v>19437</v>
          </cell>
          <cell r="N1713">
            <v>116622</v>
          </cell>
          <cell r="O1713" t="str">
            <v>제421호표</v>
          </cell>
        </row>
        <row r="1714">
          <cell r="B1714">
            <v>425</v>
          </cell>
          <cell r="C1714" t="str">
            <v>접지용 비닐 절연전선</v>
          </cell>
          <cell r="D1714" t="str">
            <v>F-GV 4㎟</v>
          </cell>
          <cell r="E1714">
            <v>6</v>
          </cell>
          <cell r="F1714" t="str">
            <v>m</v>
          </cell>
          <cell r="G1714">
            <v>575</v>
          </cell>
          <cell r="H1714">
            <v>3450</v>
          </cell>
          <cell r="I1714">
            <v>1438</v>
          </cell>
          <cell r="J1714">
            <v>8628</v>
          </cell>
          <cell r="K1714">
            <v>0</v>
          </cell>
          <cell r="L1714">
            <v>0</v>
          </cell>
          <cell r="M1714">
            <v>2013</v>
          </cell>
          <cell r="N1714">
            <v>12078</v>
          </cell>
          <cell r="O1714" t="str">
            <v>제425호표</v>
          </cell>
        </row>
        <row r="1715">
          <cell r="B1715">
            <v>426</v>
          </cell>
          <cell r="C1715" t="str">
            <v>접지동봉(2본)</v>
          </cell>
          <cell r="D1715" t="str">
            <v>Ø14 x 1000mm x 2EA</v>
          </cell>
          <cell r="E1715">
            <v>1</v>
          </cell>
          <cell r="F1715" t="str">
            <v>개소</v>
          </cell>
          <cell r="G1715">
            <v>13478</v>
          </cell>
          <cell r="H1715">
            <v>13478</v>
          </cell>
          <cell r="I1715">
            <v>69276</v>
          </cell>
          <cell r="J1715">
            <v>69276</v>
          </cell>
          <cell r="K1715">
            <v>0</v>
          </cell>
          <cell r="L1715">
            <v>0</v>
          </cell>
          <cell r="M1715">
            <v>82754</v>
          </cell>
          <cell r="N1715">
            <v>82754</v>
          </cell>
          <cell r="O1715" t="str">
            <v>제426호표</v>
          </cell>
        </row>
        <row r="1716">
          <cell r="B1716">
            <v>437</v>
          </cell>
          <cell r="C1716" t="str">
            <v>전선퓨즈(1Ø2W)설치</v>
          </cell>
          <cell r="D1716" t="str">
            <v>2.6mm</v>
          </cell>
          <cell r="E1716">
            <v>1</v>
          </cell>
          <cell r="F1716" t="str">
            <v>EA</v>
          </cell>
          <cell r="G1716">
            <v>4550</v>
          </cell>
          <cell r="H1716">
            <v>4550</v>
          </cell>
          <cell r="I1716">
            <v>33407</v>
          </cell>
          <cell r="J1716">
            <v>33407</v>
          </cell>
          <cell r="K1716">
            <v>0</v>
          </cell>
          <cell r="L1716">
            <v>0</v>
          </cell>
          <cell r="M1716">
            <v>37957</v>
          </cell>
          <cell r="N1716">
            <v>37957</v>
          </cell>
          <cell r="O1716" t="str">
            <v>제437호표</v>
          </cell>
        </row>
        <row r="1717">
          <cell r="B1717">
            <v>438</v>
          </cell>
          <cell r="C1717" t="str">
            <v>인류애자 설치</v>
          </cell>
          <cell r="D1717" t="str">
            <v>대110x95</v>
          </cell>
          <cell r="E1717">
            <v>2</v>
          </cell>
          <cell r="F1717" t="str">
            <v>개</v>
          </cell>
          <cell r="G1717">
            <v>1520</v>
          </cell>
          <cell r="H1717">
            <v>3040</v>
          </cell>
          <cell r="I1717">
            <v>6681</v>
          </cell>
          <cell r="J1717">
            <v>13362</v>
          </cell>
          <cell r="K1717">
            <v>0</v>
          </cell>
          <cell r="L1717">
            <v>0</v>
          </cell>
          <cell r="M1717">
            <v>8201</v>
          </cell>
          <cell r="N1717">
            <v>16402</v>
          </cell>
          <cell r="O1717" t="str">
            <v>제438호표</v>
          </cell>
        </row>
        <row r="1718">
          <cell r="B1718">
            <v>439</v>
          </cell>
          <cell r="C1718" t="str">
            <v>옥외용 비닐 절연전선 설치</v>
          </cell>
          <cell r="D1718" t="str">
            <v>DV 2.6mm x 2C</v>
          </cell>
          <cell r="E1718">
            <v>20</v>
          </cell>
          <cell r="F1718" t="str">
            <v>m</v>
          </cell>
          <cell r="G1718">
            <v>937</v>
          </cell>
          <cell r="H1718">
            <v>18740</v>
          </cell>
          <cell r="I1718">
            <v>1898</v>
          </cell>
          <cell r="J1718">
            <v>37960</v>
          </cell>
          <cell r="K1718">
            <v>56</v>
          </cell>
          <cell r="L1718">
            <v>1120</v>
          </cell>
          <cell r="M1718">
            <v>2891</v>
          </cell>
          <cell r="N1718">
            <v>57820</v>
          </cell>
          <cell r="O1718" t="str">
            <v>제439호표</v>
          </cell>
        </row>
        <row r="1719">
          <cell r="B1719" t="str">
            <v>CCTV 운영 스티커알루미늄베이스 5중구성</v>
          </cell>
          <cell r="C1719" t="str">
            <v>CCTV 운영 스티커</v>
          </cell>
          <cell r="D1719" t="str">
            <v>알루미늄베이스 5중구성</v>
          </cell>
          <cell r="E1719">
            <v>26</v>
          </cell>
          <cell r="F1719" t="str">
            <v>EA</v>
          </cell>
          <cell r="G1719">
            <v>10000</v>
          </cell>
          <cell r="H1719">
            <v>260000</v>
          </cell>
          <cell r="J1719">
            <v>0</v>
          </cell>
          <cell r="L1719">
            <v>0</v>
          </cell>
          <cell r="M1719">
            <v>10000</v>
          </cell>
          <cell r="N1719">
            <v>260000</v>
          </cell>
        </row>
        <row r="1720">
          <cell r="B1720" t="str">
            <v>경기도 용인 스티커</v>
          </cell>
          <cell r="C1720" t="str">
            <v>경기도 용인 스티커</v>
          </cell>
          <cell r="E1720">
            <v>3</v>
          </cell>
          <cell r="F1720" t="str">
            <v>EA</v>
          </cell>
          <cell r="G1720">
            <v>10000</v>
          </cell>
          <cell r="H1720">
            <v>30000</v>
          </cell>
          <cell r="J1720">
            <v>0</v>
          </cell>
          <cell r="L1720">
            <v>0</v>
          </cell>
          <cell r="M1720">
            <v>10000</v>
          </cell>
          <cell r="N1720">
            <v>30000</v>
          </cell>
        </row>
        <row r="1727">
          <cell r="B1727">
            <v>3039</v>
          </cell>
          <cell r="D1727" t="str">
            <v>계</v>
          </cell>
          <cell r="H1727">
            <v>5103325</v>
          </cell>
          <cell r="J1727">
            <v>1511641</v>
          </cell>
          <cell r="L1727">
            <v>11611</v>
          </cell>
          <cell r="N1727">
            <v>6626577</v>
          </cell>
        </row>
        <row r="1728">
          <cell r="B1728">
            <v>2040</v>
          </cell>
          <cell r="C1728" t="str">
            <v>2.40 처인구 포곡읍 둔전리147(대)(둔전리144-9)</v>
          </cell>
        </row>
        <row r="1729">
          <cell r="B1729">
            <v>202</v>
          </cell>
          <cell r="C1729" t="str">
            <v>스피드 돔 카메라
고정용 브래킷 설치</v>
          </cell>
          <cell r="D1729" t="str">
            <v>제작사양</v>
          </cell>
          <cell r="E1729">
            <v>1</v>
          </cell>
          <cell r="F1729" t="str">
            <v>EA</v>
          </cell>
          <cell r="G1729">
            <v>52644</v>
          </cell>
          <cell r="H1729">
            <v>52644</v>
          </cell>
          <cell r="I1729">
            <v>88162</v>
          </cell>
          <cell r="J1729">
            <v>88162</v>
          </cell>
          <cell r="K1729">
            <v>0</v>
          </cell>
          <cell r="L1729">
            <v>0</v>
          </cell>
          <cell r="M1729">
            <v>140806</v>
          </cell>
          <cell r="N1729">
            <v>140806</v>
          </cell>
          <cell r="O1729" t="str">
            <v>제202호표</v>
          </cell>
        </row>
        <row r="1730">
          <cell r="B1730">
            <v>203</v>
          </cell>
          <cell r="C1730" t="str">
            <v>고정형 카메라
고정용 브래킷 설치</v>
          </cell>
          <cell r="D1730" t="str">
            <v>제작사양</v>
          </cell>
          <cell r="E1730">
            <v>1</v>
          </cell>
          <cell r="F1730" t="str">
            <v>EA</v>
          </cell>
          <cell r="G1730">
            <v>82644</v>
          </cell>
          <cell r="H1730">
            <v>82644</v>
          </cell>
          <cell r="I1730">
            <v>88162</v>
          </cell>
          <cell r="J1730">
            <v>88162</v>
          </cell>
          <cell r="K1730">
            <v>0</v>
          </cell>
          <cell r="L1730">
            <v>0</v>
          </cell>
          <cell r="M1730">
            <v>170806</v>
          </cell>
          <cell r="N1730">
            <v>170806</v>
          </cell>
          <cell r="O1730" t="str">
            <v>제203호표</v>
          </cell>
        </row>
        <row r="1731">
          <cell r="B1731">
            <v>204</v>
          </cell>
          <cell r="C1731" t="str">
            <v>스피커 설치</v>
          </cell>
          <cell r="D1731" t="str">
            <v>20W, 8Ω</v>
          </cell>
          <cell r="E1731">
            <v>1</v>
          </cell>
          <cell r="F1731" t="str">
            <v>개</v>
          </cell>
          <cell r="G1731">
            <v>45879</v>
          </cell>
          <cell r="H1731">
            <v>45879</v>
          </cell>
          <cell r="I1731">
            <v>45997</v>
          </cell>
          <cell r="J1731">
            <v>45997</v>
          </cell>
          <cell r="K1731">
            <v>0</v>
          </cell>
          <cell r="L1731">
            <v>0</v>
          </cell>
          <cell r="M1731">
            <v>91876</v>
          </cell>
          <cell r="N1731">
            <v>91876</v>
          </cell>
          <cell r="O1731" t="str">
            <v>제204호표</v>
          </cell>
        </row>
        <row r="1732">
          <cell r="B1732">
            <v>205</v>
          </cell>
          <cell r="C1732" t="str">
            <v>경광등 설치</v>
          </cell>
          <cell r="D1732" t="str">
            <v>크세논램프 5W, ABS</v>
          </cell>
          <cell r="E1732">
            <v>1</v>
          </cell>
          <cell r="F1732" t="str">
            <v>개</v>
          </cell>
          <cell r="G1732">
            <v>50294</v>
          </cell>
          <cell r="H1732">
            <v>50294</v>
          </cell>
          <cell r="I1732">
            <v>9801</v>
          </cell>
          <cell r="J1732">
            <v>9801</v>
          </cell>
          <cell r="K1732">
            <v>0</v>
          </cell>
          <cell r="L1732">
            <v>0</v>
          </cell>
          <cell r="M1732">
            <v>60095</v>
          </cell>
          <cell r="N1732">
            <v>60095</v>
          </cell>
          <cell r="O1732" t="str">
            <v>제205호표</v>
          </cell>
        </row>
        <row r="1733">
          <cell r="B1733">
            <v>206</v>
          </cell>
          <cell r="C1733" t="str">
            <v>LED안내판(부착대) 설치</v>
          </cell>
          <cell r="D1733" t="str">
            <v>부착대(ARM)부착형</v>
          </cell>
          <cell r="E1733">
            <v>1</v>
          </cell>
          <cell r="F1733" t="str">
            <v>개</v>
          </cell>
          <cell r="G1733">
            <v>811034</v>
          </cell>
          <cell r="H1733">
            <v>811034</v>
          </cell>
          <cell r="I1733">
            <v>34498</v>
          </cell>
          <cell r="J1733">
            <v>34498</v>
          </cell>
          <cell r="K1733">
            <v>0</v>
          </cell>
          <cell r="L1733">
            <v>0</v>
          </cell>
          <cell r="M1733">
            <v>845532</v>
          </cell>
          <cell r="N1733">
            <v>845532</v>
          </cell>
          <cell r="O1733" t="str">
            <v>제206호표</v>
          </cell>
        </row>
        <row r="1734">
          <cell r="B1734">
            <v>207</v>
          </cell>
          <cell r="C1734" t="str">
            <v>계량기함 설치</v>
          </cell>
          <cell r="D1734" t="str">
            <v>PVC</v>
          </cell>
          <cell r="E1734">
            <v>1</v>
          </cell>
          <cell r="F1734" t="str">
            <v>개</v>
          </cell>
          <cell r="G1734">
            <v>13197</v>
          </cell>
          <cell r="H1734">
            <v>13197</v>
          </cell>
          <cell r="I1734">
            <v>24930</v>
          </cell>
          <cell r="J1734">
            <v>24930</v>
          </cell>
          <cell r="K1734">
            <v>0</v>
          </cell>
          <cell r="L1734">
            <v>0</v>
          </cell>
          <cell r="M1734">
            <v>38127</v>
          </cell>
          <cell r="N1734">
            <v>38127</v>
          </cell>
          <cell r="O1734" t="str">
            <v>제207호표</v>
          </cell>
        </row>
        <row r="1735">
          <cell r="B1735">
            <v>208</v>
          </cell>
          <cell r="C1735" t="str">
            <v>안내판(함체) 설치</v>
          </cell>
          <cell r="D1735" t="str">
            <v>탈착식(400x300x3t)</v>
          </cell>
          <cell r="E1735">
            <v>1</v>
          </cell>
          <cell r="F1735" t="str">
            <v>EA</v>
          </cell>
          <cell r="G1735">
            <v>50258</v>
          </cell>
          <cell r="H1735">
            <v>50258</v>
          </cell>
          <cell r="I1735">
            <v>8624</v>
          </cell>
          <cell r="J1735">
            <v>8624</v>
          </cell>
          <cell r="K1735">
            <v>0</v>
          </cell>
          <cell r="L1735">
            <v>0</v>
          </cell>
          <cell r="M1735">
            <v>58882</v>
          </cell>
          <cell r="N1735">
            <v>58882</v>
          </cell>
          <cell r="O1735" t="str">
            <v>제208호표</v>
          </cell>
        </row>
        <row r="1736">
          <cell r="B1736">
            <v>209</v>
          </cell>
          <cell r="C1736" t="str">
            <v>함체(분체도장)</v>
          </cell>
          <cell r="D1736" t="str">
            <v>SUS 400x700x370, 이중구조 1.2t</v>
          </cell>
          <cell r="E1736">
            <v>1</v>
          </cell>
          <cell r="F1736" t="str">
            <v>EA</v>
          </cell>
          <cell r="G1736">
            <v>850804</v>
          </cell>
          <cell r="H1736">
            <v>850804</v>
          </cell>
          <cell r="I1736">
            <v>26832</v>
          </cell>
          <cell r="J1736">
            <v>26832</v>
          </cell>
          <cell r="K1736">
            <v>0</v>
          </cell>
          <cell r="L1736">
            <v>0</v>
          </cell>
          <cell r="M1736">
            <v>877636</v>
          </cell>
          <cell r="N1736">
            <v>877636</v>
          </cell>
          <cell r="O1736" t="str">
            <v>제209호표</v>
          </cell>
        </row>
        <row r="1737">
          <cell r="B1737">
            <v>212</v>
          </cell>
          <cell r="C1737" t="str">
            <v>광 스위치 설치</v>
          </cell>
          <cell r="D1737" t="str">
            <v xml:space="preserve">TP Port : 7포트 </v>
          </cell>
          <cell r="E1737">
            <v>1</v>
          </cell>
          <cell r="F1737" t="str">
            <v>EA</v>
          </cell>
          <cell r="G1737">
            <v>301800</v>
          </cell>
          <cell r="H1737">
            <v>301800</v>
          </cell>
          <cell r="I1737">
            <v>60033</v>
          </cell>
          <cell r="J1737">
            <v>60033</v>
          </cell>
          <cell r="K1737">
            <v>0</v>
          </cell>
          <cell r="L1737">
            <v>0</v>
          </cell>
          <cell r="M1737">
            <v>361833</v>
          </cell>
          <cell r="N1737">
            <v>361833</v>
          </cell>
          <cell r="O1737" t="str">
            <v>제212호표</v>
          </cell>
        </row>
        <row r="1738">
          <cell r="B1738">
            <v>213</v>
          </cell>
          <cell r="C1738" t="str">
            <v>UTP PATCH CORD</v>
          </cell>
          <cell r="D1738" t="str">
            <v>UTP Cat 5e. 4P</v>
          </cell>
          <cell r="E1738">
            <v>1</v>
          </cell>
          <cell r="F1738" t="str">
            <v>EA</v>
          </cell>
          <cell r="G1738">
            <v>1148</v>
          </cell>
          <cell r="H1738">
            <v>1148</v>
          </cell>
          <cell r="I1738">
            <v>13299</v>
          </cell>
          <cell r="J1738">
            <v>13299</v>
          </cell>
          <cell r="K1738">
            <v>0</v>
          </cell>
          <cell r="L1738">
            <v>0</v>
          </cell>
          <cell r="M1738">
            <v>14447</v>
          </cell>
          <cell r="N1738">
            <v>14447</v>
          </cell>
          <cell r="O1738" t="str">
            <v>제213호표</v>
          </cell>
        </row>
        <row r="1739">
          <cell r="B1739">
            <v>218</v>
          </cell>
          <cell r="C1739" t="str">
            <v>누전차단기 설치</v>
          </cell>
          <cell r="D1739" t="str">
            <v>ELB 2P 30/20AT</v>
          </cell>
          <cell r="E1739">
            <v>1</v>
          </cell>
          <cell r="F1739" t="str">
            <v>EA</v>
          </cell>
          <cell r="G1739">
            <v>15475</v>
          </cell>
          <cell r="H1739">
            <v>15475</v>
          </cell>
          <cell r="I1739">
            <v>29183</v>
          </cell>
          <cell r="J1739">
            <v>29183</v>
          </cell>
          <cell r="K1739">
            <v>0</v>
          </cell>
          <cell r="L1739">
            <v>0</v>
          </cell>
          <cell r="M1739">
            <v>44658</v>
          </cell>
          <cell r="N1739">
            <v>44658</v>
          </cell>
          <cell r="O1739" t="str">
            <v>제218호표</v>
          </cell>
        </row>
        <row r="1740">
          <cell r="B1740">
            <v>219</v>
          </cell>
          <cell r="C1740" t="str">
            <v>배선용차단기 설치</v>
          </cell>
          <cell r="D1740" t="str">
            <v>MCCB 2P 30/20AT</v>
          </cell>
          <cell r="E1740">
            <v>1</v>
          </cell>
          <cell r="F1740" t="str">
            <v>EA</v>
          </cell>
          <cell r="G1740">
            <v>27956</v>
          </cell>
          <cell r="H1740">
            <v>27956</v>
          </cell>
          <cell r="I1740">
            <v>31882</v>
          </cell>
          <cell r="J1740">
            <v>31882</v>
          </cell>
          <cell r="K1740">
            <v>0</v>
          </cell>
          <cell r="L1740">
            <v>0</v>
          </cell>
          <cell r="M1740">
            <v>59838</v>
          </cell>
          <cell r="N1740">
            <v>59838</v>
          </cell>
          <cell r="O1740" t="str">
            <v>제219호표</v>
          </cell>
        </row>
        <row r="1741">
          <cell r="B1741">
            <v>220</v>
          </cell>
          <cell r="C1741" t="str">
            <v>써지보호기(전원) 설치</v>
          </cell>
          <cell r="D1741" t="str">
            <v>40KA</v>
          </cell>
          <cell r="E1741">
            <v>1</v>
          </cell>
          <cell r="F1741" t="str">
            <v>EA</v>
          </cell>
          <cell r="G1741">
            <v>91263</v>
          </cell>
          <cell r="H1741">
            <v>91263</v>
          </cell>
          <cell r="I1741">
            <v>42129</v>
          </cell>
          <cell r="J1741">
            <v>42129</v>
          </cell>
          <cell r="K1741">
            <v>0</v>
          </cell>
          <cell r="L1741">
            <v>0</v>
          </cell>
          <cell r="M1741">
            <v>133392</v>
          </cell>
          <cell r="N1741">
            <v>133392</v>
          </cell>
          <cell r="O1741" t="str">
            <v>제220호표</v>
          </cell>
        </row>
        <row r="1742">
          <cell r="B1742" t="str">
            <v>멀티콘센트접지2구</v>
          </cell>
          <cell r="C1742" t="str">
            <v>멀티콘센트</v>
          </cell>
          <cell r="D1742" t="str">
            <v>접지2구</v>
          </cell>
          <cell r="E1742">
            <v>1</v>
          </cell>
          <cell r="F1742" t="str">
            <v>EA</v>
          </cell>
          <cell r="G1742">
            <v>5500</v>
          </cell>
          <cell r="H1742">
            <v>5500</v>
          </cell>
          <cell r="J1742">
            <v>0</v>
          </cell>
          <cell r="L1742">
            <v>0</v>
          </cell>
          <cell r="M1742">
            <v>5500</v>
          </cell>
          <cell r="N1742">
            <v>5500</v>
          </cell>
        </row>
        <row r="1743">
          <cell r="B1743" t="str">
            <v>멀티콘센트접지6구</v>
          </cell>
          <cell r="C1743" t="str">
            <v>멀티콘센트</v>
          </cell>
          <cell r="D1743" t="str">
            <v>접지6구</v>
          </cell>
          <cell r="E1743">
            <v>2</v>
          </cell>
          <cell r="F1743" t="str">
            <v>EA</v>
          </cell>
          <cell r="G1743">
            <v>10400</v>
          </cell>
          <cell r="H1743">
            <v>20800</v>
          </cell>
          <cell r="J1743">
            <v>0</v>
          </cell>
          <cell r="L1743">
            <v>0</v>
          </cell>
          <cell r="M1743">
            <v>10400</v>
          </cell>
          <cell r="N1743">
            <v>20800</v>
          </cell>
        </row>
        <row r="1744">
          <cell r="B1744">
            <v>311</v>
          </cell>
          <cell r="C1744" t="str">
            <v>전주부착형
부착대(ARM)설치(도로)</v>
          </cell>
          <cell r="D1744" t="str">
            <v>1.5M, Ø76, 분체도장</v>
          </cell>
          <cell r="E1744">
            <v>1</v>
          </cell>
          <cell r="F1744" t="str">
            <v>EA</v>
          </cell>
          <cell r="G1744">
            <v>229622</v>
          </cell>
          <cell r="H1744">
            <v>229622</v>
          </cell>
          <cell r="I1744">
            <v>223214</v>
          </cell>
          <cell r="J1744">
            <v>223214</v>
          </cell>
          <cell r="K1744">
            <v>0</v>
          </cell>
          <cell r="L1744">
            <v>0</v>
          </cell>
          <cell r="M1744">
            <v>452836</v>
          </cell>
          <cell r="N1744">
            <v>452836</v>
          </cell>
          <cell r="O1744" t="str">
            <v>제311호표</v>
          </cell>
        </row>
        <row r="1745">
          <cell r="B1745">
            <v>402</v>
          </cell>
          <cell r="C1745" t="str">
            <v>전선관(지중)</v>
          </cell>
          <cell r="D1745" t="str">
            <v>HI 16C</v>
          </cell>
          <cell r="E1745">
            <v>2.5</v>
          </cell>
          <cell r="F1745" t="str">
            <v>m</v>
          </cell>
          <cell r="G1745">
            <v>481</v>
          </cell>
          <cell r="H1745">
            <v>1202</v>
          </cell>
          <cell r="I1745">
            <v>7067</v>
          </cell>
          <cell r="J1745">
            <v>17667</v>
          </cell>
          <cell r="K1745">
            <v>0</v>
          </cell>
          <cell r="L1745">
            <v>0</v>
          </cell>
          <cell r="M1745">
            <v>7547.6</v>
          </cell>
          <cell r="N1745">
            <v>18869</v>
          </cell>
          <cell r="O1745" t="str">
            <v>제402호표</v>
          </cell>
        </row>
        <row r="1746">
          <cell r="B1746">
            <v>403</v>
          </cell>
          <cell r="C1746" t="str">
            <v>전선관(노출)</v>
          </cell>
          <cell r="D1746" t="str">
            <v>FLEX 16C(방수형)</v>
          </cell>
          <cell r="E1746">
            <v>3</v>
          </cell>
          <cell r="F1746" t="str">
            <v>m</v>
          </cell>
          <cell r="G1746">
            <v>1091</v>
          </cell>
          <cell r="H1746">
            <v>3273</v>
          </cell>
          <cell r="I1746">
            <v>11585</v>
          </cell>
          <cell r="J1746">
            <v>34755</v>
          </cell>
          <cell r="K1746">
            <v>0</v>
          </cell>
          <cell r="L1746">
            <v>0</v>
          </cell>
          <cell r="M1746">
            <v>12676</v>
          </cell>
          <cell r="N1746">
            <v>38028</v>
          </cell>
          <cell r="O1746" t="str">
            <v>제403호표</v>
          </cell>
        </row>
        <row r="1747">
          <cell r="B1747">
            <v>405</v>
          </cell>
          <cell r="C1747" t="str">
            <v>전선관(노출)</v>
          </cell>
          <cell r="D1747" t="str">
            <v>FLEX 28C(방수형)</v>
          </cell>
          <cell r="E1747">
            <v>9.5</v>
          </cell>
          <cell r="F1747" t="str">
            <v>m</v>
          </cell>
          <cell r="G1747">
            <v>1574</v>
          </cell>
          <cell r="H1747">
            <v>14953</v>
          </cell>
          <cell r="I1747">
            <v>18958</v>
          </cell>
          <cell r="J1747">
            <v>180101</v>
          </cell>
          <cell r="K1747">
            <v>0</v>
          </cell>
          <cell r="L1747">
            <v>0</v>
          </cell>
          <cell r="M1747">
            <v>20532</v>
          </cell>
          <cell r="N1747">
            <v>195054</v>
          </cell>
          <cell r="O1747" t="str">
            <v>제405호표</v>
          </cell>
        </row>
        <row r="1748">
          <cell r="B1748">
            <v>406</v>
          </cell>
          <cell r="C1748" t="str">
            <v>전선관(노출)</v>
          </cell>
          <cell r="D1748" t="str">
            <v>FLEX 36C(방수형)</v>
          </cell>
          <cell r="E1748">
            <v>3</v>
          </cell>
          <cell r="F1748" t="str">
            <v>m</v>
          </cell>
          <cell r="G1748">
            <v>2135</v>
          </cell>
          <cell r="H1748">
            <v>6405</v>
          </cell>
          <cell r="I1748">
            <v>22907</v>
          </cell>
          <cell r="J1748">
            <v>68721</v>
          </cell>
          <cell r="K1748">
            <v>0</v>
          </cell>
          <cell r="L1748">
            <v>0</v>
          </cell>
          <cell r="M1748">
            <v>25042</v>
          </cell>
          <cell r="N1748">
            <v>75126</v>
          </cell>
          <cell r="O1748" t="str">
            <v>제406호표</v>
          </cell>
        </row>
        <row r="1749">
          <cell r="B1749" t="str">
            <v>전선관 커넥터FLEX 16C(방수형)</v>
          </cell>
          <cell r="C1749" t="str">
            <v>전선관 커넥터</v>
          </cell>
          <cell r="D1749" t="str">
            <v>FLEX 16C(방수형)</v>
          </cell>
          <cell r="E1749">
            <v>4</v>
          </cell>
          <cell r="F1749" t="str">
            <v>EA</v>
          </cell>
          <cell r="G1749">
            <v>567</v>
          </cell>
          <cell r="H1749">
            <v>2268</v>
          </cell>
          <cell r="J1749">
            <v>0</v>
          </cell>
          <cell r="L1749">
            <v>0</v>
          </cell>
          <cell r="M1749">
            <v>567</v>
          </cell>
          <cell r="N1749">
            <v>2268</v>
          </cell>
        </row>
        <row r="1750">
          <cell r="B1750" t="str">
            <v>전선관 커넥터FLEX 28C(방수형)</v>
          </cell>
          <cell r="C1750" t="str">
            <v>전선관 커넥터</v>
          </cell>
          <cell r="D1750" t="str">
            <v>FLEX 28C(방수형)</v>
          </cell>
          <cell r="E1750">
            <v>4</v>
          </cell>
          <cell r="F1750" t="str">
            <v>EA</v>
          </cell>
          <cell r="G1750">
            <v>1000</v>
          </cell>
          <cell r="H1750">
            <v>4000</v>
          </cell>
          <cell r="J1750">
            <v>0</v>
          </cell>
          <cell r="L1750">
            <v>0</v>
          </cell>
          <cell r="M1750">
            <v>1000</v>
          </cell>
          <cell r="N1750">
            <v>4000</v>
          </cell>
        </row>
        <row r="1751">
          <cell r="B1751" t="str">
            <v>전선관 커넥터FLEX 36C(방수형)</v>
          </cell>
          <cell r="C1751" t="str">
            <v>전선관 커넥터</v>
          </cell>
          <cell r="D1751" t="str">
            <v>FLEX 36C(방수형)</v>
          </cell>
          <cell r="E1751">
            <v>2</v>
          </cell>
          <cell r="F1751" t="str">
            <v>EA</v>
          </cell>
          <cell r="G1751">
            <v>1400</v>
          </cell>
          <cell r="H1751">
            <v>2800</v>
          </cell>
          <cell r="J1751">
            <v>0</v>
          </cell>
          <cell r="L1751">
            <v>0</v>
          </cell>
          <cell r="M1751">
            <v>1400</v>
          </cell>
          <cell r="N1751">
            <v>2800</v>
          </cell>
        </row>
        <row r="1752">
          <cell r="B1752">
            <v>410</v>
          </cell>
          <cell r="C1752" t="str">
            <v>전원케이블 포설</v>
          </cell>
          <cell r="D1752" t="str">
            <v>F-CV 4sq x 2C x 1열</v>
          </cell>
          <cell r="E1752">
            <v>10</v>
          </cell>
          <cell r="F1752" t="str">
            <v>m</v>
          </cell>
          <cell r="G1752">
            <v>1290</v>
          </cell>
          <cell r="H1752">
            <v>12900</v>
          </cell>
          <cell r="I1752">
            <v>3798</v>
          </cell>
          <cell r="J1752">
            <v>37980</v>
          </cell>
          <cell r="K1752">
            <v>0</v>
          </cell>
          <cell r="L1752">
            <v>0</v>
          </cell>
          <cell r="M1752">
            <v>5088</v>
          </cell>
          <cell r="N1752">
            <v>50880</v>
          </cell>
          <cell r="O1752" t="str">
            <v>제410호표</v>
          </cell>
        </row>
        <row r="1753">
          <cell r="B1753">
            <v>408</v>
          </cell>
          <cell r="C1753" t="str">
            <v>전원케이블 포설</v>
          </cell>
          <cell r="D1753" t="str">
            <v>F-CV 2.5sq x 2C x 1열</v>
          </cell>
          <cell r="E1753">
            <v>2</v>
          </cell>
          <cell r="F1753" t="str">
            <v>m</v>
          </cell>
          <cell r="G1753">
            <v>1020</v>
          </cell>
          <cell r="H1753">
            <v>2040</v>
          </cell>
          <cell r="I1753">
            <v>3323</v>
          </cell>
          <cell r="J1753">
            <v>6646</v>
          </cell>
          <cell r="K1753">
            <v>0</v>
          </cell>
          <cell r="L1753">
            <v>0</v>
          </cell>
          <cell r="M1753">
            <v>4343</v>
          </cell>
          <cell r="N1753">
            <v>8686</v>
          </cell>
          <cell r="O1753" t="str">
            <v>제408호표</v>
          </cell>
        </row>
        <row r="1754">
          <cell r="B1754">
            <v>411</v>
          </cell>
          <cell r="C1754" t="str">
            <v>전원케이블 포설</v>
          </cell>
          <cell r="D1754" t="str">
            <v>VCT 1.5sq x 2C x 1열</v>
          </cell>
          <cell r="E1754">
            <v>4</v>
          </cell>
          <cell r="F1754" t="str">
            <v>m</v>
          </cell>
          <cell r="G1754">
            <v>804</v>
          </cell>
          <cell r="H1754">
            <v>3216</v>
          </cell>
          <cell r="I1754">
            <v>3323</v>
          </cell>
          <cell r="J1754">
            <v>13292</v>
          </cell>
          <cell r="K1754">
            <v>0</v>
          </cell>
          <cell r="L1754">
            <v>0</v>
          </cell>
          <cell r="M1754">
            <v>4127</v>
          </cell>
          <cell r="N1754">
            <v>16508</v>
          </cell>
          <cell r="O1754" t="str">
            <v>제411호표</v>
          </cell>
        </row>
        <row r="1755">
          <cell r="B1755">
            <v>413</v>
          </cell>
          <cell r="C1755" t="str">
            <v>전원케이블 포설</v>
          </cell>
          <cell r="D1755" t="str">
            <v>VCT 1.5sq x 2C x 3열</v>
          </cell>
          <cell r="E1755">
            <v>5</v>
          </cell>
          <cell r="F1755" t="str">
            <v>m</v>
          </cell>
          <cell r="G1755">
            <v>2299</v>
          </cell>
          <cell r="H1755">
            <v>11495</v>
          </cell>
          <cell r="I1755">
            <v>8640</v>
          </cell>
          <cell r="J1755">
            <v>43200</v>
          </cell>
          <cell r="K1755">
            <v>0</v>
          </cell>
          <cell r="L1755">
            <v>0</v>
          </cell>
          <cell r="M1755">
            <v>10939</v>
          </cell>
          <cell r="N1755">
            <v>54695</v>
          </cell>
          <cell r="O1755" t="str">
            <v>제413호표</v>
          </cell>
        </row>
        <row r="1756">
          <cell r="B1756">
            <v>416</v>
          </cell>
          <cell r="C1756" t="str">
            <v>스피커케이블</v>
          </cell>
          <cell r="D1756" t="str">
            <v>SW 2300</v>
          </cell>
          <cell r="E1756">
            <v>2</v>
          </cell>
          <cell r="F1756" t="str">
            <v>m</v>
          </cell>
          <cell r="G1756">
            <v>1635</v>
          </cell>
          <cell r="H1756">
            <v>3270</v>
          </cell>
          <cell r="I1756">
            <v>3071</v>
          </cell>
          <cell r="J1756">
            <v>6142</v>
          </cell>
          <cell r="K1756">
            <v>0</v>
          </cell>
          <cell r="L1756">
            <v>0</v>
          </cell>
          <cell r="M1756">
            <v>4706</v>
          </cell>
          <cell r="N1756">
            <v>9412</v>
          </cell>
          <cell r="O1756" t="str">
            <v>제416호표</v>
          </cell>
        </row>
        <row r="1757">
          <cell r="B1757">
            <v>418</v>
          </cell>
          <cell r="C1757" t="str">
            <v>LAN 케이블(옥외) 포설</v>
          </cell>
          <cell r="D1757" t="str">
            <v>UTP Cat 5e 4P x 1열</v>
          </cell>
          <cell r="E1757">
            <v>7</v>
          </cell>
          <cell r="F1757" t="str">
            <v>m</v>
          </cell>
          <cell r="G1757">
            <v>642</v>
          </cell>
          <cell r="H1757">
            <v>4494</v>
          </cell>
          <cell r="I1757">
            <v>4987</v>
          </cell>
          <cell r="J1757">
            <v>34909</v>
          </cell>
          <cell r="K1757">
            <v>0</v>
          </cell>
          <cell r="L1757">
            <v>0</v>
          </cell>
          <cell r="M1757">
            <v>5629</v>
          </cell>
          <cell r="N1757">
            <v>39403</v>
          </cell>
          <cell r="O1757" t="str">
            <v>제418호표</v>
          </cell>
        </row>
        <row r="1758">
          <cell r="B1758">
            <v>420</v>
          </cell>
          <cell r="C1758" t="str">
            <v>LAN 케이블(옥외) 포설</v>
          </cell>
          <cell r="D1758" t="str">
            <v>UTP Cat 5e 4P x 3열</v>
          </cell>
          <cell r="E1758">
            <v>5</v>
          </cell>
          <cell r="F1758" t="str">
            <v>m</v>
          </cell>
          <cell r="G1758">
            <v>1635</v>
          </cell>
          <cell r="H1758">
            <v>8175</v>
          </cell>
          <cell r="I1758">
            <v>5186</v>
          </cell>
          <cell r="J1758">
            <v>25930</v>
          </cell>
          <cell r="K1758">
            <v>0</v>
          </cell>
          <cell r="L1758">
            <v>0</v>
          </cell>
          <cell r="M1758">
            <v>6821</v>
          </cell>
          <cell r="N1758">
            <v>34105</v>
          </cell>
          <cell r="O1758" t="str">
            <v>제420호표</v>
          </cell>
        </row>
        <row r="1759">
          <cell r="B1759">
            <v>437</v>
          </cell>
          <cell r="C1759" t="str">
            <v>전선퓨즈(1Ø2W)설치</v>
          </cell>
          <cell r="D1759" t="str">
            <v>2.6mm</v>
          </cell>
          <cell r="E1759">
            <v>1</v>
          </cell>
          <cell r="F1759" t="str">
            <v>EA</v>
          </cell>
          <cell r="G1759">
            <v>4550</v>
          </cell>
          <cell r="H1759">
            <v>4550</v>
          </cell>
          <cell r="I1759">
            <v>33407</v>
          </cell>
          <cell r="J1759">
            <v>33407</v>
          </cell>
          <cell r="K1759">
            <v>0</v>
          </cell>
          <cell r="L1759">
            <v>0</v>
          </cell>
          <cell r="M1759">
            <v>37957</v>
          </cell>
          <cell r="N1759">
            <v>37957</v>
          </cell>
          <cell r="O1759" t="str">
            <v>제437호표</v>
          </cell>
        </row>
        <row r="1760">
          <cell r="B1760">
            <v>425</v>
          </cell>
          <cell r="C1760" t="str">
            <v>접지용 비닐 절연전선</v>
          </cell>
          <cell r="D1760" t="str">
            <v>F-GV 4㎟</v>
          </cell>
          <cell r="E1760">
            <v>4.5</v>
          </cell>
          <cell r="F1760" t="str">
            <v>m</v>
          </cell>
          <cell r="G1760">
            <v>575</v>
          </cell>
          <cell r="H1760">
            <v>2587</v>
          </cell>
          <cell r="I1760">
            <v>1438</v>
          </cell>
          <cell r="J1760">
            <v>6471</v>
          </cell>
          <cell r="K1760">
            <v>0</v>
          </cell>
          <cell r="L1760">
            <v>0</v>
          </cell>
          <cell r="M1760">
            <v>2012.8888888888889</v>
          </cell>
          <cell r="N1760">
            <v>9058</v>
          </cell>
          <cell r="O1760" t="str">
            <v>제425호표</v>
          </cell>
        </row>
        <row r="1761">
          <cell r="B1761">
            <v>426</v>
          </cell>
          <cell r="C1761" t="str">
            <v>접지동봉(2본)</v>
          </cell>
          <cell r="D1761" t="str">
            <v>Ø14 x 1000mm x 2EA</v>
          </cell>
          <cell r="E1761">
            <v>1</v>
          </cell>
          <cell r="F1761" t="str">
            <v>개소</v>
          </cell>
          <cell r="G1761">
            <v>13478</v>
          </cell>
          <cell r="H1761">
            <v>13478</v>
          </cell>
          <cell r="I1761">
            <v>69276</v>
          </cell>
          <cell r="J1761">
            <v>69276</v>
          </cell>
          <cell r="K1761">
            <v>0</v>
          </cell>
          <cell r="L1761">
            <v>0</v>
          </cell>
          <cell r="M1761">
            <v>82754</v>
          </cell>
          <cell r="N1761">
            <v>82754</v>
          </cell>
          <cell r="O1761" t="str">
            <v>제426호표</v>
          </cell>
        </row>
        <row r="1762">
          <cell r="B1762">
            <v>435</v>
          </cell>
          <cell r="C1762" t="str">
            <v>반경철관</v>
          </cell>
          <cell r="D1762" t="str">
            <v>접지용</v>
          </cell>
          <cell r="E1762">
            <v>1</v>
          </cell>
          <cell r="F1762" t="str">
            <v>식</v>
          </cell>
          <cell r="G1762">
            <v>27604</v>
          </cell>
          <cell r="H1762">
            <v>27604</v>
          </cell>
          <cell r="I1762">
            <v>88706</v>
          </cell>
          <cell r="J1762">
            <v>88706</v>
          </cell>
          <cell r="K1762">
            <v>0</v>
          </cell>
          <cell r="L1762">
            <v>0</v>
          </cell>
          <cell r="M1762">
            <v>116310</v>
          </cell>
          <cell r="N1762">
            <v>116310</v>
          </cell>
          <cell r="O1762" t="str">
            <v>제435호표</v>
          </cell>
        </row>
        <row r="1763">
          <cell r="B1763" t="str">
            <v>필름밴드1,500mm</v>
          </cell>
          <cell r="C1763" t="str">
            <v>필름밴드</v>
          </cell>
          <cell r="D1763" t="str">
            <v>1,500mm</v>
          </cell>
          <cell r="E1763">
            <v>10</v>
          </cell>
          <cell r="F1763" t="str">
            <v>EA</v>
          </cell>
          <cell r="G1763">
            <v>2400</v>
          </cell>
          <cell r="H1763">
            <v>24000</v>
          </cell>
          <cell r="J1763">
            <v>0</v>
          </cell>
          <cell r="L1763">
            <v>0</v>
          </cell>
          <cell r="M1763">
            <v>2400</v>
          </cell>
          <cell r="N1763">
            <v>24000</v>
          </cell>
        </row>
        <row r="1764">
          <cell r="B1764" t="str">
            <v>CCTV 운영 스티커알루미늄베이스 5중구성</v>
          </cell>
          <cell r="C1764" t="str">
            <v>CCTV 운영 스티커</v>
          </cell>
          <cell r="D1764" t="str">
            <v>알루미늄베이스 5중구성</v>
          </cell>
          <cell r="E1764">
            <v>26</v>
          </cell>
          <cell r="F1764" t="str">
            <v>EA</v>
          </cell>
          <cell r="G1764">
            <v>10000</v>
          </cell>
          <cell r="H1764">
            <v>260000</v>
          </cell>
          <cell r="J1764">
            <v>0</v>
          </cell>
          <cell r="L1764">
            <v>0</v>
          </cell>
          <cell r="M1764">
            <v>10000</v>
          </cell>
          <cell r="N1764">
            <v>260000</v>
          </cell>
        </row>
        <row r="1765">
          <cell r="B1765" t="str">
            <v>경기도 용인 스티커</v>
          </cell>
          <cell r="C1765" t="str">
            <v>경기도 용인 스티커</v>
          </cell>
          <cell r="E1765">
            <v>3</v>
          </cell>
          <cell r="F1765" t="str">
            <v>EA</v>
          </cell>
          <cell r="G1765">
            <v>10000</v>
          </cell>
          <cell r="H1765">
            <v>30000</v>
          </cell>
          <cell r="J1765">
            <v>0</v>
          </cell>
          <cell r="L1765">
            <v>0</v>
          </cell>
          <cell r="M1765">
            <v>10000</v>
          </cell>
          <cell r="N1765">
            <v>30000</v>
          </cell>
        </row>
        <row r="1770">
          <cell r="B1770">
            <v>3040</v>
          </cell>
          <cell r="D1770" t="str">
            <v>계</v>
          </cell>
          <cell r="H1770">
            <v>3093028</v>
          </cell>
          <cell r="J1770">
            <v>1393949</v>
          </cell>
          <cell r="L1770">
            <v>0</v>
          </cell>
          <cell r="N1770">
            <v>4486977</v>
          </cell>
        </row>
        <row r="1771">
          <cell r="B1771">
            <v>2041</v>
          </cell>
          <cell r="C1771" t="str">
            <v>2.41 처인구 포곡읍 삼계리 607-9(구)</v>
          </cell>
        </row>
        <row r="1772">
          <cell r="B1772">
            <v>202</v>
          </cell>
          <cell r="C1772" t="str">
            <v>스피드 돔 카메라
고정용 브래킷 설치</v>
          </cell>
          <cell r="D1772" t="str">
            <v>제작사양</v>
          </cell>
          <cell r="E1772">
            <v>1</v>
          </cell>
          <cell r="F1772" t="str">
            <v>EA</v>
          </cell>
          <cell r="G1772">
            <v>52644</v>
          </cell>
          <cell r="H1772">
            <v>52644</v>
          </cell>
          <cell r="I1772">
            <v>88162</v>
          </cell>
          <cell r="J1772">
            <v>88162</v>
          </cell>
          <cell r="K1772">
            <v>0</v>
          </cell>
          <cell r="L1772">
            <v>0</v>
          </cell>
          <cell r="M1772">
            <v>140806</v>
          </cell>
          <cell r="N1772">
            <v>140806</v>
          </cell>
          <cell r="O1772" t="str">
            <v>제202호표</v>
          </cell>
        </row>
        <row r="1773">
          <cell r="B1773">
            <v>203</v>
          </cell>
          <cell r="C1773" t="str">
            <v>고정형 카메라
고정용 브래킷 설치</v>
          </cell>
          <cell r="D1773" t="str">
            <v>제작사양</v>
          </cell>
          <cell r="E1773">
            <v>1</v>
          </cell>
          <cell r="F1773" t="str">
            <v>EA</v>
          </cell>
          <cell r="G1773">
            <v>82644</v>
          </cell>
          <cell r="H1773">
            <v>82644</v>
          </cell>
          <cell r="I1773">
            <v>88162</v>
          </cell>
          <cell r="J1773">
            <v>88162</v>
          </cell>
          <cell r="K1773">
            <v>0</v>
          </cell>
          <cell r="L1773">
            <v>0</v>
          </cell>
          <cell r="M1773">
            <v>170806</v>
          </cell>
          <cell r="N1773">
            <v>170806</v>
          </cell>
          <cell r="O1773" t="str">
            <v>제203호표</v>
          </cell>
        </row>
        <row r="1774">
          <cell r="B1774">
            <v>204</v>
          </cell>
          <cell r="C1774" t="str">
            <v>스피커 설치</v>
          </cell>
          <cell r="D1774" t="str">
            <v>20W, 8Ω</v>
          </cell>
          <cell r="E1774">
            <v>1</v>
          </cell>
          <cell r="F1774" t="str">
            <v>개</v>
          </cell>
          <cell r="G1774">
            <v>45879</v>
          </cell>
          <cell r="H1774">
            <v>45879</v>
          </cell>
          <cell r="I1774">
            <v>45997</v>
          </cell>
          <cell r="J1774">
            <v>45997</v>
          </cell>
          <cell r="K1774">
            <v>0</v>
          </cell>
          <cell r="L1774">
            <v>0</v>
          </cell>
          <cell r="M1774">
            <v>91876</v>
          </cell>
          <cell r="N1774">
            <v>91876</v>
          </cell>
          <cell r="O1774" t="str">
            <v>제204호표</v>
          </cell>
        </row>
        <row r="1775">
          <cell r="B1775">
            <v>205</v>
          </cell>
          <cell r="C1775" t="str">
            <v>경광등 설치</v>
          </cell>
          <cell r="D1775" t="str">
            <v>크세논램프 5W, ABS</v>
          </cell>
          <cell r="E1775">
            <v>1</v>
          </cell>
          <cell r="F1775" t="str">
            <v>개</v>
          </cell>
          <cell r="G1775">
            <v>50294</v>
          </cell>
          <cell r="H1775">
            <v>50294</v>
          </cell>
          <cell r="I1775">
            <v>9801</v>
          </cell>
          <cell r="J1775">
            <v>9801</v>
          </cell>
          <cell r="K1775">
            <v>0</v>
          </cell>
          <cell r="L1775">
            <v>0</v>
          </cell>
          <cell r="M1775">
            <v>60095</v>
          </cell>
          <cell r="N1775">
            <v>60095</v>
          </cell>
          <cell r="O1775" t="str">
            <v>제205호표</v>
          </cell>
        </row>
        <row r="1776">
          <cell r="B1776">
            <v>206</v>
          </cell>
          <cell r="C1776" t="str">
            <v>LED안내판(부착대) 설치</v>
          </cell>
          <cell r="D1776" t="str">
            <v>부착대(ARM)부착형</v>
          </cell>
          <cell r="E1776">
            <v>1</v>
          </cell>
          <cell r="F1776" t="str">
            <v>개</v>
          </cell>
          <cell r="G1776">
            <v>811034</v>
          </cell>
          <cell r="H1776">
            <v>811034</v>
          </cell>
          <cell r="I1776">
            <v>34498</v>
          </cell>
          <cell r="J1776">
            <v>34498</v>
          </cell>
          <cell r="K1776">
            <v>0</v>
          </cell>
          <cell r="L1776">
            <v>0</v>
          </cell>
          <cell r="M1776">
            <v>845532</v>
          </cell>
          <cell r="N1776">
            <v>845532</v>
          </cell>
          <cell r="O1776" t="str">
            <v>제206호표</v>
          </cell>
        </row>
        <row r="1777">
          <cell r="B1777">
            <v>207</v>
          </cell>
          <cell r="C1777" t="str">
            <v>계량기함 설치</v>
          </cell>
          <cell r="D1777" t="str">
            <v>PVC</v>
          </cell>
          <cell r="E1777">
            <v>1</v>
          </cell>
          <cell r="F1777" t="str">
            <v>개</v>
          </cell>
          <cell r="G1777">
            <v>13197</v>
          </cell>
          <cell r="H1777">
            <v>13197</v>
          </cell>
          <cell r="I1777">
            <v>24930</v>
          </cell>
          <cell r="J1777">
            <v>24930</v>
          </cell>
          <cell r="K1777">
            <v>0</v>
          </cell>
          <cell r="L1777">
            <v>0</v>
          </cell>
          <cell r="M1777">
            <v>38127</v>
          </cell>
          <cell r="N1777">
            <v>38127</v>
          </cell>
          <cell r="O1777" t="str">
            <v>제207호표</v>
          </cell>
        </row>
        <row r="1778">
          <cell r="B1778">
            <v>209</v>
          </cell>
          <cell r="C1778" t="str">
            <v>함체(분체도장)</v>
          </cell>
          <cell r="D1778" t="str">
            <v>SUS 400x700x370, 이중구조 1.2t</v>
          </cell>
          <cell r="E1778">
            <v>1</v>
          </cell>
          <cell r="F1778" t="str">
            <v>EA</v>
          </cell>
          <cell r="G1778">
            <v>850804</v>
          </cell>
          <cell r="H1778">
            <v>850804</v>
          </cell>
          <cell r="I1778">
            <v>26832</v>
          </cell>
          <cell r="J1778">
            <v>26832</v>
          </cell>
          <cell r="K1778">
            <v>0</v>
          </cell>
          <cell r="L1778">
            <v>0</v>
          </cell>
          <cell r="M1778">
            <v>877636</v>
          </cell>
          <cell r="N1778">
            <v>877636</v>
          </cell>
          <cell r="O1778" t="str">
            <v>제209호표</v>
          </cell>
        </row>
        <row r="1779">
          <cell r="B1779">
            <v>212</v>
          </cell>
          <cell r="C1779" t="str">
            <v>광 스위치 설치</v>
          </cell>
          <cell r="D1779" t="str">
            <v xml:space="preserve">TP Port : 7포트 </v>
          </cell>
          <cell r="E1779">
            <v>1</v>
          </cell>
          <cell r="F1779" t="str">
            <v>EA</v>
          </cell>
          <cell r="G1779">
            <v>301800</v>
          </cell>
          <cell r="H1779">
            <v>301800</v>
          </cell>
          <cell r="I1779">
            <v>60033</v>
          </cell>
          <cell r="J1779">
            <v>60033</v>
          </cell>
          <cell r="K1779">
            <v>0</v>
          </cell>
          <cell r="L1779">
            <v>0</v>
          </cell>
          <cell r="M1779">
            <v>361833</v>
          </cell>
          <cell r="N1779">
            <v>361833</v>
          </cell>
          <cell r="O1779" t="str">
            <v>제212호표</v>
          </cell>
        </row>
        <row r="1780">
          <cell r="B1780">
            <v>213</v>
          </cell>
          <cell r="C1780" t="str">
            <v>UTP PATCH CORD</v>
          </cell>
          <cell r="D1780" t="str">
            <v>UTP Cat 5e. 4P</v>
          </cell>
          <cell r="E1780">
            <v>1</v>
          </cell>
          <cell r="F1780" t="str">
            <v>EA</v>
          </cell>
          <cell r="G1780">
            <v>1148</v>
          </cell>
          <cell r="H1780">
            <v>1148</v>
          </cell>
          <cell r="I1780">
            <v>13299</v>
          </cell>
          <cell r="J1780">
            <v>13299</v>
          </cell>
          <cell r="K1780">
            <v>0</v>
          </cell>
          <cell r="L1780">
            <v>0</v>
          </cell>
          <cell r="M1780">
            <v>14447</v>
          </cell>
          <cell r="N1780">
            <v>14447</v>
          </cell>
          <cell r="O1780" t="str">
            <v>제213호표</v>
          </cell>
        </row>
        <row r="1781">
          <cell r="B1781">
            <v>218</v>
          </cell>
          <cell r="C1781" t="str">
            <v>누전차단기 설치</v>
          </cell>
          <cell r="D1781" t="str">
            <v>ELB 2P 30/20AT</v>
          </cell>
          <cell r="E1781">
            <v>1</v>
          </cell>
          <cell r="F1781" t="str">
            <v>EA</v>
          </cell>
          <cell r="G1781">
            <v>15475</v>
          </cell>
          <cell r="H1781">
            <v>15475</v>
          </cell>
          <cell r="I1781">
            <v>29183</v>
          </cell>
          <cell r="J1781">
            <v>29183</v>
          </cell>
          <cell r="K1781">
            <v>0</v>
          </cell>
          <cell r="L1781">
            <v>0</v>
          </cell>
          <cell r="M1781">
            <v>44658</v>
          </cell>
          <cell r="N1781">
            <v>44658</v>
          </cell>
          <cell r="O1781" t="str">
            <v>제218호표</v>
          </cell>
        </row>
        <row r="1782">
          <cell r="B1782">
            <v>219</v>
          </cell>
          <cell r="C1782" t="str">
            <v>배선용차단기 설치</v>
          </cell>
          <cell r="D1782" t="str">
            <v>MCCB 2P 30/20AT</v>
          </cell>
          <cell r="E1782">
            <v>1</v>
          </cell>
          <cell r="F1782" t="str">
            <v>EA</v>
          </cell>
          <cell r="G1782">
            <v>27956</v>
          </cell>
          <cell r="H1782">
            <v>27956</v>
          </cell>
          <cell r="I1782">
            <v>31882</v>
          </cell>
          <cell r="J1782">
            <v>31882</v>
          </cell>
          <cell r="K1782">
            <v>0</v>
          </cell>
          <cell r="L1782">
            <v>0</v>
          </cell>
          <cell r="M1782">
            <v>59838</v>
          </cell>
          <cell r="N1782">
            <v>59838</v>
          </cell>
          <cell r="O1782" t="str">
            <v>제219호표</v>
          </cell>
        </row>
        <row r="1783">
          <cell r="B1783">
            <v>220</v>
          </cell>
          <cell r="C1783" t="str">
            <v>써지보호기(전원) 설치</v>
          </cell>
          <cell r="D1783" t="str">
            <v>40KA</v>
          </cell>
          <cell r="E1783">
            <v>1</v>
          </cell>
          <cell r="F1783" t="str">
            <v>EA</v>
          </cell>
          <cell r="G1783">
            <v>91263</v>
          </cell>
          <cell r="H1783">
            <v>91263</v>
          </cell>
          <cell r="I1783">
            <v>42129</v>
          </cell>
          <cell r="J1783">
            <v>42129</v>
          </cell>
          <cell r="K1783">
            <v>0</v>
          </cell>
          <cell r="L1783">
            <v>0</v>
          </cell>
          <cell r="M1783">
            <v>133392</v>
          </cell>
          <cell r="N1783">
            <v>133392</v>
          </cell>
          <cell r="O1783" t="str">
            <v>제220호표</v>
          </cell>
        </row>
        <row r="1784">
          <cell r="B1784">
            <v>221</v>
          </cell>
          <cell r="C1784" t="str">
            <v>불법광고물 
부착방지시트</v>
          </cell>
          <cell r="D1784" t="str">
            <v>현장설치도</v>
          </cell>
          <cell r="E1784">
            <v>1</v>
          </cell>
          <cell r="F1784" t="str">
            <v>개소</v>
          </cell>
          <cell r="G1784">
            <v>187775</v>
          </cell>
          <cell r="H1784">
            <v>187775</v>
          </cell>
          <cell r="I1784">
            <v>0</v>
          </cell>
          <cell r="J1784">
            <v>0</v>
          </cell>
          <cell r="K1784">
            <v>0</v>
          </cell>
          <cell r="L1784">
            <v>0</v>
          </cell>
          <cell r="M1784">
            <v>187775</v>
          </cell>
          <cell r="N1784">
            <v>187775</v>
          </cell>
          <cell r="O1784" t="str">
            <v>제221호표</v>
          </cell>
        </row>
        <row r="1785">
          <cell r="B1785" t="str">
            <v>멀티콘센트접지2구</v>
          </cell>
          <cell r="C1785" t="str">
            <v>멀티콘센트</v>
          </cell>
          <cell r="D1785" t="str">
            <v>접지2구</v>
          </cell>
          <cell r="E1785">
            <v>1</v>
          </cell>
          <cell r="F1785" t="str">
            <v>EA</v>
          </cell>
          <cell r="G1785">
            <v>5500</v>
          </cell>
          <cell r="H1785">
            <v>5500</v>
          </cell>
          <cell r="J1785">
            <v>0</v>
          </cell>
          <cell r="L1785">
            <v>0</v>
          </cell>
          <cell r="M1785">
            <v>5500</v>
          </cell>
          <cell r="N1785">
            <v>5500</v>
          </cell>
        </row>
        <row r="1786">
          <cell r="B1786" t="str">
            <v>멀티콘센트접지6구</v>
          </cell>
          <cell r="C1786" t="str">
            <v>멀티콘센트</v>
          </cell>
          <cell r="D1786" t="str">
            <v>접지6구</v>
          </cell>
          <cell r="E1786">
            <v>2</v>
          </cell>
          <cell r="F1786" t="str">
            <v>EA</v>
          </cell>
          <cell r="G1786">
            <v>10400</v>
          </cell>
          <cell r="H1786">
            <v>20800</v>
          </cell>
          <cell r="J1786">
            <v>0</v>
          </cell>
          <cell r="L1786">
            <v>0</v>
          </cell>
          <cell r="M1786">
            <v>10400</v>
          </cell>
          <cell r="N1786">
            <v>20800</v>
          </cell>
        </row>
        <row r="1787">
          <cell r="B1787">
            <v>301</v>
          </cell>
          <cell r="C1787" t="str">
            <v>CCTV POLE 설치
(토사)</v>
          </cell>
          <cell r="D1787" t="str">
            <v>6M, Ø165, 분체도장</v>
          </cell>
          <cell r="E1787">
            <v>1</v>
          </cell>
          <cell r="F1787" t="str">
            <v>EA</v>
          </cell>
          <cell r="G1787">
            <v>1217776</v>
          </cell>
          <cell r="H1787">
            <v>1217776</v>
          </cell>
          <cell r="I1787">
            <v>259211</v>
          </cell>
          <cell r="J1787">
            <v>259211</v>
          </cell>
          <cell r="K1787">
            <v>0</v>
          </cell>
          <cell r="L1787">
            <v>0</v>
          </cell>
          <cell r="M1787">
            <v>1476987</v>
          </cell>
          <cell r="N1787">
            <v>1476987</v>
          </cell>
          <cell r="O1787" t="str">
            <v>제301호표</v>
          </cell>
        </row>
        <row r="1788">
          <cell r="B1788">
            <v>309</v>
          </cell>
          <cell r="C1788" t="str">
            <v>부착대(ARM)설치(도로)</v>
          </cell>
          <cell r="D1788" t="str">
            <v>4M, Ø76, 분체도장</v>
          </cell>
          <cell r="E1788">
            <v>1</v>
          </cell>
          <cell r="F1788" t="str">
            <v>EA</v>
          </cell>
          <cell r="G1788">
            <v>270622</v>
          </cell>
          <cell r="H1788">
            <v>270622</v>
          </cell>
          <cell r="I1788">
            <v>223214</v>
          </cell>
          <cell r="J1788">
            <v>223214</v>
          </cell>
          <cell r="K1788">
            <v>0</v>
          </cell>
          <cell r="L1788">
            <v>0</v>
          </cell>
          <cell r="M1788">
            <v>493836</v>
          </cell>
          <cell r="N1788">
            <v>493836</v>
          </cell>
          <cell r="O1788" t="str">
            <v>제309호표</v>
          </cell>
        </row>
        <row r="1789">
          <cell r="B1789">
            <v>323</v>
          </cell>
          <cell r="C1789" t="str">
            <v>와이어로프 설치</v>
          </cell>
          <cell r="D1789" t="str">
            <v>ARM 4M</v>
          </cell>
          <cell r="E1789">
            <v>1</v>
          </cell>
          <cell r="F1789" t="str">
            <v>식</v>
          </cell>
          <cell r="G1789">
            <v>14927</v>
          </cell>
          <cell r="H1789">
            <v>14927</v>
          </cell>
          <cell r="I1789">
            <v>110819</v>
          </cell>
          <cell r="J1789">
            <v>110819</v>
          </cell>
          <cell r="K1789">
            <v>0</v>
          </cell>
          <cell r="L1789">
            <v>0</v>
          </cell>
          <cell r="M1789">
            <v>125746</v>
          </cell>
          <cell r="N1789">
            <v>125746</v>
          </cell>
          <cell r="O1789" t="str">
            <v>제323호표</v>
          </cell>
        </row>
        <row r="1790">
          <cell r="B1790">
            <v>325</v>
          </cell>
          <cell r="C1790" t="str">
            <v>CCTV POLE 
기성기초 설치</v>
          </cell>
          <cell r="D1790" t="str">
            <v>700 x 700 x 800(토사)</v>
          </cell>
          <cell r="E1790">
            <v>1</v>
          </cell>
          <cell r="F1790" t="str">
            <v>개소</v>
          </cell>
          <cell r="G1790">
            <v>180420</v>
          </cell>
          <cell r="H1790">
            <v>180420</v>
          </cell>
          <cell r="I1790">
            <v>65613</v>
          </cell>
          <cell r="J1790">
            <v>65613</v>
          </cell>
          <cell r="K1790">
            <v>6719</v>
          </cell>
          <cell r="L1790">
            <v>6719</v>
          </cell>
          <cell r="M1790">
            <v>252752</v>
          </cell>
          <cell r="N1790">
            <v>252752</v>
          </cell>
          <cell r="O1790" t="str">
            <v>제325호표</v>
          </cell>
        </row>
        <row r="1791">
          <cell r="B1791">
            <v>410</v>
          </cell>
          <cell r="C1791" t="str">
            <v>전원케이블 포설</v>
          </cell>
          <cell r="D1791" t="str">
            <v>F-CV 4sq x 2C x 1열</v>
          </cell>
          <cell r="E1791">
            <v>6</v>
          </cell>
          <cell r="F1791" t="str">
            <v>m</v>
          </cell>
          <cell r="G1791">
            <v>1290</v>
          </cell>
          <cell r="H1791">
            <v>7740</v>
          </cell>
          <cell r="I1791">
            <v>3798</v>
          </cell>
          <cell r="J1791">
            <v>22788</v>
          </cell>
          <cell r="K1791">
            <v>0</v>
          </cell>
          <cell r="L1791">
            <v>0</v>
          </cell>
          <cell r="M1791">
            <v>5088</v>
          </cell>
          <cell r="N1791">
            <v>30528</v>
          </cell>
          <cell r="O1791" t="str">
            <v>제410호표</v>
          </cell>
        </row>
        <row r="1792">
          <cell r="B1792">
            <v>408</v>
          </cell>
          <cell r="C1792" t="str">
            <v>전원케이블 포설</v>
          </cell>
          <cell r="D1792" t="str">
            <v>F-CV 2.5sq x 2C x 1열</v>
          </cell>
          <cell r="E1792">
            <v>2</v>
          </cell>
          <cell r="F1792" t="str">
            <v>m</v>
          </cell>
          <cell r="G1792">
            <v>1020</v>
          </cell>
          <cell r="H1792">
            <v>2040</v>
          </cell>
          <cell r="I1792">
            <v>3323</v>
          </cell>
          <cell r="J1792">
            <v>6646</v>
          </cell>
          <cell r="K1792">
            <v>0</v>
          </cell>
          <cell r="L1792">
            <v>0</v>
          </cell>
          <cell r="M1792">
            <v>4343</v>
          </cell>
          <cell r="N1792">
            <v>8686</v>
          </cell>
          <cell r="O1792" t="str">
            <v>제408호표</v>
          </cell>
        </row>
        <row r="1793">
          <cell r="B1793">
            <v>411</v>
          </cell>
          <cell r="C1793" t="str">
            <v>전원케이블 포설</v>
          </cell>
          <cell r="D1793" t="str">
            <v>VCT 1.5sq x 2C x 1열</v>
          </cell>
          <cell r="E1793">
            <v>6</v>
          </cell>
          <cell r="F1793" t="str">
            <v>m</v>
          </cell>
          <cell r="G1793">
            <v>804</v>
          </cell>
          <cell r="H1793">
            <v>4824</v>
          </cell>
          <cell r="I1793">
            <v>3323</v>
          </cell>
          <cell r="J1793">
            <v>19938</v>
          </cell>
          <cell r="K1793">
            <v>0</v>
          </cell>
          <cell r="L1793">
            <v>0</v>
          </cell>
          <cell r="M1793">
            <v>4127</v>
          </cell>
          <cell r="N1793">
            <v>24762</v>
          </cell>
          <cell r="O1793" t="str">
            <v>제411호표</v>
          </cell>
        </row>
        <row r="1794">
          <cell r="B1794">
            <v>414</v>
          </cell>
          <cell r="C1794" t="str">
            <v>전원케이블 포설</v>
          </cell>
          <cell r="D1794" t="str">
            <v>VCT 1.5sq x 2C x 4열</v>
          </cell>
          <cell r="E1794">
            <v>7</v>
          </cell>
          <cell r="F1794" t="str">
            <v>m</v>
          </cell>
          <cell r="G1794">
            <v>3058</v>
          </cell>
          <cell r="H1794">
            <v>21406</v>
          </cell>
          <cell r="I1794">
            <v>11299</v>
          </cell>
          <cell r="J1794">
            <v>79093</v>
          </cell>
          <cell r="K1794">
            <v>0</v>
          </cell>
          <cell r="L1794">
            <v>0</v>
          </cell>
          <cell r="M1794">
            <v>14357</v>
          </cell>
          <cell r="N1794">
            <v>100499</v>
          </cell>
          <cell r="O1794" t="str">
            <v>제414호표</v>
          </cell>
        </row>
        <row r="1795">
          <cell r="B1795">
            <v>416</v>
          </cell>
          <cell r="C1795" t="str">
            <v>스피커케이블</v>
          </cell>
          <cell r="D1795" t="str">
            <v>SW 2300</v>
          </cell>
          <cell r="E1795">
            <v>2</v>
          </cell>
          <cell r="F1795" t="str">
            <v>m</v>
          </cell>
          <cell r="G1795">
            <v>1635</v>
          </cell>
          <cell r="H1795">
            <v>3270</v>
          </cell>
          <cell r="I1795">
            <v>3071</v>
          </cell>
          <cell r="J1795">
            <v>6142</v>
          </cell>
          <cell r="K1795">
            <v>0</v>
          </cell>
          <cell r="L1795">
            <v>0</v>
          </cell>
          <cell r="M1795">
            <v>4706</v>
          </cell>
          <cell r="N1795">
            <v>9412</v>
          </cell>
          <cell r="O1795" t="str">
            <v>제416호표</v>
          </cell>
        </row>
        <row r="1796">
          <cell r="B1796">
            <v>418</v>
          </cell>
          <cell r="C1796" t="str">
            <v>LAN 케이블(옥외) 포설</v>
          </cell>
          <cell r="D1796" t="str">
            <v>UTP Cat 5e 4P x 1열</v>
          </cell>
          <cell r="E1796">
            <v>6</v>
          </cell>
          <cell r="F1796" t="str">
            <v>m</v>
          </cell>
          <cell r="G1796">
            <v>642</v>
          </cell>
          <cell r="H1796">
            <v>3852</v>
          </cell>
          <cell r="I1796">
            <v>4987</v>
          </cell>
          <cell r="J1796">
            <v>29922</v>
          </cell>
          <cell r="K1796">
            <v>0</v>
          </cell>
          <cell r="L1796">
            <v>0</v>
          </cell>
          <cell r="M1796">
            <v>5629</v>
          </cell>
          <cell r="N1796">
            <v>33774</v>
          </cell>
          <cell r="O1796" t="str">
            <v>제418호표</v>
          </cell>
        </row>
        <row r="1797">
          <cell r="B1797">
            <v>421</v>
          </cell>
          <cell r="C1797" t="str">
            <v>LAN 케이블(옥외) 포설</v>
          </cell>
          <cell r="D1797" t="str">
            <v>UTP Cat 5e 4P x 4열</v>
          </cell>
          <cell r="E1797">
            <v>7</v>
          </cell>
          <cell r="F1797" t="str">
            <v>m</v>
          </cell>
          <cell r="G1797">
            <v>2481</v>
          </cell>
          <cell r="H1797">
            <v>17367</v>
          </cell>
          <cell r="I1797">
            <v>16956</v>
          </cell>
          <cell r="J1797">
            <v>118692</v>
          </cell>
          <cell r="K1797">
            <v>0</v>
          </cell>
          <cell r="L1797">
            <v>0</v>
          </cell>
          <cell r="M1797">
            <v>19437</v>
          </cell>
          <cell r="N1797">
            <v>136059</v>
          </cell>
          <cell r="O1797" t="str">
            <v>제421호표</v>
          </cell>
        </row>
        <row r="1798">
          <cell r="B1798">
            <v>425</v>
          </cell>
          <cell r="C1798" t="str">
            <v>접지용 비닐 절연전선</v>
          </cell>
          <cell r="D1798" t="str">
            <v>F-GV 4㎟</v>
          </cell>
          <cell r="E1798">
            <v>6</v>
          </cell>
          <cell r="F1798" t="str">
            <v>m</v>
          </cell>
          <cell r="G1798">
            <v>575</v>
          </cell>
          <cell r="H1798">
            <v>3450</v>
          </cell>
          <cell r="I1798">
            <v>1438</v>
          </cell>
          <cell r="J1798">
            <v>8628</v>
          </cell>
          <cell r="K1798">
            <v>0</v>
          </cell>
          <cell r="L1798">
            <v>0</v>
          </cell>
          <cell r="M1798">
            <v>2013</v>
          </cell>
          <cell r="N1798">
            <v>12078</v>
          </cell>
          <cell r="O1798" t="str">
            <v>제425호표</v>
          </cell>
        </row>
        <row r="1799">
          <cell r="B1799">
            <v>426</v>
          </cell>
          <cell r="C1799" t="str">
            <v>접지동봉(2본)</v>
          </cell>
          <cell r="D1799" t="str">
            <v>Ø14 x 1000mm x 2EA</v>
          </cell>
          <cell r="E1799">
            <v>1</v>
          </cell>
          <cell r="F1799" t="str">
            <v>개소</v>
          </cell>
          <cell r="G1799">
            <v>13478</v>
          </cell>
          <cell r="H1799">
            <v>13478</v>
          </cell>
          <cell r="I1799">
            <v>69276</v>
          </cell>
          <cell r="J1799">
            <v>69276</v>
          </cell>
          <cell r="K1799">
            <v>0</v>
          </cell>
          <cell r="L1799">
            <v>0</v>
          </cell>
          <cell r="M1799">
            <v>82754</v>
          </cell>
          <cell r="N1799">
            <v>82754</v>
          </cell>
          <cell r="O1799" t="str">
            <v>제426호표</v>
          </cell>
        </row>
        <row r="1800">
          <cell r="B1800">
            <v>437</v>
          </cell>
          <cell r="C1800" t="str">
            <v>전선퓨즈(1Ø2W)설치</v>
          </cell>
          <cell r="D1800" t="str">
            <v>2.6mm</v>
          </cell>
          <cell r="E1800">
            <v>1</v>
          </cell>
          <cell r="F1800" t="str">
            <v>EA</v>
          </cell>
          <cell r="G1800">
            <v>4550</v>
          </cell>
          <cell r="H1800">
            <v>4550</v>
          </cell>
          <cell r="I1800">
            <v>33407</v>
          </cell>
          <cell r="J1800">
            <v>33407</v>
          </cell>
          <cell r="K1800">
            <v>0</v>
          </cell>
          <cell r="L1800">
            <v>0</v>
          </cell>
          <cell r="M1800">
            <v>37957</v>
          </cell>
          <cell r="N1800">
            <v>37957</v>
          </cell>
          <cell r="O1800" t="str">
            <v>제437호표</v>
          </cell>
        </row>
        <row r="1801">
          <cell r="B1801">
            <v>438</v>
          </cell>
          <cell r="C1801" t="str">
            <v>인류애자 설치</v>
          </cell>
          <cell r="D1801" t="str">
            <v>대110x95</v>
          </cell>
          <cell r="E1801">
            <v>2</v>
          </cell>
          <cell r="F1801" t="str">
            <v>개</v>
          </cell>
          <cell r="G1801">
            <v>1520</v>
          </cell>
          <cell r="H1801">
            <v>3040</v>
          </cell>
          <cell r="I1801">
            <v>6681</v>
          </cell>
          <cell r="J1801">
            <v>13362</v>
          </cell>
          <cell r="K1801">
            <v>0</v>
          </cell>
          <cell r="L1801">
            <v>0</v>
          </cell>
          <cell r="M1801">
            <v>8201</v>
          </cell>
          <cell r="N1801">
            <v>16402</v>
          </cell>
          <cell r="O1801" t="str">
            <v>제438호표</v>
          </cell>
        </row>
        <row r="1802">
          <cell r="B1802">
            <v>439</v>
          </cell>
          <cell r="C1802" t="str">
            <v>옥외용 비닐 절연전선 설치</v>
          </cell>
          <cell r="D1802" t="str">
            <v>DV 2.6mm x 2C</v>
          </cell>
          <cell r="E1802">
            <v>5</v>
          </cell>
          <cell r="F1802" t="str">
            <v>m</v>
          </cell>
          <cell r="G1802">
            <v>937</v>
          </cell>
          <cell r="H1802">
            <v>4685</v>
          </cell>
          <cell r="I1802">
            <v>1898</v>
          </cell>
          <cell r="J1802">
            <v>9490</v>
          </cell>
          <cell r="K1802">
            <v>56</v>
          </cell>
          <cell r="L1802">
            <v>280</v>
          </cell>
          <cell r="M1802">
            <v>2891</v>
          </cell>
          <cell r="N1802">
            <v>14455</v>
          </cell>
          <cell r="O1802" t="str">
            <v>제439호표</v>
          </cell>
        </row>
        <row r="1803">
          <cell r="B1803" t="str">
            <v>CCTV 운영 스티커알루미늄베이스 5중구성</v>
          </cell>
          <cell r="C1803" t="str">
            <v>CCTV 운영 스티커</v>
          </cell>
          <cell r="D1803" t="str">
            <v>알루미늄베이스 5중구성</v>
          </cell>
          <cell r="E1803">
            <v>26</v>
          </cell>
          <cell r="F1803" t="str">
            <v>EA</v>
          </cell>
          <cell r="G1803">
            <v>10000</v>
          </cell>
          <cell r="H1803">
            <v>260000</v>
          </cell>
          <cell r="J1803">
            <v>0</v>
          </cell>
          <cell r="L1803">
            <v>0</v>
          </cell>
          <cell r="M1803">
            <v>10000</v>
          </cell>
          <cell r="N1803">
            <v>260000</v>
          </cell>
        </row>
        <row r="1804">
          <cell r="B1804" t="str">
            <v>경기도 용인 스티커</v>
          </cell>
          <cell r="C1804" t="str">
            <v>경기도 용인 스티커</v>
          </cell>
          <cell r="E1804">
            <v>3</v>
          </cell>
          <cell r="F1804" t="str">
            <v>EA</v>
          </cell>
          <cell r="G1804">
            <v>10000</v>
          </cell>
          <cell r="H1804">
            <v>30000</v>
          </cell>
          <cell r="J1804">
            <v>0</v>
          </cell>
          <cell r="L1804">
            <v>0</v>
          </cell>
          <cell r="M1804">
            <v>10000</v>
          </cell>
          <cell r="N1804">
            <v>30000</v>
          </cell>
        </row>
        <row r="1813">
          <cell r="B1813">
            <v>3041</v>
          </cell>
          <cell r="D1813" t="str">
            <v>계</v>
          </cell>
          <cell r="H1813">
            <v>4621660</v>
          </cell>
          <cell r="J1813">
            <v>1571149</v>
          </cell>
          <cell r="L1813">
            <v>6999</v>
          </cell>
          <cell r="N1813">
            <v>6199808</v>
          </cell>
        </row>
        <row r="1814">
          <cell r="B1814">
            <v>2042</v>
          </cell>
          <cell r="C1814" t="str">
            <v>2.42 처인구 남사면 아곡리 707(도)</v>
          </cell>
        </row>
        <row r="1815">
          <cell r="B1815">
            <v>202</v>
          </cell>
          <cell r="C1815" t="str">
            <v>스피드 돔 카메라
고정용 브래킷 설치</v>
          </cell>
          <cell r="D1815" t="str">
            <v>제작사양</v>
          </cell>
          <cell r="E1815">
            <v>1</v>
          </cell>
          <cell r="F1815" t="str">
            <v>EA</v>
          </cell>
          <cell r="G1815">
            <v>52644</v>
          </cell>
          <cell r="H1815">
            <v>52644</v>
          </cell>
          <cell r="I1815">
            <v>88162</v>
          </cell>
          <cell r="J1815">
            <v>88162</v>
          </cell>
          <cell r="K1815">
            <v>0</v>
          </cell>
          <cell r="L1815">
            <v>0</v>
          </cell>
          <cell r="M1815">
            <v>140806</v>
          </cell>
          <cell r="N1815">
            <v>140806</v>
          </cell>
          <cell r="O1815" t="str">
            <v>제202호표</v>
          </cell>
        </row>
        <row r="1816">
          <cell r="B1816">
            <v>203</v>
          </cell>
          <cell r="C1816" t="str">
            <v>고정형 카메라
고정용 브래킷 설치</v>
          </cell>
          <cell r="D1816" t="str">
            <v>제작사양</v>
          </cell>
          <cell r="E1816">
            <v>1</v>
          </cell>
          <cell r="F1816" t="str">
            <v>EA</v>
          </cell>
          <cell r="G1816">
            <v>82644</v>
          </cell>
          <cell r="H1816">
            <v>82644</v>
          </cell>
          <cell r="I1816">
            <v>88162</v>
          </cell>
          <cell r="J1816">
            <v>88162</v>
          </cell>
          <cell r="K1816">
            <v>0</v>
          </cell>
          <cell r="L1816">
            <v>0</v>
          </cell>
          <cell r="M1816">
            <v>170806</v>
          </cell>
          <cell r="N1816">
            <v>170806</v>
          </cell>
          <cell r="O1816" t="str">
            <v>제203호표</v>
          </cell>
        </row>
        <row r="1817">
          <cell r="B1817">
            <v>204</v>
          </cell>
          <cell r="C1817" t="str">
            <v>스피커 설치</v>
          </cell>
          <cell r="D1817" t="str">
            <v>20W, 8Ω</v>
          </cell>
          <cell r="E1817">
            <v>1</v>
          </cell>
          <cell r="F1817" t="str">
            <v>개</v>
          </cell>
          <cell r="G1817">
            <v>45879</v>
          </cell>
          <cell r="H1817">
            <v>45879</v>
          </cell>
          <cell r="I1817">
            <v>45997</v>
          </cell>
          <cell r="J1817">
            <v>45997</v>
          </cell>
          <cell r="K1817">
            <v>0</v>
          </cell>
          <cell r="L1817">
            <v>0</v>
          </cell>
          <cell r="M1817">
            <v>91876</v>
          </cell>
          <cell r="N1817">
            <v>91876</v>
          </cell>
          <cell r="O1817" t="str">
            <v>제204호표</v>
          </cell>
        </row>
        <row r="1818">
          <cell r="B1818">
            <v>205</v>
          </cell>
          <cell r="C1818" t="str">
            <v>경광등 설치</v>
          </cell>
          <cell r="D1818" t="str">
            <v>크세논램프 5W, ABS</v>
          </cell>
          <cell r="E1818">
            <v>1</v>
          </cell>
          <cell r="F1818" t="str">
            <v>개</v>
          </cell>
          <cell r="G1818">
            <v>50294</v>
          </cell>
          <cell r="H1818">
            <v>50294</v>
          </cell>
          <cell r="I1818">
            <v>9801</v>
          </cell>
          <cell r="J1818">
            <v>9801</v>
          </cell>
          <cell r="K1818">
            <v>0</v>
          </cell>
          <cell r="L1818">
            <v>0</v>
          </cell>
          <cell r="M1818">
            <v>60095</v>
          </cell>
          <cell r="N1818">
            <v>60095</v>
          </cell>
          <cell r="O1818" t="str">
            <v>제205호표</v>
          </cell>
        </row>
        <row r="1819">
          <cell r="B1819">
            <v>206</v>
          </cell>
          <cell r="C1819" t="str">
            <v>LED안내판(부착대) 설치</v>
          </cell>
          <cell r="D1819" t="str">
            <v>부착대(ARM)부착형</v>
          </cell>
          <cell r="E1819">
            <v>1</v>
          </cell>
          <cell r="F1819" t="str">
            <v>개</v>
          </cell>
          <cell r="G1819">
            <v>811034</v>
          </cell>
          <cell r="H1819">
            <v>811034</v>
          </cell>
          <cell r="I1819">
            <v>34498</v>
          </cell>
          <cell r="J1819">
            <v>34498</v>
          </cell>
          <cell r="K1819">
            <v>0</v>
          </cell>
          <cell r="L1819">
            <v>0</v>
          </cell>
          <cell r="M1819">
            <v>845532</v>
          </cell>
          <cell r="N1819">
            <v>845532</v>
          </cell>
          <cell r="O1819" t="str">
            <v>제206호표</v>
          </cell>
        </row>
        <row r="1820">
          <cell r="B1820">
            <v>207</v>
          </cell>
          <cell r="C1820" t="str">
            <v>계량기함 설치</v>
          </cell>
          <cell r="D1820" t="str">
            <v>PVC</v>
          </cell>
          <cell r="E1820">
            <v>1</v>
          </cell>
          <cell r="F1820" t="str">
            <v>개</v>
          </cell>
          <cell r="G1820">
            <v>13197</v>
          </cell>
          <cell r="H1820">
            <v>13197</v>
          </cell>
          <cell r="I1820">
            <v>24930</v>
          </cell>
          <cell r="J1820">
            <v>24930</v>
          </cell>
          <cell r="K1820">
            <v>0</v>
          </cell>
          <cell r="L1820">
            <v>0</v>
          </cell>
          <cell r="M1820">
            <v>38127</v>
          </cell>
          <cell r="N1820">
            <v>38127</v>
          </cell>
          <cell r="O1820" t="str">
            <v>제207호표</v>
          </cell>
        </row>
        <row r="1821">
          <cell r="B1821">
            <v>209</v>
          </cell>
          <cell r="C1821" t="str">
            <v>함체(분체도장)</v>
          </cell>
          <cell r="D1821" t="str">
            <v>SUS 400x700x370, 이중구조 1.2t</v>
          </cell>
          <cell r="E1821">
            <v>1</v>
          </cell>
          <cell r="F1821" t="str">
            <v>EA</v>
          </cell>
          <cell r="G1821">
            <v>850804</v>
          </cell>
          <cell r="H1821">
            <v>850804</v>
          </cell>
          <cell r="I1821">
            <v>26832</v>
          </cell>
          <cell r="J1821">
            <v>26832</v>
          </cell>
          <cell r="K1821">
            <v>0</v>
          </cell>
          <cell r="L1821">
            <v>0</v>
          </cell>
          <cell r="M1821">
            <v>877636</v>
          </cell>
          <cell r="N1821">
            <v>877636</v>
          </cell>
          <cell r="O1821" t="str">
            <v>제209호표</v>
          </cell>
        </row>
        <row r="1822">
          <cell r="B1822">
            <v>212</v>
          </cell>
          <cell r="C1822" t="str">
            <v>광 스위치 설치</v>
          </cell>
          <cell r="D1822" t="str">
            <v xml:space="preserve">TP Port : 7포트 </v>
          </cell>
          <cell r="E1822">
            <v>1</v>
          </cell>
          <cell r="F1822" t="str">
            <v>EA</v>
          </cell>
          <cell r="G1822">
            <v>301800</v>
          </cell>
          <cell r="H1822">
            <v>301800</v>
          </cell>
          <cell r="I1822">
            <v>60033</v>
          </cell>
          <cell r="J1822">
            <v>60033</v>
          </cell>
          <cell r="K1822">
            <v>0</v>
          </cell>
          <cell r="L1822">
            <v>0</v>
          </cell>
          <cell r="M1822">
            <v>361833</v>
          </cell>
          <cell r="N1822">
            <v>361833</v>
          </cell>
          <cell r="O1822" t="str">
            <v>제212호표</v>
          </cell>
        </row>
        <row r="1823">
          <cell r="B1823">
            <v>213</v>
          </cell>
          <cell r="C1823" t="str">
            <v>UTP PATCH CORD</v>
          </cell>
          <cell r="D1823" t="str">
            <v>UTP Cat 5e. 4P</v>
          </cell>
          <cell r="E1823">
            <v>1</v>
          </cell>
          <cell r="F1823" t="str">
            <v>EA</v>
          </cell>
          <cell r="G1823">
            <v>1148</v>
          </cell>
          <cell r="H1823">
            <v>1148</v>
          </cell>
          <cell r="I1823">
            <v>13299</v>
          </cell>
          <cell r="J1823">
            <v>13299</v>
          </cell>
          <cell r="K1823">
            <v>0</v>
          </cell>
          <cell r="L1823">
            <v>0</v>
          </cell>
          <cell r="M1823">
            <v>14447</v>
          </cell>
          <cell r="N1823">
            <v>14447</v>
          </cell>
          <cell r="O1823" t="str">
            <v>제213호표</v>
          </cell>
        </row>
        <row r="1824">
          <cell r="B1824">
            <v>218</v>
          </cell>
          <cell r="C1824" t="str">
            <v>누전차단기 설치</v>
          </cell>
          <cell r="D1824" t="str">
            <v>ELB 2P 30/20AT</v>
          </cell>
          <cell r="E1824">
            <v>1</v>
          </cell>
          <cell r="F1824" t="str">
            <v>EA</v>
          </cell>
          <cell r="G1824">
            <v>15475</v>
          </cell>
          <cell r="H1824">
            <v>15475</v>
          </cell>
          <cell r="I1824">
            <v>29183</v>
          </cell>
          <cell r="J1824">
            <v>29183</v>
          </cell>
          <cell r="K1824">
            <v>0</v>
          </cell>
          <cell r="L1824">
            <v>0</v>
          </cell>
          <cell r="M1824">
            <v>44658</v>
          </cell>
          <cell r="N1824">
            <v>44658</v>
          </cell>
          <cell r="O1824" t="str">
            <v>제218호표</v>
          </cell>
        </row>
        <row r="1825">
          <cell r="B1825">
            <v>219</v>
          </cell>
          <cell r="C1825" t="str">
            <v>배선용차단기 설치</v>
          </cell>
          <cell r="D1825" t="str">
            <v>MCCB 2P 30/20AT</v>
          </cell>
          <cell r="E1825">
            <v>1</v>
          </cell>
          <cell r="F1825" t="str">
            <v>EA</v>
          </cell>
          <cell r="G1825">
            <v>27956</v>
          </cell>
          <cell r="H1825">
            <v>27956</v>
          </cell>
          <cell r="I1825">
            <v>31882</v>
          </cell>
          <cell r="J1825">
            <v>31882</v>
          </cell>
          <cell r="K1825">
            <v>0</v>
          </cell>
          <cell r="L1825">
            <v>0</v>
          </cell>
          <cell r="M1825">
            <v>59838</v>
          </cell>
          <cell r="N1825">
            <v>59838</v>
          </cell>
          <cell r="O1825" t="str">
            <v>제219호표</v>
          </cell>
        </row>
        <row r="1826">
          <cell r="B1826">
            <v>220</v>
          </cell>
          <cell r="C1826" t="str">
            <v>써지보호기(전원) 설치</v>
          </cell>
          <cell r="D1826" t="str">
            <v>40KA</v>
          </cell>
          <cell r="E1826">
            <v>1</v>
          </cell>
          <cell r="F1826" t="str">
            <v>EA</v>
          </cell>
          <cell r="G1826">
            <v>91263</v>
          </cell>
          <cell r="H1826">
            <v>91263</v>
          </cell>
          <cell r="I1826">
            <v>42129</v>
          </cell>
          <cell r="J1826">
            <v>42129</v>
          </cell>
          <cell r="K1826">
            <v>0</v>
          </cell>
          <cell r="L1826">
            <v>0</v>
          </cell>
          <cell r="M1826">
            <v>133392</v>
          </cell>
          <cell r="N1826">
            <v>133392</v>
          </cell>
          <cell r="O1826" t="str">
            <v>제220호표</v>
          </cell>
        </row>
        <row r="1827">
          <cell r="B1827">
            <v>221</v>
          </cell>
          <cell r="C1827" t="str">
            <v>불법광고물 
부착방지시트</v>
          </cell>
          <cell r="D1827" t="str">
            <v>현장설치도</v>
          </cell>
          <cell r="E1827">
            <v>1</v>
          </cell>
          <cell r="F1827" t="str">
            <v>개소</v>
          </cell>
          <cell r="G1827">
            <v>187775</v>
          </cell>
          <cell r="H1827">
            <v>187775</v>
          </cell>
          <cell r="I1827">
            <v>0</v>
          </cell>
          <cell r="J1827">
            <v>0</v>
          </cell>
          <cell r="K1827">
            <v>0</v>
          </cell>
          <cell r="L1827">
            <v>0</v>
          </cell>
          <cell r="M1827">
            <v>187775</v>
          </cell>
          <cell r="N1827">
            <v>187775</v>
          </cell>
          <cell r="O1827" t="str">
            <v>제221호표</v>
          </cell>
        </row>
        <row r="1828">
          <cell r="B1828" t="str">
            <v>멀티콘센트접지2구</v>
          </cell>
          <cell r="C1828" t="str">
            <v>멀티콘센트</v>
          </cell>
          <cell r="D1828" t="str">
            <v>접지2구</v>
          </cell>
          <cell r="E1828">
            <v>1</v>
          </cell>
          <cell r="F1828" t="str">
            <v>EA</v>
          </cell>
          <cell r="G1828">
            <v>5500</v>
          </cell>
          <cell r="H1828">
            <v>5500</v>
          </cell>
          <cell r="J1828">
            <v>0</v>
          </cell>
          <cell r="L1828">
            <v>0</v>
          </cell>
          <cell r="M1828">
            <v>5500</v>
          </cell>
          <cell r="N1828">
            <v>5500</v>
          </cell>
        </row>
        <row r="1829">
          <cell r="B1829" t="str">
            <v>멀티콘센트접지6구</v>
          </cell>
          <cell r="C1829" t="str">
            <v>멀티콘센트</v>
          </cell>
          <cell r="D1829" t="str">
            <v>접지6구</v>
          </cell>
          <cell r="E1829">
            <v>2</v>
          </cell>
          <cell r="F1829" t="str">
            <v>EA</v>
          </cell>
          <cell r="G1829">
            <v>10400</v>
          </cell>
          <cell r="H1829">
            <v>20800</v>
          </cell>
          <cell r="J1829">
            <v>0</v>
          </cell>
          <cell r="L1829">
            <v>0</v>
          </cell>
          <cell r="M1829">
            <v>10400</v>
          </cell>
          <cell r="N1829">
            <v>20800</v>
          </cell>
        </row>
        <row r="1830">
          <cell r="B1830">
            <v>302</v>
          </cell>
          <cell r="C1830" t="str">
            <v>CCTV POLE 설치
(보도블럭)</v>
          </cell>
          <cell r="D1830" t="str">
            <v>6M, Ø165, 분체도장</v>
          </cell>
          <cell r="E1830">
            <v>1</v>
          </cell>
          <cell r="F1830" t="str">
            <v>EA</v>
          </cell>
          <cell r="G1830">
            <v>1217776</v>
          </cell>
          <cell r="H1830">
            <v>1217776</v>
          </cell>
          <cell r="I1830">
            <v>259211</v>
          </cell>
          <cell r="J1830">
            <v>259211</v>
          </cell>
          <cell r="K1830">
            <v>0</v>
          </cell>
          <cell r="L1830">
            <v>0</v>
          </cell>
          <cell r="M1830">
            <v>1476987</v>
          </cell>
          <cell r="N1830">
            <v>1476987</v>
          </cell>
          <cell r="O1830" t="str">
            <v>제302호표</v>
          </cell>
        </row>
        <row r="1831">
          <cell r="B1831">
            <v>310</v>
          </cell>
          <cell r="C1831" t="str">
            <v>부착대(ARM)설치(도로)</v>
          </cell>
          <cell r="D1831" t="str">
            <v>5M, Ø76, 분체도장</v>
          </cell>
          <cell r="E1831">
            <v>1</v>
          </cell>
          <cell r="F1831" t="str">
            <v>EA</v>
          </cell>
          <cell r="G1831">
            <v>292622</v>
          </cell>
          <cell r="H1831">
            <v>292622</v>
          </cell>
          <cell r="I1831">
            <v>223214</v>
          </cell>
          <cell r="J1831">
            <v>223214</v>
          </cell>
          <cell r="K1831">
            <v>0</v>
          </cell>
          <cell r="L1831">
            <v>0</v>
          </cell>
          <cell r="M1831">
            <v>515836</v>
          </cell>
          <cell r="N1831">
            <v>515836</v>
          </cell>
          <cell r="O1831" t="str">
            <v>제310호표</v>
          </cell>
        </row>
        <row r="1832">
          <cell r="B1832">
            <v>324</v>
          </cell>
          <cell r="C1832" t="str">
            <v>와이어로프 설치</v>
          </cell>
          <cell r="D1832" t="str">
            <v>ARM 5M</v>
          </cell>
          <cell r="E1832">
            <v>1</v>
          </cell>
          <cell r="F1832" t="str">
            <v>식</v>
          </cell>
          <cell r="G1832">
            <v>20524</v>
          </cell>
          <cell r="H1832">
            <v>20524</v>
          </cell>
          <cell r="I1832">
            <v>120048</v>
          </cell>
          <cell r="J1832">
            <v>120048</v>
          </cell>
          <cell r="K1832">
            <v>0</v>
          </cell>
          <cell r="L1832">
            <v>0</v>
          </cell>
          <cell r="M1832">
            <v>140572</v>
          </cell>
          <cell r="N1832">
            <v>140572</v>
          </cell>
          <cell r="O1832" t="str">
            <v>제324호표</v>
          </cell>
        </row>
        <row r="1833">
          <cell r="B1833">
            <v>326</v>
          </cell>
          <cell r="C1833" t="str">
            <v>CCTV POLE 
기성기초 설치</v>
          </cell>
          <cell r="D1833" t="str">
            <v>700 x 700 x 800(보도블럭)</v>
          </cell>
          <cell r="E1833">
            <v>1</v>
          </cell>
          <cell r="F1833" t="str">
            <v>개소</v>
          </cell>
          <cell r="G1833">
            <v>186878</v>
          </cell>
          <cell r="H1833">
            <v>186878</v>
          </cell>
          <cell r="I1833">
            <v>69177</v>
          </cell>
          <cell r="J1833">
            <v>69177</v>
          </cell>
          <cell r="K1833">
            <v>7180</v>
          </cell>
          <cell r="L1833">
            <v>7180</v>
          </cell>
          <cell r="M1833">
            <v>263235</v>
          </cell>
          <cell r="N1833">
            <v>263235</v>
          </cell>
          <cell r="O1833" t="str">
            <v>제326호표</v>
          </cell>
        </row>
        <row r="1834">
          <cell r="B1834">
            <v>410</v>
          </cell>
          <cell r="C1834" t="str">
            <v>전원케이블 포설</v>
          </cell>
          <cell r="D1834" t="str">
            <v>F-CV 4sq x 2C x 1열</v>
          </cell>
          <cell r="E1834">
            <v>17</v>
          </cell>
          <cell r="F1834" t="str">
            <v>m</v>
          </cell>
          <cell r="G1834">
            <v>1290</v>
          </cell>
          <cell r="H1834">
            <v>21930</v>
          </cell>
          <cell r="I1834">
            <v>3798</v>
          </cell>
          <cell r="J1834">
            <v>64566</v>
          </cell>
          <cell r="K1834">
            <v>0</v>
          </cell>
          <cell r="L1834">
            <v>0</v>
          </cell>
          <cell r="M1834">
            <v>5088</v>
          </cell>
          <cell r="N1834">
            <v>86496</v>
          </cell>
          <cell r="O1834" t="str">
            <v>제410호표</v>
          </cell>
        </row>
        <row r="1835">
          <cell r="B1835">
            <v>408</v>
          </cell>
          <cell r="C1835" t="str">
            <v>전원케이블 포설</v>
          </cell>
          <cell r="D1835" t="str">
            <v>F-CV 2.5sq x 2C x 1열</v>
          </cell>
          <cell r="E1835">
            <v>2</v>
          </cell>
          <cell r="F1835" t="str">
            <v>m</v>
          </cell>
          <cell r="G1835">
            <v>1020</v>
          </cell>
          <cell r="H1835">
            <v>2040</v>
          </cell>
          <cell r="I1835">
            <v>3323</v>
          </cell>
          <cell r="J1835">
            <v>6646</v>
          </cell>
          <cell r="K1835">
            <v>0</v>
          </cell>
          <cell r="L1835">
            <v>0</v>
          </cell>
          <cell r="M1835">
            <v>4343</v>
          </cell>
          <cell r="N1835">
            <v>8686</v>
          </cell>
          <cell r="O1835" t="str">
            <v>제408호표</v>
          </cell>
        </row>
        <row r="1836">
          <cell r="B1836">
            <v>411</v>
          </cell>
          <cell r="C1836" t="str">
            <v>전원케이블 포설</v>
          </cell>
          <cell r="D1836" t="str">
            <v>VCT 1.5sq x 2C x 1열</v>
          </cell>
          <cell r="E1836">
            <v>7</v>
          </cell>
          <cell r="F1836" t="str">
            <v>m</v>
          </cell>
          <cell r="G1836">
            <v>804</v>
          </cell>
          <cell r="H1836">
            <v>5628</v>
          </cell>
          <cell r="I1836">
            <v>3323</v>
          </cell>
          <cell r="J1836">
            <v>23261</v>
          </cell>
          <cell r="K1836">
            <v>0</v>
          </cell>
          <cell r="L1836">
            <v>0</v>
          </cell>
          <cell r="M1836">
            <v>4127</v>
          </cell>
          <cell r="N1836">
            <v>28889</v>
          </cell>
          <cell r="O1836" t="str">
            <v>제411호표</v>
          </cell>
        </row>
        <row r="1837">
          <cell r="B1837">
            <v>414</v>
          </cell>
          <cell r="C1837" t="str">
            <v>전원케이블 포설</v>
          </cell>
          <cell r="D1837" t="str">
            <v>VCT 1.5sq x 2C x 4열</v>
          </cell>
          <cell r="E1837">
            <v>8</v>
          </cell>
          <cell r="F1837" t="str">
            <v>m</v>
          </cell>
          <cell r="G1837">
            <v>3058</v>
          </cell>
          <cell r="H1837">
            <v>24464</v>
          </cell>
          <cell r="I1837">
            <v>11299</v>
          </cell>
          <cell r="J1837">
            <v>90392</v>
          </cell>
          <cell r="K1837">
            <v>0</v>
          </cell>
          <cell r="L1837">
            <v>0</v>
          </cell>
          <cell r="M1837">
            <v>14357</v>
          </cell>
          <cell r="N1837">
            <v>114856</v>
          </cell>
          <cell r="O1837" t="str">
            <v>제414호표</v>
          </cell>
        </row>
        <row r="1838">
          <cell r="B1838">
            <v>416</v>
          </cell>
          <cell r="C1838" t="str">
            <v>스피커케이블</v>
          </cell>
          <cell r="D1838" t="str">
            <v>SW 2300</v>
          </cell>
          <cell r="E1838">
            <v>2</v>
          </cell>
          <cell r="F1838" t="str">
            <v>m</v>
          </cell>
          <cell r="G1838">
            <v>1635</v>
          </cell>
          <cell r="H1838">
            <v>3270</v>
          </cell>
          <cell r="I1838">
            <v>3071</v>
          </cell>
          <cell r="J1838">
            <v>6142</v>
          </cell>
          <cell r="K1838">
            <v>0</v>
          </cell>
          <cell r="L1838">
            <v>0</v>
          </cell>
          <cell r="M1838">
            <v>4706</v>
          </cell>
          <cell r="N1838">
            <v>9412</v>
          </cell>
          <cell r="O1838" t="str">
            <v>제416호표</v>
          </cell>
        </row>
        <row r="1839">
          <cell r="B1839">
            <v>418</v>
          </cell>
          <cell r="C1839" t="str">
            <v>LAN 케이블(옥외) 포설</v>
          </cell>
          <cell r="D1839" t="str">
            <v>UTP Cat 5e 4P x 1열</v>
          </cell>
          <cell r="E1839">
            <v>6</v>
          </cell>
          <cell r="F1839" t="str">
            <v>m</v>
          </cell>
          <cell r="G1839">
            <v>642</v>
          </cell>
          <cell r="H1839">
            <v>3852</v>
          </cell>
          <cell r="I1839">
            <v>4987</v>
          </cell>
          <cell r="J1839">
            <v>29922</v>
          </cell>
          <cell r="K1839">
            <v>0</v>
          </cell>
          <cell r="L1839">
            <v>0</v>
          </cell>
          <cell r="M1839">
            <v>5629</v>
          </cell>
          <cell r="N1839">
            <v>33774</v>
          </cell>
          <cell r="O1839" t="str">
            <v>제418호표</v>
          </cell>
        </row>
        <row r="1840">
          <cell r="B1840">
            <v>421</v>
          </cell>
          <cell r="C1840" t="str">
            <v>LAN 케이블(옥외) 포설</v>
          </cell>
          <cell r="D1840" t="str">
            <v>UTP Cat 5e 4P x 4열</v>
          </cell>
          <cell r="E1840">
            <v>8</v>
          </cell>
          <cell r="F1840" t="str">
            <v>m</v>
          </cell>
          <cell r="G1840">
            <v>2481</v>
          </cell>
          <cell r="H1840">
            <v>19848</v>
          </cell>
          <cell r="I1840">
            <v>16956</v>
          </cell>
          <cell r="J1840">
            <v>135648</v>
          </cell>
          <cell r="K1840">
            <v>0</v>
          </cell>
          <cell r="L1840">
            <v>0</v>
          </cell>
          <cell r="M1840">
            <v>19437</v>
          </cell>
          <cell r="N1840">
            <v>155496</v>
          </cell>
          <cell r="O1840" t="str">
            <v>제421호표</v>
          </cell>
        </row>
        <row r="1841">
          <cell r="B1841">
            <v>425</v>
          </cell>
          <cell r="C1841" t="str">
            <v>접지용 비닐 절연전선</v>
          </cell>
          <cell r="D1841" t="str">
            <v>F-GV 4㎟</v>
          </cell>
          <cell r="E1841">
            <v>6</v>
          </cell>
          <cell r="F1841" t="str">
            <v>m</v>
          </cell>
          <cell r="G1841">
            <v>575</v>
          </cell>
          <cell r="H1841">
            <v>3450</v>
          </cell>
          <cell r="I1841">
            <v>1438</v>
          </cell>
          <cell r="J1841">
            <v>8628</v>
          </cell>
          <cell r="K1841">
            <v>0</v>
          </cell>
          <cell r="L1841">
            <v>0</v>
          </cell>
          <cell r="M1841">
            <v>2013</v>
          </cell>
          <cell r="N1841">
            <v>12078</v>
          </cell>
          <cell r="O1841" t="str">
            <v>제425호표</v>
          </cell>
        </row>
        <row r="1842">
          <cell r="B1842">
            <v>426</v>
          </cell>
          <cell r="C1842" t="str">
            <v>접지동봉(2본)</v>
          </cell>
          <cell r="D1842" t="str">
            <v>Ø14 x 1000mm x 2EA</v>
          </cell>
          <cell r="E1842">
            <v>1</v>
          </cell>
          <cell r="F1842" t="str">
            <v>개소</v>
          </cell>
          <cell r="G1842">
            <v>13478</v>
          </cell>
          <cell r="H1842">
            <v>13478</v>
          </cell>
          <cell r="I1842">
            <v>69276</v>
          </cell>
          <cell r="J1842">
            <v>69276</v>
          </cell>
          <cell r="K1842">
            <v>0</v>
          </cell>
          <cell r="L1842">
            <v>0</v>
          </cell>
          <cell r="M1842">
            <v>82754</v>
          </cell>
          <cell r="N1842">
            <v>82754</v>
          </cell>
          <cell r="O1842" t="str">
            <v>제426호표</v>
          </cell>
        </row>
        <row r="1843">
          <cell r="B1843">
            <v>400</v>
          </cell>
          <cell r="C1843" t="str">
            <v>전선관(지중)</v>
          </cell>
          <cell r="D1843" t="str">
            <v>PE 28C</v>
          </cell>
          <cell r="E1843">
            <v>10</v>
          </cell>
          <cell r="F1843" t="str">
            <v>m</v>
          </cell>
          <cell r="G1843">
            <v>542</v>
          </cell>
          <cell r="H1843">
            <v>5420</v>
          </cell>
          <cell r="I1843">
            <v>3940</v>
          </cell>
          <cell r="J1843">
            <v>39400</v>
          </cell>
          <cell r="K1843">
            <v>0</v>
          </cell>
          <cell r="L1843">
            <v>0</v>
          </cell>
          <cell r="M1843">
            <v>4482</v>
          </cell>
          <cell r="N1843">
            <v>44820</v>
          </cell>
          <cell r="O1843" t="str">
            <v>제400호표</v>
          </cell>
        </row>
        <row r="1844">
          <cell r="B1844">
            <v>429</v>
          </cell>
          <cell r="C1844" t="str">
            <v>경고테이프</v>
          </cell>
          <cell r="D1844" t="str">
            <v>200x250</v>
          </cell>
          <cell r="E1844">
            <v>10</v>
          </cell>
          <cell r="F1844" t="str">
            <v>m</v>
          </cell>
          <cell r="G1844">
            <v>189</v>
          </cell>
          <cell r="H1844">
            <v>1890</v>
          </cell>
          <cell r="I1844">
            <v>179</v>
          </cell>
          <cell r="J1844">
            <v>1790</v>
          </cell>
          <cell r="K1844">
            <v>0</v>
          </cell>
          <cell r="L1844">
            <v>0</v>
          </cell>
          <cell r="M1844">
            <v>368</v>
          </cell>
          <cell r="N1844">
            <v>3680</v>
          </cell>
          <cell r="O1844" t="str">
            <v>제429호표</v>
          </cell>
        </row>
        <row r="1845">
          <cell r="B1845">
            <v>431</v>
          </cell>
          <cell r="C1845" t="str">
            <v>관로터파기 및 
되메우기</v>
          </cell>
          <cell r="D1845" t="str">
            <v>보도블럭</v>
          </cell>
          <cell r="E1845">
            <v>10</v>
          </cell>
          <cell r="F1845" t="str">
            <v>m</v>
          </cell>
          <cell r="G1845">
            <v>7998</v>
          </cell>
          <cell r="H1845">
            <v>79980</v>
          </cell>
          <cell r="I1845">
            <v>8318</v>
          </cell>
          <cell r="J1845">
            <v>83180</v>
          </cell>
          <cell r="K1845">
            <v>707</v>
          </cell>
          <cell r="L1845">
            <v>7070</v>
          </cell>
          <cell r="M1845">
            <v>17023</v>
          </cell>
          <cell r="N1845">
            <v>170230</v>
          </cell>
          <cell r="O1845" t="str">
            <v>제431호표</v>
          </cell>
        </row>
        <row r="1846">
          <cell r="B1846" t="str">
            <v>CCTV 운영 스티커알루미늄베이스 5중구성</v>
          </cell>
          <cell r="C1846" t="str">
            <v>CCTV 운영 스티커</v>
          </cell>
          <cell r="D1846" t="str">
            <v>알루미늄베이스 5중구성</v>
          </cell>
          <cell r="E1846">
            <v>26</v>
          </cell>
          <cell r="F1846" t="str">
            <v>EA</v>
          </cell>
          <cell r="G1846">
            <v>10000</v>
          </cell>
          <cell r="H1846">
            <v>260000</v>
          </cell>
          <cell r="J1846">
            <v>0</v>
          </cell>
          <cell r="L1846">
            <v>0</v>
          </cell>
          <cell r="M1846">
            <v>10000</v>
          </cell>
          <cell r="N1846">
            <v>260000</v>
          </cell>
        </row>
        <row r="1847">
          <cell r="B1847" t="str">
            <v>경기도 용인 스티커</v>
          </cell>
          <cell r="C1847" t="str">
            <v>경기도 용인 스티커</v>
          </cell>
          <cell r="E1847">
            <v>3</v>
          </cell>
          <cell r="F1847" t="str">
            <v>EA</v>
          </cell>
          <cell r="G1847">
            <v>10000</v>
          </cell>
          <cell r="H1847">
            <v>30000</v>
          </cell>
          <cell r="J1847">
            <v>0</v>
          </cell>
          <cell r="L1847">
            <v>0</v>
          </cell>
          <cell r="M1847">
            <v>10000</v>
          </cell>
          <cell r="N1847">
            <v>30000</v>
          </cell>
        </row>
        <row r="1856">
          <cell r="B1856">
            <v>3042</v>
          </cell>
          <cell r="D1856" t="str">
            <v>계</v>
          </cell>
          <cell r="H1856">
            <v>4751263</v>
          </cell>
          <cell r="J1856">
            <v>1725409</v>
          </cell>
          <cell r="L1856">
            <v>14250</v>
          </cell>
          <cell r="N1856">
            <v>6490922</v>
          </cell>
        </row>
        <row r="1857">
          <cell r="B1857">
            <v>2043</v>
          </cell>
          <cell r="C1857" t="str">
            <v>2.43 처인구 남사면 완장리 696(답)</v>
          </cell>
        </row>
        <row r="1858">
          <cell r="B1858">
            <v>202</v>
          </cell>
          <cell r="C1858" t="str">
            <v>스피드 돔 카메라
고정용 브래킷 설치</v>
          </cell>
          <cell r="D1858" t="str">
            <v>제작사양</v>
          </cell>
          <cell r="E1858">
            <v>1</v>
          </cell>
          <cell r="F1858" t="str">
            <v>EA</v>
          </cell>
          <cell r="G1858">
            <v>52644</v>
          </cell>
          <cell r="H1858">
            <v>52644</v>
          </cell>
          <cell r="I1858">
            <v>88162</v>
          </cell>
          <cell r="J1858">
            <v>88162</v>
          </cell>
          <cell r="K1858">
            <v>0</v>
          </cell>
          <cell r="L1858">
            <v>0</v>
          </cell>
          <cell r="M1858">
            <v>140806</v>
          </cell>
          <cell r="N1858">
            <v>140806</v>
          </cell>
          <cell r="O1858" t="str">
            <v>제202호표</v>
          </cell>
        </row>
        <row r="1859">
          <cell r="B1859">
            <v>203</v>
          </cell>
          <cell r="C1859" t="str">
            <v>고정형 카메라
고정용 브래킷 설치</v>
          </cell>
          <cell r="D1859" t="str">
            <v>제작사양</v>
          </cell>
          <cell r="E1859">
            <v>1</v>
          </cell>
          <cell r="F1859" t="str">
            <v>EA</v>
          </cell>
          <cell r="G1859">
            <v>82644</v>
          </cell>
          <cell r="H1859">
            <v>82644</v>
          </cell>
          <cell r="I1859">
            <v>88162</v>
          </cell>
          <cell r="J1859">
            <v>88162</v>
          </cell>
          <cell r="K1859">
            <v>0</v>
          </cell>
          <cell r="L1859">
            <v>0</v>
          </cell>
          <cell r="M1859">
            <v>170806</v>
          </cell>
          <cell r="N1859">
            <v>170806</v>
          </cell>
          <cell r="O1859" t="str">
            <v>제203호표</v>
          </cell>
        </row>
        <row r="1860">
          <cell r="B1860">
            <v>204</v>
          </cell>
          <cell r="C1860" t="str">
            <v>스피커 설치</v>
          </cell>
          <cell r="D1860" t="str">
            <v>20W, 8Ω</v>
          </cell>
          <cell r="E1860">
            <v>1</v>
          </cell>
          <cell r="F1860" t="str">
            <v>개</v>
          </cell>
          <cell r="G1860">
            <v>45879</v>
          </cell>
          <cell r="H1860">
            <v>45879</v>
          </cell>
          <cell r="I1860">
            <v>45997</v>
          </cell>
          <cell r="J1860">
            <v>45997</v>
          </cell>
          <cell r="K1860">
            <v>0</v>
          </cell>
          <cell r="L1860">
            <v>0</v>
          </cell>
          <cell r="M1860">
            <v>91876</v>
          </cell>
          <cell r="N1860">
            <v>91876</v>
          </cell>
          <cell r="O1860" t="str">
            <v>제204호표</v>
          </cell>
        </row>
        <row r="1861">
          <cell r="B1861">
            <v>205</v>
          </cell>
          <cell r="C1861" t="str">
            <v>경광등 설치</v>
          </cell>
          <cell r="D1861" t="str">
            <v>크세논램프 5W, ABS</v>
          </cell>
          <cell r="E1861">
            <v>1</v>
          </cell>
          <cell r="F1861" t="str">
            <v>개</v>
          </cell>
          <cell r="G1861">
            <v>50294</v>
          </cell>
          <cell r="H1861">
            <v>50294</v>
          </cell>
          <cell r="I1861">
            <v>9801</v>
          </cell>
          <cell r="J1861">
            <v>9801</v>
          </cell>
          <cell r="K1861">
            <v>0</v>
          </cell>
          <cell r="L1861">
            <v>0</v>
          </cell>
          <cell r="M1861">
            <v>60095</v>
          </cell>
          <cell r="N1861">
            <v>60095</v>
          </cell>
          <cell r="O1861" t="str">
            <v>제205호표</v>
          </cell>
        </row>
        <row r="1862">
          <cell r="B1862">
            <v>206</v>
          </cell>
          <cell r="C1862" t="str">
            <v>LED안내판(부착대) 설치</v>
          </cell>
          <cell r="D1862" t="str">
            <v>부착대(ARM)부착형</v>
          </cell>
          <cell r="E1862">
            <v>1</v>
          </cell>
          <cell r="F1862" t="str">
            <v>개</v>
          </cell>
          <cell r="G1862">
            <v>811034</v>
          </cell>
          <cell r="H1862">
            <v>811034</v>
          </cell>
          <cell r="I1862">
            <v>34498</v>
          </cell>
          <cell r="J1862">
            <v>34498</v>
          </cell>
          <cell r="K1862">
            <v>0</v>
          </cell>
          <cell r="L1862">
            <v>0</v>
          </cell>
          <cell r="M1862">
            <v>845532</v>
          </cell>
          <cell r="N1862">
            <v>845532</v>
          </cell>
          <cell r="O1862" t="str">
            <v>제206호표</v>
          </cell>
        </row>
        <row r="1863">
          <cell r="B1863">
            <v>207</v>
          </cell>
          <cell r="C1863" t="str">
            <v>계량기함 설치</v>
          </cell>
          <cell r="D1863" t="str">
            <v>PVC</v>
          </cell>
          <cell r="E1863">
            <v>1</v>
          </cell>
          <cell r="F1863" t="str">
            <v>개</v>
          </cell>
          <cell r="G1863">
            <v>13197</v>
          </cell>
          <cell r="H1863">
            <v>13197</v>
          </cell>
          <cell r="I1863">
            <v>24930</v>
          </cell>
          <cell r="J1863">
            <v>24930</v>
          </cell>
          <cell r="K1863">
            <v>0</v>
          </cell>
          <cell r="L1863">
            <v>0</v>
          </cell>
          <cell r="M1863">
            <v>38127</v>
          </cell>
          <cell r="N1863">
            <v>38127</v>
          </cell>
          <cell r="O1863" t="str">
            <v>제207호표</v>
          </cell>
        </row>
        <row r="1864">
          <cell r="B1864">
            <v>209</v>
          </cell>
          <cell r="C1864" t="str">
            <v>함체(분체도장)</v>
          </cell>
          <cell r="D1864" t="str">
            <v>SUS 400x700x370, 이중구조 1.2t</v>
          </cell>
          <cell r="E1864">
            <v>1</v>
          </cell>
          <cell r="F1864" t="str">
            <v>EA</v>
          </cell>
          <cell r="G1864">
            <v>850804</v>
          </cell>
          <cell r="H1864">
            <v>850804</v>
          </cell>
          <cell r="I1864">
            <v>26832</v>
          </cell>
          <cell r="J1864">
            <v>26832</v>
          </cell>
          <cell r="K1864">
            <v>0</v>
          </cell>
          <cell r="L1864">
            <v>0</v>
          </cell>
          <cell r="M1864">
            <v>877636</v>
          </cell>
          <cell r="N1864">
            <v>877636</v>
          </cell>
          <cell r="O1864" t="str">
            <v>제209호표</v>
          </cell>
        </row>
        <row r="1865">
          <cell r="B1865">
            <v>212</v>
          </cell>
          <cell r="C1865" t="str">
            <v>광 스위치 설치</v>
          </cell>
          <cell r="D1865" t="str">
            <v xml:space="preserve">TP Port : 7포트 </v>
          </cell>
          <cell r="E1865">
            <v>1</v>
          </cell>
          <cell r="F1865" t="str">
            <v>EA</v>
          </cell>
          <cell r="G1865">
            <v>301800</v>
          </cell>
          <cell r="H1865">
            <v>301800</v>
          </cell>
          <cell r="I1865">
            <v>60033</v>
          </cell>
          <cell r="J1865">
            <v>60033</v>
          </cell>
          <cell r="K1865">
            <v>0</v>
          </cell>
          <cell r="L1865">
            <v>0</v>
          </cell>
          <cell r="M1865">
            <v>361833</v>
          </cell>
          <cell r="N1865">
            <v>361833</v>
          </cell>
          <cell r="O1865" t="str">
            <v>제212호표</v>
          </cell>
        </row>
        <row r="1866">
          <cell r="B1866">
            <v>213</v>
          </cell>
          <cell r="C1866" t="str">
            <v>UTP PATCH CORD</v>
          </cell>
          <cell r="D1866" t="str">
            <v>UTP Cat 5e. 4P</v>
          </cell>
          <cell r="E1866">
            <v>1</v>
          </cell>
          <cell r="F1866" t="str">
            <v>EA</v>
          </cell>
          <cell r="G1866">
            <v>1148</v>
          </cell>
          <cell r="H1866">
            <v>1148</v>
          </cell>
          <cell r="I1866">
            <v>13299</v>
          </cell>
          <cell r="J1866">
            <v>13299</v>
          </cell>
          <cell r="K1866">
            <v>0</v>
          </cell>
          <cell r="L1866">
            <v>0</v>
          </cell>
          <cell r="M1866">
            <v>14447</v>
          </cell>
          <cell r="N1866">
            <v>14447</v>
          </cell>
          <cell r="O1866" t="str">
            <v>제213호표</v>
          </cell>
        </row>
        <row r="1867">
          <cell r="B1867">
            <v>218</v>
          </cell>
          <cell r="C1867" t="str">
            <v>누전차단기 설치</v>
          </cell>
          <cell r="D1867" t="str">
            <v>ELB 2P 30/20AT</v>
          </cell>
          <cell r="E1867">
            <v>1</v>
          </cell>
          <cell r="F1867" t="str">
            <v>EA</v>
          </cell>
          <cell r="G1867">
            <v>15475</v>
          </cell>
          <cell r="H1867">
            <v>15475</v>
          </cell>
          <cell r="I1867">
            <v>29183</v>
          </cell>
          <cell r="J1867">
            <v>29183</v>
          </cell>
          <cell r="K1867">
            <v>0</v>
          </cell>
          <cell r="L1867">
            <v>0</v>
          </cell>
          <cell r="M1867">
            <v>44658</v>
          </cell>
          <cell r="N1867">
            <v>44658</v>
          </cell>
          <cell r="O1867" t="str">
            <v>제218호표</v>
          </cell>
        </row>
        <row r="1868">
          <cell r="B1868">
            <v>219</v>
          </cell>
          <cell r="C1868" t="str">
            <v>배선용차단기 설치</v>
          </cell>
          <cell r="D1868" t="str">
            <v>MCCB 2P 30/20AT</v>
          </cell>
          <cell r="E1868">
            <v>1</v>
          </cell>
          <cell r="F1868" t="str">
            <v>EA</v>
          </cell>
          <cell r="G1868">
            <v>27956</v>
          </cell>
          <cell r="H1868">
            <v>27956</v>
          </cell>
          <cell r="I1868">
            <v>31882</v>
          </cell>
          <cell r="J1868">
            <v>31882</v>
          </cell>
          <cell r="K1868">
            <v>0</v>
          </cell>
          <cell r="L1868">
            <v>0</v>
          </cell>
          <cell r="M1868">
            <v>59838</v>
          </cell>
          <cell r="N1868">
            <v>59838</v>
          </cell>
          <cell r="O1868" t="str">
            <v>제219호표</v>
          </cell>
        </row>
        <row r="1869">
          <cell r="B1869">
            <v>220</v>
          </cell>
          <cell r="C1869" t="str">
            <v>써지보호기(전원) 설치</v>
          </cell>
          <cell r="D1869" t="str">
            <v>40KA</v>
          </cell>
          <cell r="E1869">
            <v>1</v>
          </cell>
          <cell r="F1869" t="str">
            <v>EA</v>
          </cell>
          <cell r="G1869">
            <v>91263</v>
          </cell>
          <cell r="H1869">
            <v>91263</v>
          </cell>
          <cell r="I1869">
            <v>42129</v>
          </cell>
          <cell r="J1869">
            <v>42129</v>
          </cell>
          <cell r="K1869">
            <v>0</v>
          </cell>
          <cell r="L1869">
            <v>0</v>
          </cell>
          <cell r="M1869">
            <v>133392</v>
          </cell>
          <cell r="N1869">
            <v>133392</v>
          </cell>
          <cell r="O1869" t="str">
            <v>제220호표</v>
          </cell>
        </row>
        <row r="1870">
          <cell r="B1870">
            <v>221</v>
          </cell>
          <cell r="C1870" t="str">
            <v>불법광고물 
부착방지시트</v>
          </cell>
          <cell r="D1870" t="str">
            <v>현장설치도</v>
          </cell>
          <cell r="E1870">
            <v>1</v>
          </cell>
          <cell r="F1870" t="str">
            <v>개소</v>
          </cell>
          <cell r="G1870">
            <v>187775</v>
          </cell>
          <cell r="H1870">
            <v>187775</v>
          </cell>
          <cell r="I1870">
            <v>0</v>
          </cell>
          <cell r="J1870">
            <v>0</v>
          </cell>
          <cell r="K1870">
            <v>0</v>
          </cell>
          <cell r="L1870">
            <v>0</v>
          </cell>
          <cell r="M1870">
            <v>187775</v>
          </cell>
          <cell r="N1870">
            <v>187775</v>
          </cell>
          <cell r="O1870" t="str">
            <v>제221호표</v>
          </cell>
        </row>
        <row r="1871">
          <cell r="B1871" t="str">
            <v>멀티콘센트접지2구</v>
          </cell>
          <cell r="C1871" t="str">
            <v>멀티콘센트</v>
          </cell>
          <cell r="D1871" t="str">
            <v>접지2구</v>
          </cell>
          <cell r="E1871">
            <v>1</v>
          </cell>
          <cell r="F1871" t="str">
            <v>EA</v>
          </cell>
          <cell r="G1871">
            <v>5500</v>
          </cell>
          <cell r="H1871">
            <v>5500</v>
          </cell>
          <cell r="J1871">
            <v>0</v>
          </cell>
          <cell r="L1871">
            <v>0</v>
          </cell>
          <cell r="M1871">
            <v>5500</v>
          </cell>
          <cell r="N1871">
            <v>5500</v>
          </cell>
        </row>
        <row r="1872">
          <cell r="B1872" t="str">
            <v>멀티콘센트접지6구</v>
          </cell>
          <cell r="C1872" t="str">
            <v>멀티콘센트</v>
          </cell>
          <cell r="D1872" t="str">
            <v>접지6구</v>
          </cell>
          <cell r="E1872">
            <v>2</v>
          </cell>
          <cell r="F1872" t="str">
            <v>EA</v>
          </cell>
          <cell r="G1872">
            <v>10400</v>
          </cell>
          <cell r="H1872">
            <v>20800</v>
          </cell>
          <cell r="J1872">
            <v>0</v>
          </cell>
          <cell r="L1872">
            <v>0</v>
          </cell>
          <cell r="M1872">
            <v>10400</v>
          </cell>
          <cell r="N1872">
            <v>20800</v>
          </cell>
        </row>
        <row r="1873">
          <cell r="B1873">
            <v>302</v>
          </cell>
          <cell r="C1873" t="str">
            <v>CCTV POLE 설치
(보도블럭)</v>
          </cell>
          <cell r="D1873" t="str">
            <v>6M, Ø165, 분체도장</v>
          </cell>
          <cell r="E1873">
            <v>1</v>
          </cell>
          <cell r="F1873" t="str">
            <v>EA</v>
          </cell>
          <cell r="G1873">
            <v>1217776</v>
          </cell>
          <cell r="H1873">
            <v>1217776</v>
          </cell>
          <cell r="I1873">
            <v>259211</v>
          </cell>
          <cell r="J1873">
            <v>259211</v>
          </cell>
          <cell r="K1873">
            <v>0</v>
          </cell>
          <cell r="L1873">
            <v>0</v>
          </cell>
          <cell r="M1873">
            <v>1476987</v>
          </cell>
          <cell r="N1873">
            <v>1476987</v>
          </cell>
          <cell r="O1873" t="str">
            <v>제302호표</v>
          </cell>
        </row>
        <row r="1874">
          <cell r="B1874">
            <v>310</v>
          </cell>
          <cell r="C1874" t="str">
            <v>부착대(ARM)설치(도로)</v>
          </cell>
          <cell r="D1874" t="str">
            <v>5M, Ø76, 분체도장</v>
          </cell>
          <cell r="E1874">
            <v>1</v>
          </cell>
          <cell r="F1874" t="str">
            <v>EA</v>
          </cell>
          <cell r="G1874">
            <v>292622</v>
          </cell>
          <cell r="H1874">
            <v>292622</v>
          </cell>
          <cell r="I1874">
            <v>223214</v>
          </cell>
          <cell r="J1874">
            <v>223214</v>
          </cell>
          <cell r="K1874">
            <v>0</v>
          </cell>
          <cell r="L1874">
            <v>0</v>
          </cell>
          <cell r="M1874">
            <v>515836</v>
          </cell>
          <cell r="N1874">
            <v>515836</v>
          </cell>
          <cell r="O1874" t="str">
            <v>제310호표</v>
          </cell>
        </row>
        <row r="1875">
          <cell r="B1875">
            <v>324</v>
          </cell>
          <cell r="C1875" t="str">
            <v>와이어로프 설치</v>
          </cell>
          <cell r="D1875" t="str">
            <v>ARM 5M</v>
          </cell>
          <cell r="E1875">
            <v>1</v>
          </cell>
          <cell r="F1875" t="str">
            <v>식</v>
          </cell>
          <cell r="G1875">
            <v>20524</v>
          </cell>
          <cell r="H1875">
            <v>20524</v>
          </cell>
          <cell r="I1875">
            <v>120048</v>
          </cell>
          <cell r="J1875">
            <v>120048</v>
          </cell>
          <cell r="K1875">
            <v>0</v>
          </cell>
          <cell r="L1875">
            <v>0</v>
          </cell>
          <cell r="M1875">
            <v>140572</v>
          </cell>
          <cell r="N1875">
            <v>140572</v>
          </cell>
          <cell r="O1875" t="str">
            <v>제324호표</v>
          </cell>
        </row>
        <row r="1876">
          <cell r="B1876">
            <v>326</v>
          </cell>
          <cell r="C1876" t="str">
            <v>CCTV POLE 
기성기초 설치</v>
          </cell>
          <cell r="D1876" t="str">
            <v>700 x 700 x 800(보도블럭)</v>
          </cell>
          <cell r="E1876">
            <v>1</v>
          </cell>
          <cell r="F1876" t="str">
            <v>개소</v>
          </cell>
          <cell r="G1876">
            <v>186878</v>
          </cell>
          <cell r="H1876">
            <v>186878</v>
          </cell>
          <cell r="I1876">
            <v>69177</v>
          </cell>
          <cell r="J1876">
            <v>69177</v>
          </cell>
          <cell r="K1876">
            <v>7180</v>
          </cell>
          <cell r="L1876">
            <v>7180</v>
          </cell>
          <cell r="M1876">
            <v>263235</v>
          </cell>
          <cell r="N1876">
            <v>263235</v>
          </cell>
          <cell r="O1876" t="str">
            <v>제326호표</v>
          </cell>
        </row>
        <row r="1877">
          <cell r="B1877">
            <v>410</v>
          </cell>
          <cell r="C1877" t="str">
            <v>전원케이블 포설</v>
          </cell>
          <cell r="D1877" t="str">
            <v>F-CV 4sq x 2C x 1열</v>
          </cell>
          <cell r="E1877">
            <v>47</v>
          </cell>
          <cell r="F1877" t="str">
            <v>m</v>
          </cell>
          <cell r="G1877">
            <v>1290</v>
          </cell>
          <cell r="H1877">
            <v>60630</v>
          </cell>
          <cell r="I1877">
            <v>3798</v>
          </cell>
          <cell r="J1877">
            <v>178506</v>
          </cell>
          <cell r="K1877">
            <v>0</v>
          </cell>
          <cell r="L1877">
            <v>0</v>
          </cell>
          <cell r="M1877">
            <v>5088</v>
          </cell>
          <cell r="N1877">
            <v>239136</v>
          </cell>
          <cell r="O1877" t="str">
            <v>제410호표</v>
          </cell>
        </row>
        <row r="1878">
          <cell r="B1878">
            <v>408</v>
          </cell>
          <cell r="C1878" t="str">
            <v>전원케이블 포설</v>
          </cell>
          <cell r="D1878" t="str">
            <v>F-CV 2.5sq x 2C x 1열</v>
          </cell>
          <cell r="E1878">
            <v>2</v>
          </cell>
          <cell r="F1878" t="str">
            <v>m</v>
          </cell>
          <cell r="G1878">
            <v>1020</v>
          </cell>
          <cell r="H1878">
            <v>2040</v>
          </cell>
          <cell r="I1878">
            <v>3323</v>
          </cell>
          <cell r="J1878">
            <v>6646</v>
          </cell>
          <cell r="K1878">
            <v>0</v>
          </cell>
          <cell r="L1878">
            <v>0</v>
          </cell>
          <cell r="M1878">
            <v>4343</v>
          </cell>
          <cell r="N1878">
            <v>8686</v>
          </cell>
          <cell r="O1878" t="str">
            <v>제408호표</v>
          </cell>
        </row>
        <row r="1879">
          <cell r="B1879">
            <v>411</v>
          </cell>
          <cell r="C1879" t="str">
            <v>전원케이블 포설</v>
          </cell>
          <cell r="D1879" t="str">
            <v>VCT 1.5sq x 2C x 1열</v>
          </cell>
          <cell r="E1879">
            <v>7</v>
          </cell>
          <cell r="F1879" t="str">
            <v>m</v>
          </cell>
          <cell r="G1879">
            <v>804</v>
          </cell>
          <cell r="H1879">
            <v>5628</v>
          </cell>
          <cell r="I1879">
            <v>3323</v>
          </cell>
          <cell r="J1879">
            <v>23261</v>
          </cell>
          <cell r="K1879">
            <v>0</v>
          </cell>
          <cell r="L1879">
            <v>0</v>
          </cell>
          <cell r="M1879">
            <v>4127</v>
          </cell>
          <cell r="N1879">
            <v>28889</v>
          </cell>
          <cell r="O1879" t="str">
            <v>제411호표</v>
          </cell>
        </row>
        <row r="1880">
          <cell r="B1880">
            <v>414</v>
          </cell>
          <cell r="C1880" t="str">
            <v>전원케이블 포설</v>
          </cell>
          <cell r="D1880" t="str">
            <v>VCT 1.5sq x 2C x 4열</v>
          </cell>
          <cell r="E1880">
            <v>8</v>
          </cell>
          <cell r="F1880" t="str">
            <v>m</v>
          </cell>
          <cell r="G1880">
            <v>3058</v>
          </cell>
          <cell r="H1880">
            <v>24464</v>
          </cell>
          <cell r="I1880">
            <v>11299</v>
          </cell>
          <cell r="J1880">
            <v>90392</v>
          </cell>
          <cell r="K1880">
            <v>0</v>
          </cell>
          <cell r="L1880">
            <v>0</v>
          </cell>
          <cell r="M1880">
            <v>14357</v>
          </cell>
          <cell r="N1880">
            <v>114856</v>
          </cell>
          <cell r="O1880" t="str">
            <v>제414호표</v>
          </cell>
        </row>
        <row r="1881">
          <cell r="B1881">
            <v>416</v>
          </cell>
          <cell r="C1881" t="str">
            <v>스피커케이블</v>
          </cell>
          <cell r="D1881" t="str">
            <v>SW 2300</v>
          </cell>
          <cell r="E1881">
            <v>2</v>
          </cell>
          <cell r="F1881" t="str">
            <v>m</v>
          </cell>
          <cell r="G1881">
            <v>1635</v>
          </cell>
          <cell r="H1881">
            <v>3270</v>
          </cell>
          <cell r="I1881">
            <v>3071</v>
          </cell>
          <cell r="J1881">
            <v>6142</v>
          </cell>
          <cell r="K1881">
            <v>0</v>
          </cell>
          <cell r="L1881">
            <v>0</v>
          </cell>
          <cell r="M1881">
            <v>4706</v>
          </cell>
          <cell r="N1881">
            <v>9412</v>
          </cell>
          <cell r="O1881" t="str">
            <v>제416호표</v>
          </cell>
        </row>
        <row r="1882">
          <cell r="B1882">
            <v>418</v>
          </cell>
          <cell r="C1882" t="str">
            <v>LAN 케이블(옥외) 포설</v>
          </cell>
          <cell r="D1882" t="str">
            <v>UTP Cat 5e 4P x 1열</v>
          </cell>
          <cell r="E1882">
            <v>6</v>
          </cell>
          <cell r="F1882" t="str">
            <v>m</v>
          </cell>
          <cell r="G1882">
            <v>642</v>
          </cell>
          <cell r="H1882">
            <v>3852</v>
          </cell>
          <cell r="I1882">
            <v>4987</v>
          </cell>
          <cell r="J1882">
            <v>29922</v>
          </cell>
          <cell r="K1882">
            <v>0</v>
          </cell>
          <cell r="L1882">
            <v>0</v>
          </cell>
          <cell r="M1882">
            <v>5629</v>
          </cell>
          <cell r="N1882">
            <v>33774</v>
          </cell>
          <cell r="O1882" t="str">
            <v>제418호표</v>
          </cell>
        </row>
        <row r="1883">
          <cell r="B1883">
            <v>421</v>
          </cell>
          <cell r="C1883" t="str">
            <v>LAN 케이블(옥외) 포설</v>
          </cell>
          <cell r="D1883" t="str">
            <v>UTP Cat 5e 4P x 4열</v>
          </cell>
          <cell r="E1883">
            <v>8</v>
          </cell>
          <cell r="F1883" t="str">
            <v>m</v>
          </cell>
          <cell r="G1883">
            <v>2481</v>
          </cell>
          <cell r="H1883">
            <v>19848</v>
          </cell>
          <cell r="I1883">
            <v>16956</v>
          </cell>
          <cell r="J1883">
            <v>135648</v>
          </cell>
          <cell r="K1883">
            <v>0</v>
          </cell>
          <cell r="L1883">
            <v>0</v>
          </cell>
          <cell r="M1883">
            <v>19437</v>
          </cell>
          <cell r="N1883">
            <v>155496</v>
          </cell>
          <cell r="O1883" t="str">
            <v>제421호표</v>
          </cell>
        </row>
        <row r="1884">
          <cell r="B1884">
            <v>425</v>
          </cell>
          <cell r="C1884" t="str">
            <v>접지용 비닐 절연전선</v>
          </cell>
          <cell r="D1884" t="str">
            <v>F-GV 4㎟</v>
          </cell>
          <cell r="E1884">
            <v>6</v>
          </cell>
          <cell r="F1884" t="str">
            <v>m</v>
          </cell>
          <cell r="G1884">
            <v>575</v>
          </cell>
          <cell r="H1884">
            <v>3450</v>
          </cell>
          <cell r="I1884">
            <v>1438</v>
          </cell>
          <cell r="J1884">
            <v>8628</v>
          </cell>
          <cell r="K1884">
            <v>0</v>
          </cell>
          <cell r="L1884">
            <v>0</v>
          </cell>
          <cell r="M1884">
            <v>2013</v>
          </cell>
          <cell r="N1884">
            <v>12078</v>
          </cell>
          <cell r="O1884" t="str">
            <v>제425호표</v>
          </cell>
        </row>
        <row r="1885">
          <cell r="B1885">
            <v>426</v>
          </cell>
          <cell r="C1885" t="str">
            <v>접지동봉(2본)</v>
          </cell>
          <cell r="D1885" t="str">
            <v>Ø14 x 1000mm x 2EA</v>
          </cell>
          <cell r="E1885">
            <v>1</v>
          </cell>
          <cell r="F1885" t="str">
            <v>개소</v>
          </cell>
          <cell r="G1885">
            <v>13478</v>
          </cell>
          <cell r="H1885">
            <v>13478</v>
          </cell>
          <cell r="I1885">
            <v>69276</v>
          </cell>
          <cell r="J1885">
            <v>69276</v>
          </cell>
          <cell r="K1885">
            <v>0</v>
          </cell>
          <cell r="L1885">
            <v>0</v>
          </cell>
          <cell r="M1885">
            <v>82754</v>
          </cell>
          <cell r="N1885">
            <v>82754</v>
          </cell>
          <cell r="O1885" t="str">
            <v>제426호표</v>
          </cell>
        </row>
        <row r="1886">
          <cell r="B1886">
            <v>400</v>
          </cell>
          <cell r="C1886" t="str">
            <v>전선관(지중)</v>
          </cell>
          <cell r="D1886" t="str">
            <v>PE 28C</v>
          </cell>
          <cell r="E1886">
            <v>40</v>
          </cell>
          <cell r="F1886" t="str">
            <v>m</v>
          </cell>
          <cell r="G1886">
            <v>542</v>
          </cell>
          <cell r="H1886">
            <v>21680</v>
          </cell>
          <cell r="I1886">
            <v>3940</v>
          </cell>
          <cell r="J1886">
            <v>157600</v>
          </cell>
          <cell r="K1886">
            <v>0</v>
          </cell>
          <cell r="L1886">
            <v>0</v>
          </cell>
          <cell r="M1886">
            <v>4482</v>
          </cell>
          <cell r="N1886">
            <v>179280</v>
          </cell>
          <cell r="O1886" t="str">
            <v>제400호표</v>
          </cell>
        </row>
        <row r="1887">
          <cell r="B1887">
            <v>429</v>
          </cell>
          <cell r="C1887" t="str">
            <v>경고테이프</v>
          </cell>
          <cell r="D1887" t="str">
            <v>200x250</v>
          </cell>
          <cell r="E1887">
            <v>40</v>
          </cell>
          <cell r="F1887" t="str">
            <v>m</v>
          </cell>
          <cell r="G1887">
            <v>189</v>
          </cell>
          <cell r="H1887">
            <v>7560</v>
          </cell>
          <cell r="I1887">
            <v>179</v>
          </cell>
          <cell r="J1887">
            <v>7160</v>
          </cell>
          <cell r="K1887">
            <v>0</v>
          </cell>
          <cell r="L1887">
            <v>0</v>
          </cell>
          <cell r="M1887">
            <v>368</v>
          </cell>
          <cell r="N1887">
            <v>14720</v>
          </cell>
          <cell r="O1887" t="str">
            <v>제429호표</v>
          </cell>
        </row>
        <row r="1888">
          <cell r="B1888">
            <v>431</v>
          </cell>
          <cell r="C1888" t="str">
            <v>관로터파기 및 
되메우기</v>
          </cell>
          <cell r="D1888" t="str">
            <v>보도블럭</v>
          </cell>
          <cell r="E1888">
            <v>40</v>
          </cell>
          <cell r="F1888" t="str">
            <v>m</v>
          </cell>
          <cell r="G1888">
            <v>7998</v>
          </cell>
          <cell r="H1888">
            <v>319920</v>
          </cell>
          <cell r="I1888">
            <v>8318</v>
          </cell>
          <cell r="J1888">
            <v>332720</v>
          </cell>
          <cell r="K1888">
            <v>707</v>
          </cell>
          <cell r="L1888">
            <v>28280</v>
          </cell>
          <cell r="M1888">
            <v>17023</v>
          </cell>
          <cell r="N1888">
            <v>680920</v>
          </cell>
          <cell r="O1888" t="str">
            <v>제431호표</v>
          </cell>
        </row>
        <row r="1889">
          <cell r="B1889" t="str">
            <v>CCTV 운영 스티커알루미늄베이스 5중구성</v>
          </cell>
          <cell r="C1889" t="str">
            <v>CCTV 운영 스티커</v>
          </cell>
          <cell r="D1889" t="str">
            <v>알루미늄베이스 5중구성</v>
          </cell>
          <cell r="E1889">
            <v>26</v>
          </cell>
          <cell r="F1889" t="str">
            <v>EA</v>
          </cell>
          <cell r="G1889">
            <v>10000</v>
          </cell>
          <cell r="H1889">
            <v>260000</v>
          </cell>
          <cell r="J1889">
            <v>0</v>
          </cell>
          <cell r="L1889">
            <v>0</v>
          </cell>
          <cell r="M1889">
            <v>10000</v>
          </cell>
          <cell r="N1889">
            <v>260000</v>
          </cell>
        </row>
        <row r="1890">
          <cell r="B1890" t="str">
            <v>경기도 용인 스티커</v>
          </cell>
          <cell r="C1890" t="str">
            <v>경기도 용인 스티커</v>
          </cell>
          <cell r="E1890">
            <v>3</v>
          </cell>
          <cell r="F1890" t="str">
            <v>EA</v>
          </cell>
          <cell r="G1890">
            <v>10000</v>
          </cell>
          <cell r="H1890">
            <v>30000</v>
          </cell>
          <cell r="J1890">
            <v>0</v>
          </cell>
          <cell r="L1890">
            <v>0</v>
          </cell>
          <cell r="M1890">
            <v>10000</v>
          </cell>
          <cell r="N1890">
            <v>30000</v>
          </cell>
        </row>
        <row r="1899">
          <cell r="B1899">
            <v>3043</v>
          </cell>
          <cell r="D1899" t="str">
            <v>계</v>
          </cell>
          <cell r="H1899">
            <v>5051833</v>
          </cell>
          <cell r="J1899">
            <v>2212459</v>
          </cell>
          <cell r="L1899">
            <v>35460</v>
          </cell>
          <cell r="N1899">
            <v>7299752</v>
          </cell>
        </row>
      </sheetData>
      <sheetData sheetId="17" refreshError="1"/>
      <sheetData sheetId="18">
        <row r="1">
          <cell r="C1" t="str">
            <v>폐   기   물   처   리   내   역   서</v>
          </cell>
        </row>
        <row r="2">
          <cell r="C2" t="str">
            <v>건명 : 2020 생활방범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1005</v>
          </cell>
          <cell r="C5" t="str">
            <v>3. 폐기물처리비</v>
          </cell>
        </row>
        <row r="6">
          <cell r="B6">
            <v>2003</v>
          </cell>
          <cell r="C6" t="str">
            <v>3.3 기흥구 구갈동 617(도)</v>
          </cell>
        </row>
        <row r="7">
          <cell r="B7" t="str">
            <v>폐아스콘 처리비</v>
          </cell>
          <cell r="C7" t="str">
            <v>폐아스콘 처리비</v>
          </cell>
          <cell r="E7">
            <v>4.16052</v>
          </cell>
          <cell r="F7" t="str">
            <v>ton</v>
          </cell>
          <cell r="J7">
            <v>0</v>
          </cell>
          <cell r="K7">
            <v>20000</v>
          </cell>
          <cell r="L7">
            <v>83210</v>
          </cell>
        </row>
        <row r="8">
          <cell r="B8" t="str">
            <v>폐아스콘 운반비</v>
          </cell>
          <cell r="C8" t="str">
            <v>폐아스콘 운반비</v>
          </cell>
          <cell r="E8">
            <v>4.16052</v>
          </cell>
          <cell r="F8" t="str">
            <v>ton</v>
          </cell>
          <cell r="J8">
            <v>0</v>
          </cell>
          <cell r="K8">
            <v>7500</v>
          </cell>
          <cell r="L8">
            <v>31203</v>
          </cell>
        </row>
        <row r="9">
          <cell r="B9">
            <v>3003</v>
          </cell>
          <cell r="D9" t="str">
            <v>계</v>
          </cell>
          <cell r="L9">
            <v>114413</v>
          </cell>
        </row>
        <row r="11">
          <cell r="B11">
            <v>2005</v>
          </cell>
          <cell r="C11" t="str">
            <v>3.5 기흥구 마북동 317-43(도)</v>
          </cell>
        </row>
        <row r="12">
          <cell r="B12" t="str">
            <v>폐아스콘 처리비</v>
          </cell>
          <cell r="C12" t="str">
            <v>폐아스콘 처리비</v>
          </cell>
          <cell r="E12">
            <v>0.24803999999999998</v>
          </cell>
          <cell r="F12" t="str">
            <v>ton</v>
          </cell>
          <cell r="J12">
            <v>0</v>
          </cell>
          <cell r="K12">
            <v>20000</v>
          </cell>
          <cell r="L12">
            <v>4960</v>
          </cell>
        </row>
        <row r="13">
          <cell r="B13" t="str">
            <v>폐아스콘 운반비</v>
          </cell>
          <cell r="C13" t="str">
            <v>폐아스콘 운반비</v>
          </cell>
          <cell r="E13">
            <v>0.24803999999999998</v>
          </cell>
          <cell r="F13" t="str">
            <v>ton</v>
          </cell>
          <cell r="J13">
            <v>0</v>
          </cell>
          <cell r="K13">
            <v>7500</v>
          </cell>
          <cell r="L13">
            <v>1860</v>
          </cell>
        </row>
        <row r="14">
          <cell r="B14">
            <v>3005</v>
          </cell>
          <cell r="D14" t="str">
            <v>계</v>
          </cell>
          <cell r="L14">
            <v>6820</v>
          </cell>
        </row>
        <row r="16">
          <cell r="B16">
            <v>2011</v>
          </cell>
          <cell r="C16" t="str">
            <v>3.11 기흥구 영덕동 1256(천)(공원 다리 부근)</v>
          </cell>
        </row>
        <row r="17">
          <cell r="B17" t="str">
            <v>폐아스콘 처리비</v>
          </cell>
          <cell r="C17" t="str">
            <v>폐아스콘 처리비</v>
          </cell>
          <cell r="E17">
            <v>1.6848000000000001</v>
          </cell>
          <cell r="F17" t="str">
            <v>ton</v>
          </cell>
          <cell r="J17">
            <v>0</v>
          </cell>
          <cell r="K17">
            <v>20000</v>
          </cell>
          <cell r="L17">
            <v>33696</v>
          </cell>
        </row>
        <row r="18">
          <cell r="B18" t="str">
            <v>폐아스콘 운반비</v>
          </cell>
          <cell r="C18" t="str">
            <v>폐아스콘 운반비</v>
          </cell>
          <cell r="E18">
            <v>1.6848000000000001</v>
          </cell>
          <cell r="F18" t="str">
            <v>ton</v>
          </cell>
          <cell r="J18">
            <v>0</v>
          </cell>
          <cell r="K18">
            <v>7500</v>
          </cell>
          <cell r="L18">
            <v>12636</v>
          </cell>
        </row>
        <row r="19">
          <cell r="B19">
            <v>3011</v>
          </cell>
          <cell r="D19" t="str">
            <v>계</v>
          </cell>
          <cell r="L19">
            <v>46332</v>
          </cell>
        </row>
        <row r="20">
          <cell r="B20">
            <v>2014</v>
          </cell>
          <cell r="C20" t="str">
            <v>3.16 수지구 고기동 259-58(도)(고기동391-2)</v>
          </cell>
        </row>
        <row r="21">
          <cell r="B21" t="str">
            <v>폐아스콘 처리비</v>
          </cell>
          <cell r="C21" t="str">
            <v>폐아스콘 처리비</v>
          </cell>
          <cell r="E21">
            <v>0.24803999999999998</v>
          </cell>
          <cell r="F21" t="str">
            <v>ton</v>
          </cell>
          <cell r="J21">
            <v>0</v>
          </cell>
          <cell r="K21">
            <v>20000</v>
          </cell>
          <cell r="L21">
            <v>4960</v>
          </cell>
        </row>
        <row r="22">
          <cell r="B22" t="str">
            <v>폐아스콘 운반비</v>
          </cell>
          <cell r="C22" t="str">
            <v>폐아스콘 운반비</v>
          </cell>
          <cell r="E22">
            <v>0.24803999999999998</v>
          </cell>
          <cell r="F22" t="str">
            <v>ton</v>
          </cell>
          <cell r="J22">
            <v>0</v>
          </cell>
          <cell r="K22">
            <v>7500</v>
          </cell>
          <cell r="L22">
            <v>1860</v>
          </cell>
        </row>
        <row r="23">
          <cell r="B23">
            <v>3014</v>
          </cell>
          <cell r="D23" t="str">
            <v>계</v>
          </cell>
          <cell r="L23">
            <v>6820</v>
          </cell>
        </row>
        <row r="24">
          <cell r="B24">
            <v>2024</v>
          </cell>
          <cell r="C24" t="str">
            <v>3.26 처인구 남동 506(전)</v>
          </cell>
        </row>
        <row r="25">
          <cell r="B25" t="str">
            <v>폐아스콘 처리비</v>
          </cell>
          <cell r="C25" t="str">
            <v>폐아스콘 처리비</v>
          </cell>
          <cell r="E25">
            <v>0.22931999999999997</v>
          </cell>
          <cell r="F25" t="str">
            <v>ton</v>
          </cell>
          <cell r="J25">
            <v>0</v>
          </cell>
          <cell r="K25">
            <v>20000</v>
          </cell>
          <cell r="L25">
            <v>4586</v>
          </cell>
        </row>
        <row r="26">
          <cell r="B26" t="str">
            <v>폐아스콘 운반비</v>
          </cell>
          <cell r="C26" t="str">
            <v>폐아스콘 운반비</v>
          </cell>
          <cell r="E26">
            <v>0.22931999999999997</v>
          </cell>
          <cell r="F26" t="str">
            <v>ton</v>
          </cell>
          <cell r="J26">
            <v>0</v>
          </cell>
          <cell r="K26">
            <v>7500</v>
          </cell>
          <cell r="L26">
            <v>1719</v>
          </cell>
        </row>
        <row r="27">
          <cell r="B27">
            <v>3024</v>
          </cell>
          <cell r="D27" t="str">
            <v>계</v>
          </cell>
          <cell r="L27">
            <v>6305</v>
          </cell>
        </row>
        <row r="28">
          <cell r="B28">
            <v>2025</v>
          </cell>
          <cell r="C28" t="str">
            <v>3.27 처인구 남사면 북리 950-57(천)</v>
          </cell>
        </row>
        <row r="29">
          <cell r="B29" t="str">
            <v>폐아스콘 처리비</v>
          </cell>
          <cell r="C29" t="str">
            <v>폐아스콘 처리비</v>
          </cell>
          <cell r="E29">
            <v>0.22931999999999997</v>
          </cell>
          <cell r="F29" t="str">
            <v>ton</v>
          </cell>
          <cell r="J29">
            <v>0</v>
          </cell>
          <cell r="K29">
            <v>20000</v>
          </cell>
          <cell r="L29">
            <v>4586</v>
          </cell>
        </row>
        <row r="30">
          <cell r="B30" t="str">
            <v>폐아스콘 운반비</v>
          </cell>
          <cell r="C30" t="str">
            <v>폐아스콘 운반비</v>
          </cell>
          <cell r="E30">
            <v>0.22931999999999997</v>
          </cell>
          <cell r="F30" t="str">
            <v>ton</v>
          </cell>
          <cell r="J30">
            <v>0</v>
          </cell>
          <cell r="K30">
            <v>7500</v>
          </cell>
          <cell r="L30">
            <v>1719</v>
          </cell>
        </row>
        <row r="31">
          <cell r="B31">
            <v>3025</v>
          </cell>
          <cell r="D31" t="str">
            <v>계</v>
          </cell>
          <cell r="L31">
            <v>6305</v>
          </cell>
        </row>
        <row r="33">
          <cell r="B33">
            <v>2026</v>
          </cell>
          <cell r="C33" t="str">
            <v>3.28 처인구 모현읍 동림리 36-28(대)</v>
          </cell>
        </row>
        <row r="34">
          <cell r="B34" t="str">
            <v>폐아스콘 처리비</v>
          </cell>
          <cell r="C34" t="str">
            <v>폐아스콘 처리비</v>
          </cell>
          <cell r="E34">
            <v>0.22931999999999997</v>
          </cell>
          <cell r="F34" t="str">
            <v>ton</v>
          </cell>
          <cell r="J34">
            <v>0</v>
          </cell>
          <cell r="K34">
            <v>20000</v>
          </cell>
          <cell r="L34">
            <v>4586</v>
          </cell>
        </row>
        <row r="35">
          <cell r="B35" t="str">
            <v>폐아스콘 운반비</v>
          </cell>
          <cell r="C35" t="str">
            <v>폐아스콘 운반비</v>
          </cell>
          <cell r="E35">
            <v>0.22931999999999997</v>
          </cell>
          <cell r="F35" t="str">
            <v>ton</v>
          </cell>
          <cell r="J35">
            <v>0</v>
          </cell>
          <cell r="K35">
            <v>7500</v>
          </cell>
          <cell r="L35">
            <v>1719</v>
          </cell>
        </row>
        <row r="36">
          <cell r="B36">
            <v>3026</v>
          </cell>
          <cell r="D36" t="str">
            <v>계</v>
          </cell>
          <cell r="L36">
            <v>6305</v>
          </cell>
        </row>
        <row r="38">
          <cell r="B38">
            <v>2035</v>
          </cell>
          <cell r="C38" t="str">
            <v>3.37 처인구 유방동 70-2(도)</v>
          </cell>
        </row>
        <row r="39">
          <cell r="B39" t="str">
            <v>폐아스콘 처리비</v>
          </cell>
          <cell r="C39" t="str">
            <v>폐아스콘 처리비</v>
          </cell>
          <cell r="E39">
            <v>0.22931999999999997</v>
          </cell>
          <cell r="F39" t="str">
            <v>ton</v>
          </cell>
          <cell r="J39">
            <v>0</v>
          </cell>
          <cell r="K39">
            <v>20000</v>
          </cell>
          <cell r="L39">
            <v>4586</v>
          </cell>
        </row>
        <row r="40">
          <cell r="B40" t="str">
            <v>폐아스콘 운반비</v>
          </cell>
          <cell r="C40" t="str">
            <v>폐아스콘 운반비</v>
          </cell>
          <cell r="E40">
            <v>0.22931999999999997</v>
          </cell>
          <cell r="F40" t="str">
            <v>ton</v>
          </cell>
          <cell r="J40">
            <v>0</v>
          </cell>
          <cell r="K40">
            <v>7500</v>
          </cell>
          <cell r="L40">
            <v>1719</v>
          </cell>
        </row>
        <row r="41">
          <cell r="B41">
            <v>3035</v>
          </cell>
          <cell r="D41" t="str">
            <v>계</v>
          </cell>
          <cell r="L41">
            <v>6305</v>
          </cell>
        </row>
        <row r="43">
          <cell r="B43">
            <v>2037</v>
          </cell>
          <cell r="C43" t="str">
            <v>3.39 처인구 포곡읍 둔전리3(구)(둔전리32-5)</v>
          </cell>
        </row>
        <row r="44">
          <cell r="B44" t="str">
            <v>폐아스콘 처리비</v>
          </cell>
          <cell r="C44" t="str">
            <v>폐아스콘 처리비</v>
          </cell>
          <cell r="E44">
            <v>1.8720000000000004E-2</v>
          </cell>
          <cell r="F44" t="str">
            <v>ton</v>
          </cell>
          <cell r="J44">
            <v>0</v>
          </cell>
          <cell r="K44">
            <v>20000</v>
          </cell>
          <cell r="L44">
            <v>374</v>
          </cell>
        </row>
        <row r="45">
          <cell r="B45" t="str">
            <v>폐아스콘 운반비</v>
          </cell>
          <cell r="C45" t="str">
            <v>폐아스콘 운반비</v>
          </cell>
          <cell r="E45">
            <v>1.8720000000000004E-2</v>
          </cell>
          <cell r="F45" t="str">
            <v>ton</v>
          </cell>
          <cell r="J45">
            <v>0</v>
          </cell>
          <cell r="K45">
            <v>7500</v>
          </cell>
          <cell r="L45">
            <v>140</v>
          </cell>
        </row>
        <row r="46">
          <cell r="B46">
            <v>3037</v>
          </cell>
          <cell r="D46" t="str">
            <v>계</v>
          </cell>
          <cell r="L46">
            <v>514</v>
          </cell>
        </row>
      </sheetData>
      <sheetData sheetId="19" refreshError="1"/>
      <sheetData sheetId="20" refreshError="1"/>
      <sheetData sheetId="21">
        <row r="2">
          <cell r="C2" t="str">
            <v>건명 : 2020 생활방범 CCTV 설치사업</v>
          </cell>
        </row>
        <row r="3">
          <cell r="C3" t="str">
            <v>호표</v>
          </cell>
          <cell r="D3" t="str">
            <v>품명</v>
          </cell>
          <cell r="E3" t="str">
            <v>규 격</v>
          </cell>
          <cell r="F3" t="str">
            <v>수량</v>
          </cell>
          <cell r="G3" t="str">
            <v>단위</v>
          </cell>
          <cell r="H3" t="str">
            <v>재  료  비</v>
          </cell>
          <cell r="J3" t="str">
            <v>노  무  비</v>
          </cell>
          <cell r="L3" t="str">
            <v>경     비</v>
          </cell>
          <cell r="N3" t="str">
            <v>총     액</v>
          </cell>
          <cell r="P3" t="str">
            <v>비  고</v>
          </cell>
        </row>
        <row r="4">
          <cell r="H4" t="str">
            <v>단가</v>
          </cell>
          <cell r="I4" t="str">
            <v>금  액</v>
          </cell>
          <cell r="J4" t="str">
            <v>단가</v>
          </cell>
          <cell r="K4" t="str">
            <v>금  액</v>
          </cell>
          <cell r="L4" t="str">
            <v>단가</v>
          </cell>
          <cell r="M4" t="str">
            <v>금  액</v>
          </cell>
          <cell r="N4" t="str">
            <v>단가</v>
          </cell>
          <cell r="O4" t="str">
            <v>금  액</v>
          </cell>
        </row>
        <row r="5">
          <cell r="C5" t="str">
            <v>▣ 기기설치공사</v>
          </cell>
        </row>
        <row r="6">
          <cell r="A6">
            <v>200</v>
          </cell>
          <cell r="B6">
            <v>3</v>
          </cell>
          <cell r="C6" t="str">
            <v>제200호표</v>
          </cell>
          <cell r="D6" t="str">
            <v>스피드 돔 카메라 설치</v>
          </cell>
          <cell r="E6" t="str">
            <v>2.0 Megapixel</v>
          </cell>
          <cell r="F6">
            <v>1</v>
          </cell>
          <cell r="G6" t="str">
            <v>EA</v>
          </cell>
          <cell r="I6">
            <v>2604735</v>
          </cell>
          <cell r="K6">
            <v>157859</v>
          </cell>
          <cell r="M6">
            <v>0</v>
          </cell>
          <cell r="O6">
            <v>2762594</v>
          </cell>
          <cell r="P6" t="str">
            <v>통9-2-1-1</v>
          </cell>
        </row>
        <row r="8">
          <cell r="D8" t="str">
            <v>스피드 돔 카메라 설치</v>
          </cell>
          <cell r="E8" t="str">
            <v>2.0 Megapixel</v>
          </cell>
          <cell r="F8">
            <v>1</v>
          </cell>
          <cell r="G8" t="str">
            <v>EA</v>
          </cell>
        </row>
        <row r="10">
          <cell r="B10" t="str">
            <v>스피드 돔 카메라2.0 Megapixel</v>
          </cell>
          <cell r="C10" t="str">
            <v>재료비</v>
          </cell>
          <cell r="D10" t="str">
            <v>스피드 돔 카메라</v>
          </cell>
          <cell r="E10" t="str">
            <v>2.0 Megapixel</v>
          </cell>
          <cell r="F10">
            <v>1</v>
          </cell>
          <cell r="G10" t="str">
            <v>EA</v>
          </cell>
          <cell r="H10">
            <v>2600000</v>
          </cell>
          <cell r="I10">
            <v>2600000</v>
          </cell>
          <cell r="J10">
            <v>0</v>
          </cell>
          <cell r="L10">
            <v>0</v>
          </cell>
          <cell r="N10">
            <v>2600000</v>
          </cell>
          <cell r="O10">
            <v>2600000</v>
          </cell>
        </row>
        <row r="12">
          <cell r="C12" t="str">
            <v>노무비</v>
          </cell>
          <cell r="D12" t="str">
            <v>통신설비공</v>
          </cell>
          <cell r="E12" t="str">
            <v>0.32*1.2</v>
          </cell>
          <cell r="F12">
            <v>0.38400000000000001</v>
          </cell>
          <cell r="G12" t="str">
            <v>인</v>
          </cell>
          <cell r="J12">
            <v>245030</v>
          </cell>
          <cell r="K12">
            <v>94091</v>
          </cell>
          <cell r="N12">
            <v>245030</v>
          </cell>
          <cell r="O12">
            <v>94091</v>
          </cell>
        </row>
        <row r="13">
          <cell r="D13" t="str">
            <v>특별인부</v>
          </cell>
          <cell r="E13" t="str">
            <v>0.32*1.2</v>
          </cell>
          <cell r="F13">
            <v>0.38400000000000001</v>
          </cell>
          <cell r="G13" t="str">
            <v>인</v>
          </cell>
          <cell r="J13">
            <v>166063</v>
          </cell>
          <cell r="K13">
            <v>63768</v>
          </cell>
          <cell r="N13">
            <v>166063</v>
          </cell>
          <cell r="O13">
            <v>63768</v>
          </cell>
        </row>
        <row r="14">
          <cell r="D14" t="str">
            <v>공구손료</v>
          </cell>
          <cell r="E14" t="str">
            <v>노무비의</v>
          </cell>
          <cell r="F14">
            <v>3</v>
          </cell>
          <cell r="G14" t="str">
            <v>%</v>
          </cell>
          <cell r="H14">
            <v>157859</v>
          </cell>
          <cell r="I14">
            <v>4735</v>
          </cell>
          <cell r="N14">
            <v>157859</v>
          </cell>
          <cell r="O14">
            <v>4735</v>
          </cell>
        </row>
        <row r="17">
          <cell r="A17">
            <v>201</v>
          </cell>
          <cell r="B17">
            <v>3</v>
          </cell>
          <cell r="C17" t="str">
            <v>제201호표</v>
          </cell>
          <cell r="D17" t="str">
            <v>고정형 카메라 설치</v>
          </cell>
          <cell r="E17" t="str">
            <v>2.0 Megapixel, IR일체형</v>
          </cell>
          <cell r="F17">
            <v>1</v>
          </cell>
          <cell r="G17" t="str">
            <v>EA</v>
          </cell>
          <cell r="I17">
            <v>703551</v>
          </cell>
          <cell r="K17">
            <v>118394</v>
          </cell>
          <cell r="M17">
            <v>0</v>
          </cell>
          <cell r="O17">
            <v>821945</v>
          </cell>
          <cell r="P17" t="str">
            <v>통9-2-1-1</v>
          </cell>
        </row>
        <row r="19">
          <cell r="D19" t="str">
            <v>고정형 카메라 설치</v>
          </cell>
          <cell r="E19" t="str">
            <v>2.0 Megapixel, IR일체형</v>
          </cell>
          <cell r="F19">
            <v>1</v>
          </cell>
          <cell r="G19" t="str">
            <v>EA</v>
          </cell>
        </row>
        <row r="21">
          <cell r="B21" t="str">
            <v>고정형 카메라2.0 Megapixel, IR일체형</v>
          </cell>
          <cell r="C21" t="str">
            <v>재료비</v>
          </cell>
          <cell r="D21" t="str">
            <v>고정형 카메라</v>
          </cell>
          <cell r="E21" t="str">
            <v>2.0 Megapixel, IR일체형</v>
          </cell>
          <cell r="F21">
            <v>1</v>
          </cell>
          <cell r="G21" t="str">
            <v>EA</v>
          </cell>
          <cell r="H21">
            <v>700000</v>
          </cell>
          <cell r="I21">
            <v>700000</v>
          </cell>
          <cell r="J21">
            <v>0</v>
          </cell>
          <cell r="L21">
            <v>0</v>
          </cell>
          <cell r="N21">
            <v>700000</v>
          </cell>
          <cell r="O21">
            <v>700000</v>
          </cell>
        </row>
        <row r="23">
          <cell r="C23" t="str">
            <v>노무비</v>
          </cell>
          <cell r="D23" t="str">
            <v>통신설비공</v>
          </cell>
          <cell r="E23" t="str">
            <v>0.24*1.2</v>
          </cell>
          <cell r="F23">
            <v>0.28799999999999998</v>
          </cell>
          <cell r="G23" t="str">
            <v>인</v>
          </cell>
          <cell r="J23">
            <v>245030</v>
          </cell>
          <cell r="K23">
            <v>70568</v>
          </cell>
          <cell r="N23">
            <v>245030</v>
          </cell>
          <cell r="O23">
            <v>70568</v>
          </cell>
        </row>
        <row r="24">
          <cell r="D24" t="str">
            <v>특별인부</v>
          </cell>
          <cell r="E24" t="str">
            <v>0.24*1.2</v>
          </cell>
          <cell r="F24">
            <v>0.28799999999999998</v>
          </cell>
          <cell r="G24" t="str">
            <v>인</v>
          </cell>
          <cell r="J24">
            <v>166063</v>
          </cell>
          <cell r="K24">
            <v>47826</v>
          </cell>
          <cell r="N24">
            <v>166063</v>
          </cell>
          <cell r="O24">
            <v>47826</v>
          </cell>
        </row>
        <row r="25">
          <cell r="D25" t="str">
            <v>공구손료</v>
          </cell>
          <cell r="E25" t="str">
            <v>노무비의</v>
          </cell>
          <cell r="F25">
            <v>3</v>
          </cell>
          <cell r="G25" t="str">
            <v>%</v>
          </cell>
          <cell r="H25">
            <v>118394</v>
          </cell>
          <cell r="I25">
            <v>3551</v>
          </cell>
          <cell r="N25">
            <v>118394</v>
          </cell>
          <cell r="O25">
            <v>3551</v>
          </cell>
        </row>
        <row r="28">
          <cell r="A28">
            <v>202</v>
          </cell>
          <cell r="B28">
            <v>3</v>
          </cell>
          <cell r="C28" t="str">
            <v>제202호표</v>
          </cell>
          <cell r="D28" t="str">
            <v>스피드 돔 카메라
고정용 브래킷 설치</v>
          </cell>
          <cell r="E28" t="str">
            <v>제작사양</v>
          </cell>
          <cell r="F28">
            <v>1</v>
          </cell>
          <cell r="G28" t="str">
            <v>EA</v>
          </cell>
          <cell r="I28">
            <v>52644</v>
          </cell>
          <cell r="K28">
            <v>88162</v>
          </cell>
          <cell r="M28">
            <v>0</v>
          </cell>
          <cell r="O28">
            <v>140806</v>
          </cell>
          <cell r="P28" t="str">
            <v>통9-2-1-1</v>
          </cell>
        </row>
        <row r="30">
          <cell r="D30" t="str">
            <v>스피드 돔 카메라
고정용 브래킷 설치</v>
          </cell>
          <cell r="E30" t="str">
            <v>제작사양</v>
          </cell>
          <cell r="F30">
            <v>1</v>
          </cell>
          <cell r="G30" t="str">
            <v>EA</v>
          </cell>
        </row>
        <row r="32">
          <cell r="B32" t="str">
            <v>스피드 돔 카메라
고정용 브래킷제작사양</v>
          </cell>
          <cell r="C32" t="str">
            <v>재료비</v>
          </cell>
          <cell r="D32" t="str">
            <v>스피드 돔 카메라
고정용 브래킷</v>
          </cell>
          <cell r="E32" t="str">
            <v>제작사양</v>
          </cell>
          <cell r="F32">
            <v>1</v>
          </cell>
          <cell r="G32" t="str">
            <v>EA</v>
          </cell>
          <cell r="H32">
            <v>50000</v>
          </cell>
          <cell r="I32">
            <v>50000</v>
          </cell>
          <cell r="J32">
            <v>0</v>
          </cell>
          <cell r="L32">
            <v>0</v>
          </cell>
          <cell r="N32">
            <v>50000</v>
          </cell>
          <cell r="O32">
            <v>50000</v>
          </cell>
        </row>
        <row r="34">
          <cell r="C34" t="str">
            <v>노무비</v>
          </cell>
          <cell r="D34" t="str">
            <v>통신설비공</v>
          </cell>
          <cell r="E34">
            <v>0.23</v>
          </cell>
          <cell r="F34">
            <v>0.23</v>
          </cell>
          <cell r="G34" t="str">
            <v>인</v>
          </cell>
          <cell r="J34">
            <v>245030</v>
          </cell>
          <cell r="K34">
            <v>56356</v>
          </cell>
          <cell r="N34">
            <v>245030</v>
          </cell>
          <cell r="O34">
            <v>56356</v>
          </cell>
        </row>
        <row r="35">
          <cell r="D35" t="str">
            <v>보통인부</v>
          </cell>
          <cell r="E35">
            <v>0.23</v>
          </cell>
          <cell r="F35">
            <v>0.23</v>
          </cell>
          <cell r="G35" t="str">
            <v>인</v>
          </cell>
          <cell r="J35">
            <v>138290</v>
          </cell>
          <cell r="K35">
            <v>31806</v>
          </cell>
          <cell r="N35">
            <v>138290</v>
          </cell>
          <cell r="O35">
            <v>31806</v>
          </cell>
        </row>
        <row r="36">
          <cell r="D36" t="str">
            <v>공구손료</v>
          </cell>
          <cell r="E36" t="str">
            <v>노무비의</v>
          </cell>
          <cell r="F36">
            <v>3</v>
          </cell>
          <cell r="G36" t="str">
            <v>%</v>
          </cell>
          <cell r="H36">
            <v>88162</v>
          </cell>
          <cell r="I36">
            <v>2644</v>
          </cell>
          <cell r="N36">
            <v>88162</v>
          </cell>
          <cell r="O36">
            <v>2644</v>
          </cell>
        </row>
        <row r="39">
          <cell r="A39">
            <v>203</v>
          </cell>
          <cell r="B39">
            <v>3</v>
          </cell>
          <cell r="C39" t="str">
            <v>제203호표</v>
          </cell>
          <cell r="D39" t="str">
            <v>고정형 카메라
고정용 브래킷 설치</v>
          </cell>
          <cell r="E39" t="str">
            <v>제작사양</v>
          </cell>
          <cell r="F39">
            <v>1</v>
          </cell>
          <cell r="G39" t="str">
            <v>EA</v>
          </cell>
          <cell r="I39">
            <v>82644</v>
          </cell>
          <cell r="K39">
            <v>88162</v>
          </cell>
          <cell r="M39">
            <v>0</v>
          </cell>
          <cell r="O39">
            <v>170806</v>
          </cell>
          <cell r="P39" t="str">
            <v>통9-2-1-1</v>
          </cell>
        </row>
        <row r="41">
          <cell r="D41" t="str">
            <v>고정형 카메라
고정용 브래킷 설치</v>
          </cell>
          <cell r="E41" t="str">
            <v>제작사양</v>
          </cell>
          <cell r="F41">
            <v>1</v>
          </cell>
          <cell r="G41" t="str">
            <v>EA</v>
          </cell>
        </row>
        <row r="43">
          <cell r="B43" t="str">
            <v>고정형 카메라
고정용 브래킷제작사양</v>
          </cell>
          <cell r="C43" t="str">
            <v>재료비</v>
          </cell>
          <cell r="D43" t="str">
            <v>고정형 카메라
고정용 브래킷</v>
          </cell>
          <cell r="E43" t="str">
            <v>제작사양</v>
          </cell>
          <cell r="F43">
            <v>1</v>
          </cell>
          <cell r="G43" t="str">
            <v>EA</v>
          </cell>
          <cell r="H43">
            <v>80000</v>
          </cell>
          <cell r="I43">
            <v>80000</v>
          </cell>
          <cell r="J43">
            <v>0</v>
          </cell>
          <cell r="L43">
            <v>0</v>
          </cell>
          <cell r="N43">
            <v>80000</v>
          </cell>
          <cell r="O43">
            <v>80000</v>
          </cell>
        </row>
        <row r="44">
          <cell r="C44" t="str">
            <v>노무비</v>
          </cell>
          <cell r="D44" t="str">
            <v>통신설비공</v>
          </cell>
          <cell r="E44">
            <v>0.23</v>
          </cell>
          <cell r="F44">
            <v>0.23</v>
          </cell>
          <cell r="G44" t="str">
            <v>인</v>
          </cell>
          <cell r="J44">
            <v>245030</v>
          </cell>
          <cell r="K44">
            <v>56356</v>
          </cell>
          <cell r="N44">
            <v>245030</v>
          </cell>
          <cell r="O44">
            <v>56356</v>
          </cell>
        </row>
        <row r="45">
          <cell r="D45" t="str">
            <v>보통인부</v>
          </cell>
          <cell r="E45">
            <v>0.23</v>
          </cell>
          <cell r="F45">
            <v>0.23</v>
          </cell>
          <cell r="G45" t="str">
            <v>인</v>
          </cell>
          <cell r="J45">
            <v>138290</v>
          </cell>
          <cell r="K45">
            <v>31806</v>
          </cell>
          <cell r="N45">
            <v>138290</v>
          </cell>
          <cell r="O45">
            <v>31806</v>
          </cell>
        </row>
        <row r="46">
          <cell r="D46" t="str">
            <v>공구손료</v>
          </cell>
          <cell r="E46" t="str">
            <v>노무비의</v>
          </cell>
          <cell r="F46">
            <v>3</v>
          </cell>
          <cell r="G46" t="str">
            <v>%</v>
          </cell>
          <cell r="H46">
            <v>88162</v>
          </cell>
          <cell r="I46">
            <v>2644</v>
          </cell>
          <cell r="N46">
            <v>88162</v>
          </cell>
          <cell r="O46">
            <v>2644</v>
          </cell>
        </row>
        <row r="50">
          <cell r="A50">
            <v>204</v>
          </cell>
          <cell r="B50">
            <v>3</v>
          </cell>
          <cell r="C50" t="str">
            <v>제204호표</v>
          </cell>
          <cell r="D50" t="str">
            <v>스피커 설치</v>
          </cell>
          <cell r="E50" t="str">
            <v>20W, 8Ω</v>
          </cell>
          <cell r="F50">
            <v>1</v>
          </cell>
          <cell r="G50" t="str">
            <v>개</v>
          </cell>
          <cell r="I50">
            <v>45879</v>
          </cell>
          <cell r="K50">
            <v>45997</v>
          </cell>
          <cell r="M50">
            <v>0</v>
          </cell>
          <cell r="O50">
            <v>91876</v>
          </cell>
          <cell r="P50" t="str">
            <v>통9-1-7</v>
          </cell>
        </row>
        <row r="52">
          <cell r="D52" t="str">
            <v>스피커 설치</v>
          </cell>
          <cell r="E52" t="str">
            <v>20W, 8Ω</v>
          </cell>
          <cell r="F52">
            <v>1</v>
          </cell>
          <cell r="G52" t="str">
            <v>개</v>
          </cell>
        </row>
        <row r="54">
          <cell r="B54" t="str">
            <v>스피커20W, 8Ω</v>
          </cell>
          <cell r="C54" t="str">
            <v>재료비</v>
          </cell>
          <cell r="D54" t="str">
            <v>스피커</v>
          </cell>
          <cell r="E54" t="str">
            <v>20W, 8Ω</v>
          </cell>
          <cell r="F54">
            <v>1</v>
          </cell>
          <cell r="G54" t="str">
            <v>개</v>
          </cell>
          <cell r="H54">
            <v>44500</v>
          </cell>
          <cell r="I54">
            <v>44500</v>
          </cell>
          <cell r="J54">
            <v>0</v>
          </cell>
          <cell r="L54">
            <v>0</v>
          </cell>
          <cell r="N54">
            <v>44500</v>
          </cell>
          <cell r="O54">
            <v>44500</v>
          </cell>
        </row>
        <row r="55">
          <cell r="C55" t="str">
            <v>노무비</v>
          </cell>
          <cell r="D55" t="str">
            <v>통신설비공</v>
          </cell>
          <cell r="E55">
            <v>0.12</v>
          </cell>
          <cell r="F55">
            <v>0.12</v>
          </cell>
          <cell r="G55" t="str">
            <v>인</v>
          </cell>
          <cell r="J55">
            <v>245030</v>
          </cell>
          <cell r="K55">
            <v>29403</v>
          </cell>
          <cell r="N55">
            <v>245030</v>
          </cell>
          <cell r="O55">
            <v>29403</v>
          </cell>
        </row>
        <row r="56">
          <cell r="D56" t="str">
            <v>보통인부</v>
          </cell>
          <cell r="E56">
            <v>0.12</v>
          </cell>
          <cell r="F56">
            <v>0.12</v>
          </cell>
          <cell r="G56" t="str">
            <v>인</v>
          </cell>
          <cell r="J56">
            <v>138290</v>
          </cell>
          <cell r="K56">
            <v>16594</v>
          </cell>
          <cell r="N56">
            <v>138290</v>
          </cell>
          <cell r="O56">
            <v>16594</v>
          </cell>
        </row>
        <row r="57">
          <cell r="D57" t="str">
            <v>공구손료</v>
          </cell>
          <cell r="E57" t="str">
            <v>노무비의</v>
          </cell>
          <cell r="F57">
            <v>3</v>
          </cell>
          <cell r="G57" t="str">
            <v>%</v>
          </cell>
          <cell r="H57">
            <v>45997</v>
          </cell>
          <cell r="I57">
            <v>1379</v>
          </cell>
          <cell r="N57">
            <v>45997</v>
          </cell>
          <cell r="O57">
            <v>1379</v>
          </cell>
        </row>
        <row r="58">
          <cell r="A58">
            <v>205</v>
          </cell>
          <cell r="B58">
            <v>3</v>
          </cell>
          <cell r="C58" t="str">
            <v>제205호표</v>
          </cell>
          <cell r="D58" t="str">
            <v>경광등 설치</v>
          </cell>
          <cell r="E58" t="str">
            <v>크세논램프 5W, ABS</v>
          </cell>
          <cell r="F58">
            <v>1</v>
          </cell>
          <cell r="G58" t="str">
            <v>개</v>
          </cell>
          <cell r="I58">
            <v>50294</v>
          </cell>
          <cell r="K58">
            <v>9801</v>
          </cell>
          <cell r="M58">
            <v>0</v>
          </cell>
          <cell r="O58">
            <v>60095</v>
          </cell>
          <cell r="P58" t="str">
            <v>통9-4-8-1</v>
          </cell>
        </row>
        <row r="60">
          <cell r="D60" t="str">
            <v>경광등 설치</v>
          </cell>
          <cell r="E60" t="str">
            <v>크세논램프 5W, ABS</v>
          </cell>
          <cell r="F60">
            <v>1</v>
          </cell>
          <cell r="G60" t="str">
            <v>개</v>
          </cell>
        </row>
        <row r="62">
          <cell r="B62" t="str">
            <v>경광등크세논램프 5W, ABS</v>
          </cell>
          <cell r="C62" t="str">
            <v>재료비</v>
          </cell>
          <cell r="D62" t="str">
            <v>경광등</v>
          </cell>
          <cell r="E62" t="str">
            <v>크세논램프 5W, ABS</v>
          </cell>
          <cell r="F62">
            <v>1</v>
          </cell>
          <cell r="G62" t="str">
            <v>개</v>
          </cell>
          <cell r="H62">
            <v>50000</v>
          </cell>
          <cell r="I62">
            <v>50000</v>
          </cell>
          <cell r="J62">
            <v>0</v>
          </cell>
          <cell r="L62">
            <v>0</v>
          </cell>
          <cell r="N62">
            <v>50000</v>
          </cell>
          <cell r="O62">
            <v>50000</v>
          </cell>
        </row>
        <row r="63">
          <cell r="C63" t="str">
            <v>노무비</v>
          </cell>
          <cell r="D63" t="str">
            <v>통신설비공</v>
          </cell>
          <cell r="E63">
            <v>0.04</v>
          </cell>
          <cell r="F63">
            <v>0.04</v>
          </cell>
          <cell r="G63" t="str">
            <v>인</v>
          </cell>
          <cell r="J63">
            <v>245030</v>
          </cell>
          <cell r="K63">
            <v>9801</v>
          </cell>
          <cell r="N63">
            <v>245030</v>
          </cell>
          <cell r="O63">
            <v>9801</v>
          </cell>
        </row>
        <row r="64">
          <cell r="D64" t="str">
            <v>공구손료</v>
          </cell>
          <cell r="E64" t="str">
            <v>노무비의</v>
          </cell>
          <cell r="F64">
            <v>3</v>
          </cell>
          <cell r="G64" t="str">
            <v>%</v>
          </cell>
          <cell r="H64">
            <v>9801</v>
          </cell>
          <cell r="I64">
            <v>294</v>
          </cell>
          <cell r="N64">
            <v>9801</v>
          </cell>
          <cell r="O64">
            <v>294</v>
          </cell>
        </row>
        <row r="66">
          <cell r="A66">
            <v>206</v>
          </cell>
          <cell r="B66">
            <v>3</v>
          </cell>
          <cell r="C66" t="str">
            <v>제206호표</v>
          </cell>
          <cell r="D66" t="str">
            <v>LED안내판(부착대) 설치</v>
          </cell>
          <cell r="E66" t="str">
            <v>부착대(ARM)부착형</v>
          </cell>
          <cell r="F66">
            <v>1</v>
          </cell>
          <cell r="G66" t="str">
            <v>개</v>
          </cell>
          <cell r="I66">
            <v>811034</v>
          </cell>
          <cell r="K66">
            <v>34498</v>
          </cell>
          <cell r="M66">
            <v>0</v>
          </cell>
          <cell r="O66">
            <v>845532</v>
          </cell>
          <cell r="P66" t="str">
            <v>통9-2-1-1</v>
          </cell>
        </row>
        <row r="68">
          <cell r="D68" t="str">
            <v>LED안내판(부착대) 설치</v>
          </cell>
          <cell r="E68" t="str">
            <v>부착대(ARM)부착형</v>
          </cell>
          <cell r="F68">
            <v>1</v>
          </cell>
          <cell r="G68" t="str">
            <v>개</v>
          </cell>
        </row>
        <row r="70">
          <cell r="B70" t="str">
            <v>LED 안내판부착대(ARM)부착형</v>
          </cell>
          <cell r="C70" t="str">
            <v>재료비</v>
          </cell>
          <cell r="D70" t="str">
            <v>LED 안내판</v>
          </cell>
          <cell r="E70" t="str">
            <v>부착대(ARM)부착형</v>
          </cell>
          <cell r="F70">
            <v>1</v>
          </cell>
          <cell r="G70" t="str">
            <v>개</v>
          </cell>
          <cell r="H70">
            <v>810000</v>
          </cell>
          <cell r="I70">
            <v>810000</v>
          </cell>
          <cell r="J70">
            <v>0</v>
          </cell>
          <cell r="L70">
            <v>0</v>
          </cell>
          <cell r="N70">
            <v>810000</v>
          </cell>
          <cell r="O70">
            <v>810000</v>
          </cell>
        </row>
        <row r="71">
          <cell r="C71" t="str">
            <v>노무비</v>
          </cell>
          <cell r="D71" t="str">
            <v>통신설비공</v>
          </cell>
          <cell r="E71">
            <v>0.09</v>
          </cell>
          <cell r="F71">
            <v>0.09</v>
          </cell>
          <cell r="G71" t="str">
            <v>인</v>
          </cell>
          <cell r="J71">
            <v>245030</v>
          </cell>
          <cell r="K71">
            <v>22052</v>
          </cell>
          <cell r="N71">
            <v>245030</v>
          </cell>
          <cell r="O71">
            <v>22052</v>
          </cell>
        </row>
        <row r="72">
          <cell r="D72" t="str">
            <v>보통인부</v>
          </cell>
          <cell r="E72">
            <v>0.09</v>
          </cell>
          <cell r="F72">
            <v>0.09</v>
          </cell>
          <cell r="G72" t="str">
            <v>인</v>
          </cell>
          <cell r="J72">
            <v>138290</v>
          </cell>
          <cell r="K72">
            <v>12446</v>
          </cell>
          <cell r="N72">
            <v>138290</v>
          </cell>
          <cell r="O72">
            <v>12446</v>
          </cell>
        </row>
        <row r="73">
          <cell r="D73" t="str">
            <v>공구손료</v>
          </cell>
          <cell r="E73" t="str">
            <v>노무비의</v>
          </cell>
          <cell r="F73">
            <v>3</v>
          </cell>
          <cell r="G73" t="str">
            <v>%</v>
          </cell>
          <cell r="H73">
            <v>34498</v>
          </cell>
          <cell r="I73">
            <v>1034</v>
          </cell>
          <cell r="N73">
            <v>34498</v>
          </cell>
          <cell r="O73">
            <v>1034</v>
          </cell>
        </row>
        <row r="74">
          <cell r="A74">
            <v>207</v>
          </cell>
          <cell r="B74">
            <v>3</v>
          </cell>
          <cell r="C74" t="str">
            <v>제207호표</v>
          </cell>
          <cell r="D74" t="str">
            <v>계량기함 설치</v>
          </cell>
          <cell r="E74" t="str">
            <v>PVC</v>
          </cell>
          <cell r="F74">
            <v>1</v>
          </cell>
          <cell r="G74" t="str">
            <v>개</v>
          </cell>
          <cell r="I74">
            <v>13197</v>
          </cell>
          <cell r="K74">
            <v>24930</v>
          </cell>
          <cell r="M74">
            <v>0</v>
          </cell>
          <cell r="O74">
            <v>38127</v>
          </cell>
          <cell r="P74" t="str">
            <v>전5-21-1</v>
          </cell>
        </row>
        <row r="76">
          <cell r="D76" t="str">
            <v>계량기함 설치</v>
          </cell>
          <cell r="E76" t="str">
            <v>PVC</v>
          </cell>
          <cell r="F76">
            <v>1</v>
          </cell>
          <cell r="G76" t="str">
            <v>개</v>
          </cell>
        </row>
        <row r="78">
          <cell r="B78" t="str">
            <v>계량기함PVC</v>
          </cell>
          <cell r="C78" t="str">
            <v>재료비</v>
          </cell>
          <cell r="D78" t="str">
            <v>계량기함</v>
          </cell>
          <cell r="E78" t="str">
            <v>PVC</v>
          </cell>
          <cell r="F78">
            <v>1</v>
          </cell>
          <cell r="G78" t="str">
            <v>개</v>
          </cell>
          <cell r="H78">
            <v>12450</v>
          </cell>
          <cell r="I78">
            <v>12450</v>
          </cell>
          <cell r="J78">
            <v>0</v>
          </cell>
          <cell r="L78">
            <v>0</v>
          </cell>
          <cell r="N78">
            <v>12450</v>
          </cell>
          <cell r="O78">
            <v>12450</v>
          </cell>
        </row>
        <row r="80">
          <cell r="C80" t="str">
            <v>노무비</v>
          </cell>
          <cell r="D80" t="str">
            <v>내선전공</v>
          </cell>
          <cell r="E80">
            <v>0.104</v>
          </cell>
          <cell r="F80">
            <v>0.104</v>
          </cell>
          <cell r="G80" t="str">
            <v>인</v>
          </cell>
          <cell r="J80">
            <v>239716</v>
          </cell>
          <cell r="K80">
            <v>24930</v>
          </cell>
          <cell r="N80">
            <v>239716</v>
          </cell>
          <cell r="O80">
            <v>24930</v>
          </cell>
        </row>
        <row r="81">
          <cell r="D81" t="str">
            <v>공구손료</v>
          </cell>
          <cell r="E81" t="str">
            <v>노무비의</v>
          </cell>
          <cell r="F81">
            <v>3</v>
          </cell>
          <cell r="G81" t="str">
            <v>%</v>
          </cell>
          <cell r="H81">
            <v>24930</v>
          </cell>
          <cell r="I81">
            <v>747</v>
          </cell>
          <cell r="N81">
            <v>24930</v>
          </cell>
          <cell r="O81">
            <v>747</v>
          </cell>
        </row>
        <row r="82">
          <cell r="A82">
            <v>208</v>
          </cell>
          <cell r="B82">
            <v>3</v>
          </cell>
          <cell r="C82" t="str">
            <v>제208호표</v>
          </cell>
          <cell r="D82" t="str">
            <v>안내판(함체) 설치</v>
          </cell>
          <cell r="E82" t="str">
            <v>탈착식(400x300x3t)</v>
          </cell>
          <cell r="F82">
            <v>1</v>
          </cell>
          <cell r="G82" t="str">
            <v>EA</v>
          </cell>
          <cell r="I82">
            <v>50258</v>
          </cell>
          <cell r="K82">
            <v>8624</v>
          </cell>
          <cell r="M82">
            <v>0</v>
          </cell>
          <cell r="O82">
            <v>58882</v>
          </cell>
          <cell r="P82" t="str">
            <v>통9-2-1-1</v>
          </cell>
        </row>
        <row r="84">
          <cell r="D84" t="str">
            <v>안내판(함체) 설치</v>
          </cell>
          <cell r="E84" t="str">
            <v>탈착식(400x300x3t)</v>
          </cell>
          <cell r="F84">
            <v>1</v>
          </cell>
          <cell r="G84" t="str">
            <v>EA</v>
          </cell>
        </row>
        <row r="86">
          <cell r="B86" t="str">
            <v>안내판(함체)탈착식(400x300x3t)</v>
          </cell>
          <cell r="C86" t="str">
            <v>재료비</v>
          </cell>
          <cell r="D86" t="str">
            <v>안내판(함체)</v>
          </cell>
          <cell r="E86" t="str">
            <v>탈착식(400x300x3t)</v>
          </cell>
          <cell r="F86">
            <v>1</v>
          </cell>
          <cell r="G86" t="str">
            <v>EA</v>
          </cell>
          <cell r="H86">
            <v>50000</v>
          </cell>
          <cell r="I86">
            <v>50000</v>
          </cell>
          <cell r="J86">
            <v>0</v>
          </cell>
          <cell r="L86">
            <v>0</v>
          </cell>
          <cell r="N86">
            <v>50000</v>
          </cell>
          <cell r="O86">
            <v>50000</v>
          </cell>
        </row>
        <row r="87">
          <cell r="C87" t="str">
            <v>노무비</v>
          </cell>
          <cell r="D87" t="str">
            <v>통신설비공</v>
          </cell>
          <cell r="E87" t="str">
            <v>0.09*0.25</v>
          </cell>
          <cell r="F87">
            <v>2.2499999999999999E-2</v>
          </cell>
          <cell r="G87" t="str">
            <v>인</v>
          </cell>
          <cell r="J87">
            <v>245030</v>
          </cell>
          <cell r="K87">
            <v>5513</v>
          </cell>
        </row>
        <row r="88">
          <cell r="D88" t="str">
            <v>보통인부</v>
          </cell>
          <cell r="E88" t="str">
            <v>0.09*0.25</v>
          </cell>
          <cell r="F88">
            <v>2.2499999999999999E-2</v>
          </cell>
          <cell r="G88" t="str">
            <v>인</v>
          </cell>
          <cell r="J88">
            <v>138290</v>
          </cell>
          <cell r="K88">
            <v>3111</v>
          </cell>
          <cell r="N88">
            <v>138290</v>
          </cell>
          <cell r="O88">
            <v>3111</v>
          </cell>
        </row>
        <row r="89">
          <cell r="D89" t="str">
            <v>공구손료</v>
          </cell>
          <cell r="E89" t="str">
            <v>노무비의</v>
          </cell>
          <cell r="F89">
            <v>3</v>
          </cell>
          <cell r="G89" t="str">
            <v>%</v>
          </cell>
          <cell r="H89">
            <v>8624</v>
          </cell>
          <cell r="I89">
            <v>258</v>
          </cell>
          <cell r="N89">
            <v>8624</v>
          </cell>
          <cell r="O89">
            <v>258</v>
          </cell>
        </row>
        <row r="90">
          <cell r="A90">
            <v>209</v>
          </cell>
          <cell r="B90">
            <v>3</v>
          </cell>
          <cell r="C90" t="str">
            <v>제209호표</v>
          </cell>
          <cell r="D90" t="str">
            <v>함체(분체도장)</v>
          </cell>
          <cell r="E90" t="str">
            <v>SUS 400x700x370, 이중구조 1.2t</v>
          </cell>
          <cell r="F90">
            <v>1</v>
          </cell>
          <cell r="G90" t="str">
            <v>EA</v>
          </cell>
          <cell r="I90">
            <v>850804</v>
          </cell>
          <cell r="K90">
            <v>26832</v>
          </cell>
          <cell r="M90">
            <v>0</v>
          </cell>
          <cell r="O90">
            <v>877636</v>
          </cell>
          <cell r="P90" t="str">
            <v>통9-1-7</v>
          </cell>
        </row>
        <row r="91">
          <cell r="D91" t="str">
            <v>함체(분체도장)</v>
          </cell>
          <cell r="E91" t="str">
            <v>SUS 400x700x370, 이중구조 1.2t</v>
          </cell>
          <cell r="F91">
            <v>1</v>
          </cell>
          <cell r="G91" t="str">
            <v>EA</v>
          </cell>
        </row>
        <row r="93">
          <cell r="B93" t="str">
            <v>함체(분체도장)SUS 400x700x370, 이중구조 1.2t</v>
          </cell>
          <cell r="C93" t="str">
            <v>재료비</v>
          </cell>
          <cell r="D93" t="str">
            <v>함체(분체도장)</v>
          </cell>
          <cell r="E93" t="str">
            <v>SUS 400x700x370, 이중구조 1.2t</v>
          </cell>
          <cell r="F93">
            <v>1</v>
          </cell>
          <cell r="G93" t="str">
            <v>EA</v>
          </cell>
          <cell r="H93">
            <v>850000</v>
          </cell>
          <cell r="I93">
            <v>850000</v>
          </cell>
          <cell r="J93">
            <v>0</v>
          </cell>
          <cell r="L93">
            <v>0</v>
          </cell>
          <cell r="N93">
            <v>850000</v>
          </cell>
          <cell r="O93">
            <v>850000</v>
          </cell>
        </row>
        <row r="94">
          <cell r="C94" t="str">
            <v>노무비</v>
          </cell>
          <cell r="D94" t="str">
            <v>통신설비공</v>
          </cell>
          <cell r="E94">
            <v>7.0000000000000007E-2</v>
          </cell>
          <cell r="F94">
            <v>7.0000000000000007E-2</v>
          </cell>
          <cell r="G94" t="str">
            <v>인</v>
          </cell>
          <cell r="J94">
            <v>245030</v>
          </cell>
          <cell r="K94">
            <v>17152</v>
          </cell>
          <cell r="N94">
            <v>245030</v>
          </cell>
          <cell r="O94">
            <v>17152</v>
          </cell>
        </row>
        <row r="95">
          <cell r="D95" t="str">
            <v>보통인부</v>
          </cell>
          <cell r="E95">
            <v>7.0000000000000007E-2</v>
          </cell>
          <cell r="F95">
            <v>7.0000000000000007E-2</v>
          </cell>
          <cell r="G95" t="str">
            <v>인</v>
          </cell>
          <cell r="J95">
            <v>138290</v>
          </cell>
          <cell r="K95">
            <v>9680</v>
          </cell>
          <cell r="N95">
            <v>138290</v>
          </cell>
          <cell r="O95">
            <v>9680</v>
          </cell>
        </row>
        <row r="96">
          <cell r="D96" t="str">
            <v>공구손료</v>
          </cell>
          <cell r="E96" t="str">
            <v>노무비의</v>
          </cell>
          <cell r="F96">
            <v>3</v>
          </cell>
          <cell r="G96" t="str">
            <v>%</v>
          </cell>
          <cell r="H96">
            <v>26832</v>
          </cell>
          <cell r="I96">
            <v>804</v>
          </cell>
          <cell r="N96">
            <v>26832</v>
          </cell>
          <cell r="O96">
            <v>804</v>
          </cell>
        </row>
        <row r="98">
          <cell r="A98">
            <v>210</v>
          </cell>
          <cell r="B98">
            <v>3</v>
          </cell>
          <cell r="C98" t="str">
            <v>제210호표</v>
          </cell>
          <cell r="D98" t="str">
            <v>함체(분체도장)</v>
          </cell>
          <cell r="E98" t="str">
            <v>SUS 300x400x360, 1.2t</v>
          </cell>
          <cell r="F98">
            <v>1</v>
          </cell>
          <cell r="G98" t="str">
            <v>EA</v>
          </cell>
          <cell r="I98">
            <v>320804</v>
          </cell>
          <cell r="K98">
            <v>26832</v>
          </cell>
          <cell r="M98">
            <v>0</v>
          </cell>
          <cell r="O98">
            <v>347636</v>
          </cell>
          <cell r="P98" t="str">
            <v>통9-1-7</v>
          </cell>
        </row>
        <row r="99">
          <cell r="D99" t="str">
            <v>함체(분체도장)</v>
          </cell>
          <cell r="E99" t="str">
            <v>SUS 300x400x360, 1.2t</v>
          </cell>
          <cell r="F99">
            <v>1</v>
          </cell>
          <cell r="G99" t="str">
            <v>EA</v>
          </cell>
        </row>
        <row r="101">
          <cell r="B101" t="str">
            <v>함체(분체도장)SUS 300x400x360, 1.2t</v>
          </cell>
          <cell r="C101" t="str">
            <v>재료비</v>
          </cell>
          <cell r="D101" t="str">
            <v>함체(분체도장)</v>
          </cell>
          <cell r="E101" t="str">
            <v>SUS 300x400x360, 1.2t</v>
          </cell>
          <cell r="F101">
            <v>1</v>
          </cell>
          <cell r="G101" t="str">
            <v>EA</v>
          </cell>
          <cell r="H101">
            <v>320000</v>
          </cell>
          <cell r="I101">
            <v>320000</v>
          </cell>
          <cell r="J101">
            <v>0</v>
          </cell>
          <cell r="L101">
            <v>0</v>
          </cell>
          <cell r="N101">
            <v>320000</v>
          </cell>
          <cell r="O101">
            <v>320000</v>
          </cell>
        </row>
        <row r="102">
          <cell r="C102" t="str">
            <v>노무비</v>
          </cell>
          <cell r="D102" t="str">
            <v>통신설비공</v>
          </cell>
          <cell r="E102">
            <v>7.0000000000000007E-2</v>
          </cell>
          <cell r="F102">
            <v>7.0000000000000007E-2</v>
          </cell>
          <cell r="G102" t="str">
            <v>인</v>
          </cell>
          <cell r="J102">
            <v>245030</v>
          </cell>
          <cell r="K102">
            <v>17152</v>
          </cell>
          <cell r="N102">
            <v>245030</v>
          </cell>
          <cell r="O102">
            <v>17152</v>
          </cell>
        </row>
        <row r="103">
          <cell r="D103" t="str">
            <v>보통인부</v>
          </cell>
          <cell r="E103">
            <v>7.0000000000000007E-2</v>
          </cell>
          <cell r="F103">
            <v>7.0000000000000007E-2</v>
          </cell>
          <cell r="G103" t="str">
            <v>인</v>
          </cell>
          <cell r="J103">
            <v>138290</v>
          </cell>
          <cell r="K103">
            <v>9680</v>
          </cell>
          <cell r="N103">
            <v>138290</v>
          </cell>
          <cell r="O103">
            <v>9680</v>
          </cell>
        </row>
        <row r="104">
          <cell r="D104" t="str">
            <v>공구손료</v>
          </cell>
          <cell r="E104" t="str">
            <v>노무비의</v>
          </cell>
          <cell r="F104">
            <v>3</v>
          </cell>
          <cell r="G104" t="str">
            <v>%</v>
          </cell>
          <cell r="H104">
            <v>26832</v>
          </cell>
          <cell r="I104">
            <v>804</v>
          </cell>
          <cell r="N104">
            <v>26832</v>
          </cell>
          <cell r="O104">
            <v>804</v>
          </cell>
        </row>
        <row r="106">
          <cell r="A106">
            <v>211</v>
          </cell>
          <cell r="B106">
            <v>3</v>
          </cell>
          <cell r="C106" t="str">
            <v>제211호표</v>
          </cell>
          <cell r="D106" t="str">
            <v>방수함체</v>
          </cell>
          <cell r="E106" t="str">
            <v>300x200x100</v>
          </cell>
          <cell r="F106">
            <v>1</v>
          </cell>
          <cell r="G106" t="str">
            <v>EA</v>
          </cell>
          <cell r="I106">
            <v>198804</v>
          </cell>
          <cell r="K106">
            <v>26832</v>
          </cell>
          <cell r="M106">
            <v>0</v>
          </cell>
          <cell r="O106">
            <v>225636</v>
          </cell>
          <cell r="P106" t="str">
            <v>통9-1-7</v>
          </cell>
        </row>
        <row r="107">
          <cell r="D107" t="str">
            <v>방수함체</v>
          </cell>
          <cell r="E107" t="str">
            <v>300x200x100</v>
          </cell>
          <cell r="F107">
            <v>1</v>
          </cell>
          <cell r="G107" t="str">
            <v>EA</v>
          </cell>
        </row>
        <row r="109">
          <cell r="B109" t="str">
            <v>방수함체300x200x100</v>
          </cell>
          <cell r="C109" t="str">
            <v>재료비</v>
          </cell>
          <cell r="D109" t="str">
            <v>방수함체</v>
          </cell>
          <cell r="E109" t="str">
            <v>300x200x100</v>
          </cell>
          <cell r="F109">
            <v>1</v>
          </cell>
          <cell r="G109" t="str">
            <v>EA</v>
          </cell>
          <cell r="H109">
            <v>198000</v>
          </cell>
          <cell r="I109">
            <v>198000</v>
          </cell>
          <cell r="J109">
            <v>0</v>
          </cell>
          <cell r="L109">
            <v>0</v>
          </cell>
          <cell r="N109">
            <v>198000</v>
          </cell>
          <cell r="O109">
            <v>198000</v>
          </cell>
        </row>
        <row r="110">
          <cell r="C110" t="str">
            <v>노무비</v>
          </cell>
          <cell r="D110" t="str">
            <v>통신설비공</v>
          </cell>
          <cell r="E110">
            <v>7.0000000000000007E-2</v>
          </cell>
          <cell r="F110">
            <v>7.0000000000000007E-2</v>
          </cell>
          <cell r="G110" t="str">
            <v>인</v>
          </cell>
          <cell r="J110">
            <v>245030</v>
          </cell>
          <cell r="K110">
            <v>17152</v>
          </cell>
          <cell r="N110">
            <v>245030</v>
          </cell>
          <cell r="O110">
            <v>17152</v>
          </cell>
        </row>
        <row r="111">
          <cell r="D111" t="str">
            <v>보통인부</v>
          </cell>
          <cell r="E111">
            <v>7.0000000000000007E-2</v>
          </cell>
          <cell r="F111">
            <v>7.0000000000000007E-2</v>
          </cell>
          <cell r="G111" t="str">
            <v>인</v>
          </cell>
          <cell r="J111">
            <v>138290</v>
          </cell>
          <cell r="K111">
            <v>9680</v>
          </cell>
          <cell r="N111">
            <v>138290</v>
          </cell>
          <cell r="O111">
            <v>9680</v>
          </cell>
        </row>
        <row r="112">
          <cell r="D112" t="str">
            <v>공구손료</v>
          </cell>
          <cell r="E112" t="str">
            <v>노무비의</v>
          </cell>
          <cell r="F112">
            <v>3</v>
          </cell>
          <cell r="G112" t="str">
            <v>%</v>
          </cell>
          <cell r="H112">
            <v>26832</v>
          </cell>
          <cell r="I112">
            <v>804</v>
          </cell>
          <cell r="N112">
            <v>26832</v>
          </cell>
          <cell r="O112">
            <v>804</v>
          </cell>
        </row>
        <row r="114">
          <cell r="A114">
            <v>212</v>
          </cell>
          <cell r="B114">
            <v>3</v>
          </cell>
          <cell r="C114" t="str">
            <v>제212호표</v>
          </cell>
          <cell r="D114" t="str">
            <v>광 스위치 설치</v>
          </cell>
          <cell r="E114" t="str">
            <v xml:space="preserve">TP Port : 7포트 </v>
          </cell>
          <cell r="F114">
            <v>1</v>
          </cell>
          <cell r="G114" t="str">
            <v>EA</v>
          </cell>
          <cell r="I114">
            <v>301800</v>
          </cell>
          <cell r="K114">
            <v>60033</v>
          </cell>
          <cell r="M114">
            <v>0</v>
          </cell>
          <cell r="O114">
            <v>361833</v>
          </cell>
          <cell r="P114" t="str">
            <v>통8-1-1</v>
          </cell>
        </row>
        <row r="115">
          <cell r="D115" t="str">
            <v>광 스위치 설치</v>
          </cell>
          <cell r="E115" t="str">
            <v xml:space="preserve">TP Port : 7포트 </v>
          </cell>
          <cell r="F115">
            <v>1</v>
          </cell>
          <cell r="G115" t="str">
            <v>EA</v>
          </cell>
        </row>
        <row r="117">
          <cell r="B117" t="str">
            <v xml:space="preserve">광 스위치TP Port : 7포트 </v>
          </cell>
          <cell r="C117" t="str">
            <v>재료비</v>
          </cell>
          <cell r="D117" t="str">
            <v>광 스위치</v>
          </cell>
          <cell r="E117" t="str">
            <v xml:space="preserve">TP Port : 7포트 </v>
          </cell>
          <cell r="F117">
            <v>1</v>
          </cell>
          <cell r="G117" t="str">
            <v>EA</v>
          </cell>
          <cell r="H117">
            <v>300000</v>
          </cell>
          <cell r="I117">
            <v>300000</v>
          </cell>
          <cell r="J117">
            <v>0</v>
          </cell>
          <cell r="L117">
            <v>0</v>
          </cell>
          <cell r="N117">
            <v>300000</v>
          </cell>
          <cell r="O117">
            <v>300000</v>
          </cell>
        </row>
        <row r="118">
          <cell r="C118" t="str">
            <v>노무비</v>
          </cell>
          <cell r="D118" t="str">
            <v>S/W시험사</v>
          </cell>
          <cell r="E118">
            <v>0.09</v>
          </cell>
          <cell r="F118">
            <v>0.09</v>
          </cell>
          <cell r="G118" t="str">
            <v>인</v>
          </cell>
          <cell r="J118">
            <v>344600</v>
          </cell>
          <cell r="K118">
            <v>31014</v>
          </cell>
          <cell r="N118">
            <v>344600</v>
          </cell>
          <cell r="O118">
            <v>31014</v>
          </cell>
        </row>
        <row r="119">
          <cell r="D119" t="str">
            <v>H/W시험사</v>
          </cell>
          <cell r="E119">
            <v>0.09</v>
          </cell>
          <cell r="F119">
            <v>0.09</v>
          </cell>
          <cell r="G119" t="str">
            <v>인</v>
          </cell>
          <cell r="J119">
            <v>322434</v>
          </cell>
          <cell r="K119">
            <v>29019</v>
          </cell>
          <cell r="N119">
            <v>322434</v>
          </cell>
          <cell r="O119">
            <v>29019</v>
          </cell>
        </row>
        <row r="120">
          <cell r="D120" t="str">
            <v>공구손료</v>
          </cell>
          <cell r="E120" t="str">
            <v>노무비의</v>
          </cell>
          <cell r="F120">
            <v>3</v>
          </cell>
          <cell r="G120" t="str">
            <v>%</v>
          </cell>
          <cell r="H120">
            <v>60033</v>
          </cell>
          <cell r="I120">
            <v>1800</v>
          </cell>
          <cell r="N120">
            <v>60033</v>
          </cell>
          <cell r="O120">
            <v>1800</v>
          </cell>
        </row>
        <row r="122">
          <cell r="A122">
            <v>213</v>
          </cell>
          <cell r="B122">
            <v>3</v>
          </cell>
          <cell r="C122" t="str">
            <v>제213호표</v>
          </cell>
          <cell r="D122" t="str">
            <v>UTP PATCH CORD</v>
          </cell>
          <cell r="E122" t="str">
            <v>UTP Cat 5e. 4P</v>
          </cell>
          <cell r="F122">
            <v>1</v>
          </cell>
          <cell r="G122" t="str">
            <v>EA</v>
          </cell>
          <cell r="I122">
            <v>1148</v>
          </cell>
          <cell r="K122">
            <v>13299</v>
          </cell>
          <cell r="M122">
            <v>0</v>
          </cell>
          <cell r="O122">
            <v>14447</v>
          </cell>
          <cell r="P122" t="str">
            <v>통4-3-3</v>
          </cell>
        </row>
        <row r="124">
          <cell r="D124" t="str">
            <v>UTP PATCH CORD</v>
          </cell>
          <cell r="E124" t="str">
            <v>UTP Cat 5e. 4P</v>
          </cell>
          <cell r="F124">
            <v>1</v>
          </cell>
          <cell r="G124" t="str">
            <v>EA</v>
          </cell>
        </row>
        <row r="126">
          <cell r="B126" t="str">
            <v>UTP PATCH CORDUTP Cat 5e. 4P</v>
          </cell>
          <cell r="C126" t="str">
            <v>재료비</v>
          </cell>
          <cell r="D126" t="str">
            <v>UTP PATCH CORD</v>
          </cell>
          <cell r="E126" t="str">
            <v>UTP Cat 5e. 4P</v>
          </cell>
          <cell r="F126">
            <v>1</v>
          </cell>
          <cell r="G126" t="str">
            <v>EA</v>
          </cell>
          <cell r="H126">
            <v>750</v>
          </cell>
          <cell r="I126">
            <v>750</v>
          </cell>
          <cell r="J126">
            <v>0</v>
          </cell>
          <cell r="L126">
            <v>0</v>
          </cell>
          <cell r="N126">
            <v>750</v>
          </cell>
          <cell r="O126">
            <v>750</v>
          </cell>
        </row>
        <row r="127">
          <cell r="C127" t="str">
            <v>노무비</v>
          </cell>
          <cell r="D127" t="str">
            <v>통신케이블공</v>
          </cell>
          <cell r="E127">
            <v>0.04</v>
          </cell>
          <cell r="F127">
            <v>0.04</v>
          </cell>
          <cell r="G127" t="str">
            <v>인</v>
          </cell>
          <cell r="J127">
            <v>332485</v>
          </cell>
          <cell r="K127">
            <v>13299</v>
          </cell>
          <cell r="N127">
            <v>332485</v>
          </cell>
          <cell r="O127">
            <v>13299</v>
          </cell>
        </row>
        <row r="128">
          <cell r="D128" t="str">
            <v>공구손료</v>
          </cell>
          <cell r="E128" t="str">
            <v>노무비의</v>
          </cell>
          <cell r="F128">
            <v>3</v>
          </cell>
          <cell r="G128" t="str">
            <v>%</v>
          </cell>
          <cell r="H128">
            <v>13299</v>
          </cell>
          <cell r="I128">
            <v>398</v>
          </cell>
          <cell r="N128">
            <v>13299</v>
          </cell>
          <cell r="O128">
            <v>398</v>
          </cell>
        </row>
        <row r="130">
          <cell r="A130">
            <v>214</v>
          </cell>
          <cell r="B130">
            <v>3</v>
          </cell>
          <cell r="C130" t="str">
            <v>제214호표</v>
          </cell>
          <cell r="D130" t="str">
            <v>F/O PATCH CORD</v>
          </cell>
          <cell r="E130" t="str">
            <v>SC to SC</v>
          </cell>
          <cell r="F130">
            <v>1</v>
          </cell>
          <cell r="G130" t="str">
            <v>EA</v>
          </cell>
          <cell r="I130">
            <v>48398</v>
          </cell>
          <cell r="K130">
            <v>13299</v>
          </cell>
          <cell r="M130">
            <v>0</v>
          </cell>
          <cell r="O130">
            <v>61697</v>
          </cell>
          <cell r="P130" t="str">
            <v>통4-3-3</v>
          </cell>
        </row>
        <row r="132">
          <cell r="D132" t="str">
            <v>F/O PATCH CORD</v>
          </cell>
          <cell r="E132" t="str">
            <v>SC to SC</v>
          </cell>
          <cell r="F132">
            <v>1</v>
          </cell>
          <cell r="G132" t="str">
            <v>EA</v>
          </cell>
        </row>
        <row r="134">
          <cell r="B134" t="str">
            <v>F/O PATCH CORDSC to SC</v>
          </cell>
          <cell r="C134" t="str">
            <v>재료비</v>
          </cell>
          <cell r="D134" t="str">
            <v>F/O PATCH CORD</v>
          </cell>
          <cell r="E134" t="str">
            <v>SC to SC</v>
          </cell>
          <cell r="F134">
            <v>1</v>
          </cell>
          <cell r="G134" t="str">
            <v>EA</v>
          </cell>
          <cell r="H134">
            <v>48000</v>
          </cell>
          <cell r="I134">
            <v>48000</v>
          </cell>
          <cell r="J134">
            <v>0</v>
          </cell>
          <cell r="L134">
            <v>0</v>
          </cell>
          <cell r="N134">
            <v>48000</v>
          </cell>
          <cell r="O134">
            <v>48000</v>
          </cell>
        </row>
        <row r="135">
          <cell r="C135" t="str">
            <v>노무비</v>
          </cell>
          <cell r="D135" t="str">
            <v>통신케이블공</v>
          </cell>
          <cell r="E135">
            <v>0.04</v>
          </cell>
          <cell r="F135">
            <v>0.04</v>
          </cell>
          <cell r="G135" t="str">
            <v>인</v>
          </cell>
          <cell r="J135">
            <v>332485</v>
          </cell>
          <cell r="K135">
            <v>13299</v>
          </cell>
          <cell r="N135">
            <v>332485</v>
          </cell>
          <cell r="O135">
            <v>13299</v>
          </cell>
        </row>
        <row r="136">
          <cell r="D136" t="str">
            <v>공구손료</v>
          </cell>
          <cell r="E136" t="str">
            <v>노무비의</v>
          </cell>
          <cell r="F136">
            <v>3</v>
          </cell>
          <cell r="G136" t="str">
            <v>%</v>
          </cell>
          <cell r="H136">
            <v>13299</v>
          </cell>
          <cell r="I136">
            <v>398</v>
          </cell>
          <cell r="N136">
            <v>13299</v>
          </cell>
          <cell r="O136">
            <v>398</v>
          </cell>
        </row>
        <row r="138">
          <cell r="A138">
            <v>215</v>
          </cell>
          <cell r="B138">
            <v>3</v>
          </cell>
          <cell r="C138" t="str">
            <v>제215호표</v>
          </cell>
          <cell r="D138" t="str">
            <v>FDF 설치</v>
          </cell>
          <cell r="E138" t="str">
            <v>4C Mini - FDF</v>
          </cell>
          <cell r="F138">
            <v>1</v>
          </cell>
          <cell r="G138" t="str">
            <v>EA</v>
          </cell>
          <cell r="I138">
            <v>32644</v>
          </cell>
          <cell r="K138">
            <v>88162</v>
          </cell>
          <cell r="M138">
            <v>0</v>
          </cell>
          <cell r="O138">
            <v>120806</v>
          </cell>
          <cell r="P138" t="str">
            <v>통4-1-2-2</v>
          </cell>
        </row>
        <row r="140">
          <cell r="D140" t="str">
            <v>FDF 설치</v>
          </cell>
          <cell r="E140" t="str">
            <v>4C Mini - FDF</v>
          </cell>
          <cell r="F140">
            <v>1</v>
          </cell>
          <cell r="G140" t="str">
            <v>EA</v>
          </cell>
        </row>
        <row r="142">
          <cell r="B142" t="str">
            <v>FDF4C Mini - FDF</v>
          </cell>
          <cell r="C142" t="str">
            <v>재료비</v>
          </cell>
          <cell r="D142" t="str">
            <v>FDF</v>
          </cell>
          <cell r="E142" t="str">
            <v>4C Mini - FDF</v>
          </cell>
          <cell r="F142">
            <v>1</v>
          </cell>
          <cell r="G142" t="str">
            <v>EA</v>
          </cell>
          <cell r="H142">
            <v>30000</v>
          </cell>
          <cell r="I142">
            <v>30000</v>
          </cell>
          <cell r="J142">
            <v>0</v>
          </cell>
          <cell r="L142">
            <v>0</v>
          </cell>
          <cell r="N142">
            <v>30000</v>
          </cell>
          <cell r="O142">
            <v>30000</v>
          </cell>
        </row>
        <row r="143">
          <cell r="C143" t="str">
            <v>노무비</v>
          </cell>
          <cell r="D143" t="str">
            <v>통신설비공</v>
          </cell>
          <cell r="E143">
            <v>0.23</v>
          </cell>
          <cell r="F143">
            <v>0.23</v>
          </cell>
          <cell r="G143" t="str">
            <v>인</v>
          </cell>
          <cell r="J143">
            <v>245030</v>
          </cell>
          <cell r="K143">
            <v>56356</v>
          </cell>
          <cell r="N143">
            <v>245030</v>
          </cell>
          <cell r="O143">
            <v>56356</v>
          </cell>
        </row>
        <row r="144">
          <cell r="D144" t="str">
            <v>보통인부</v>
          </cell>
          <cell r="E144">
            <v>0.23</v>
          </cell>
          <cell r="F144">
            <v>0.23</v>
          </cell>
          <cell r="G144" t="str">
            <v>인</v>
          </cell>
          <cell r="J144">
            <v>138290</v>
          </cell>
          <cell r="K144">
            <v>31806</v>
          </cell>
          <cell r="N144">
            <v>138290</v>
          </cell>
          <cell r="O144">
            <v>31806</v>
          </cell>
        </row>
        <row r="145">
          <cell r="D145" t="str">
            <v>공구손료</v>
          </cell>
          <cell r="E145" t="str">
            <v>노무비의</v>
          </cell>
          <cell r="F145">
            <v>3</v>
          </cell>
          <cell r="G145" t="str">
            <v>%</v>
          </cell>
          <cell r="H145">
            <v>88162</v>
          </cell>
          <cell r="I145">
            <v>2644</v>
          </cell>
          <cell r="N145">
            <v>88162</v>
          </cell>
          <cell r="O145">
            <v>2644</v>
          </cell>
        </row>
        <row r="146">
          <cell r="A146">
            <v>216</v>
          </cell>
          <cell r="B146">
            <v>3</v>
          </cell>
          <cell r="C146" t="str">
            <v>제216호표</v>
          </cell>
          <cell r="D146" t="str">
            <v>HUB</v>
          </cell>
          <cell r="E146" t="str">
            <v>4Port</v>
          </cell>
          <cell r="F146">
            <v>1</v>
          </cell>
          <cell r="G146" t="str">
            <v>EA</v>
          </cell>
          <cell r="I146">
            <v>82700</v>
          </cell>
          <cell r="K146">
            <v>60033</v>
          </cell>
          <cell r="M146">
            <v>0</v>
          </cell>
          <cell r="O146">
            <v>142733</v>
          </cell>
          <cell r="P146" t="str">
            <v>통8-1-1</v>
          </cell>
        </row>
        <row r="148">
          <cell r="D148" t="str">
            <v>HUB</v>
          </cell>
          <cell r="E148" t="str">
            <v>4Port</v>
          </cell>
          <cell r="F148">
            <v>1</v>
          </cell>
          <cell r="G148" t="str">
            <v>EA</v>
          </cell>
        </row>
        <row r="150">
          <cell r="B150" t="str">
            <v>HUB4Port</v>
          </cell>
          <cell r="C150" t="str">
            <v>재료비</v>
          </cell>
          <cell r="D150" t="str">
            <v>HUB</v>
          </cell>
          <cell r="E150" t="str">
            <v>4Port</v>
          </cell>
          <cell r="F150">
            <v>1</v>
          </cell>
          <cell r="G150" t="str">
            <v>EA</v>
          </cell>
          <cell r="H150">
            <v>80900</v>
          </cell>
          <cell r="I150">
            <v>80900</v>
          </cell>
          <cell r="J150">
            <v>0</v>
          </cell>
          <cell r="L150">
            <v>0</v>
          </cell>
          <cell r="N150">
            <v>80900</v>
          </cell>
          <cell r="O150">
            <v>80900</v>
          </cell>
        </row>
        <row r="151">
          <cell r="C151" t="str">
            <v>노무비</v>
          </cell>
          <cell r="D151" t="str">
            <v>S/W시험사</v>
          </cell>
          <cell r="E151">
            <v>0.09</v>
          </cell>
          <cell r="F151">
            <v>0.09</v>
          </cell>
          <cell r="G151" t="str">
            <v>인</v>
          </cell>
          <cell r="J151">
            <v>344600</v>
          </cell>
          <cell r="K151">
            <v>31014</v>
          </cell>
          <cell r="N151">
            <v>344600</v>
          </cell>
          <cell r="O151">
            <v>31014</v>
          </cell>
        </row>
        <row r="152">
          <cell r="D152" t="str">
            <v>H/W시험사</v>
          </cell>
          <cell r="E152">
            <v>0.09</v>
          </cell>
          <cell r="F152">
            <v>0.09</v>
          </cell>
          <cell r="G152" t="str">
            <v>인</v>
          </cell>
          <cell r="J152">
            <v>322434</v>
          </cell>
          <cell r="K152">
            <v>29019</v>
          </cell>
          <cell r="N152">
            <v>322434</v>
          </cell>
          <cell r="O152">
            <v>29019</v>
          </cell>
        </row>
        <row r="153">
          <cell r="D153" t="str">
            <v>공구손료</v>
          </cell>
          <cell r="E153" t="str">
            <v>노무비의</v>
          </cell>
          <cell r="F153">
            <v>3</v>
          </cell>
          <cell r="G153" t="str">
            <v>%</v>
          </cell>
          <cell r="H153">
            <v>60033</v>
          </cell>
          <cell r="I153">
            <v>1800</v>
          </cell>
          <cell r="N153">
            <v>60033</v>
          </cell>
          <cell r="O153">
            <v>1800</v>
          </cell>
        </row>
        <row r="154">
          <cell r="A154">
            <v>217</v>
          </cell>
          <cell r="B154">
            <v>3</v>
          </cell>
          <cell r="C154" t="str">
            <v>제217호표</v>
          </cell>
          <cell r="D154" t="str">
            <v>HUB</v>
          </cell>
          <cell r="E154" t="str">
            <v>8Port</v>
          </cell>
          <cell r="F154">
            <v>1</v>
          </cell>
          <cell r="G154" t="str">
            <v>EA</v>
          </cell>
          <cell r="I154">
            <v>82700</v>
          </cell>
          <cell r="K154">
            <v>60033</v>
          </cell>
          <cell r="M154">
            <v>0</v>
          </cell>
          <cell r="O154">
            <v>142733</v>
          </cell>
          <cell r="P154" t="str">
            <v>통8-1-1</v>
          </cell>
        </row>
        <row r="156">
          <cell r="D156" t="str">
            <v>HUB</v>
          </cell>
          <cell r="E156" t="str">
            <v>8Port</v>
          </cell>
          <cell r="F156">
            <v>1</v>
          </cell>
          <cell r="G156" t="str">
            <v>EA</v>
          </cell>
        </row>
        <row r="158">
          <cell r="B158" t="str">
            <v>HUB8Port</v>
          </cell>
          <cell r="C158" t="str">
            <v>재료비</v>
          </cell>
          <cell r="D158" t="str">
            <v>HUB</v>
          </cell>
          <cell r="E158" t="str">
            <v>8Port</v>
          </cell>
          <cell r="F158">
            <v>1</v>
          </cell>
          <cell r="G158" t="str">
            <v>EA</v>
          </cell>
          <cell r="H158">
            <v>80900</v>
          </cell>
          <cell r="I158">
            <v>80900</v>
          </cell>
          <cell r="J158">
            <v>0</v>
          </cell>
          <cell r="L158">
            <v>0</v>
          </cell>
          <cell r="N158">
            <v>80900</v>
          </cell>
          <cell r="O158">
            <v>80900</v>
          </cell>
        </row>
        <row r="159">
          <cell r="C159" t="str">
            <v>노무비</v>
          </cell>
          <cell r="D159" t="str">
            <v>S/W시험사</v>
          </cell>
          <cell r="E159">
            <v>0.09</v>
          </cell>
          <cell r="F159">
            <v>0.09</v>
          </cell>
          <cell r="G159" t="str">
            <v>인</v>
          </cell>
          <cell r="J159">
            <v>344600</v>
          </cell>
          <cell r="K159">
            <v>31014</v>
          </cell>
          <cell r="N159">
            <v>344600</v>
          </cell>
          <cell r="O159">
            <v>31014</v>
          </cell>
        </row>
        <row r="160">
          <cell r="D160" t="str">
            <v>H/W시험사</v>
          </cell>
          <cell r="E160">
            <v>0.09</v>
          </cell>
          <cell r="F160">
            <v>0.09</v>
          </cell>
          <cell r="G160" t="str">
            <v>인</v>
          </cell>
          <cell r="J160">
            <v>322434</v>
          </cell>
          <cell r="K160">
            <v>29019</v>
          </cell>
          <cell r="N160">
            <v>322434</v>
          </cell>
          <cell r="O160">
            <v>29019</v>
          </cell>
        </row>
        <row r="161">
          <cell r="D161" t="str">
            <v>공구손료</v>
          </cell>
          <cell r="E161" t="str">
            <v>노무비의</v>
          </cell>
          <cell r="F161">
            <v>3</v>
          </cell>
          <cell r="G161" t="str">
            <v>%</v>
          </cell>
          <cell r="H161">
            <v>60033</v>
          </cell>
          <cell r="I161">
            <v>1800</v>
          </cell>
          <cell r="N161">
            <v>60033</v>
          </cell>
          <cell r="O161">
            <v>1800</v>
          </cell>
        </row>
        <row r="162">
          <cell r="A162">
            <v>218</v>
          </cell>
          <cell r="B162">
            <v>3</v>
          </cell>
          <cell r="C162" t="str">
            <v>제218호표</v>
          </cell>
          <cell r="D162" t="str">
            <v>누전차단기 설치</v>
          </cell>
          <cell r="E162" t="str">
            <v>ELB 2P 30/20AT</v>
          </cell>
          <cell r="F162">
            <v>1</v>
          </cell>
          <cell r="G162" t="str">
            <v>EA</v>
          </cell>
          <cell r="I162">
            <v>15475</v>
          </cell>
          <cell r="K162">
            <v>29183</v>
          </cell>
          <cell r="M162">
            <v>0</v>
          </cell>
          <cell r="O162">
            <v>44658</v>
          </cell>
          <cell r="P162" t="str">
            <v>전5-19</v>
          </cell>
        </row>
        <row r="164">
          <cell r="D164" t="str">
            <v>누전차단기 설치</v>
          </cell>
          <cell r="E164" t="str">
            <v>ELB 2P 30/20AT</v>
          </cell>
          <cell r="F164">
            <v>1</v>
          </cell>
          <cell r="G164" t="str">
            <v>EA</v>
          </cell>
        </row>
        <row r="166">
          <cell r="B166" t="str">
            <v>누전차단기ELB 2P 30/20AT</v>
          </cell>
          <cell r="C166" t="str">
            <v>재료비</v>
          </cell>
          <cell r="D166" t="str">
            <v>누전차단기</v>
          </cell>
          <cell r="E166" t="str">
            <v>ELB 2P 30/20AT</v>
          </cell>
          <cell r="F166">
            <v>1</v>
          </cell>
          <cell r="G166" t="str">
            <v>EA</v>
          </cell>
          <cell r="H166">
            <v>14600</v>
          </cell>
          <cell r="I166">
            <v>14600</v>
          </cell>
          <cell r="J166">
            <v>0</v>
          </cell>
          <cell r="L166">
            <v>0</v>
          </cell>
          <cell r="N166">
            <v>14600</v>
          </cell>
          <cell r="O166">
            <v>14600</v>
          </cell>
        </row>
        <row r="167">
          <cell r="C167" t="str">
            <v>노무비</v>
          </cell>
          <cell r="D167" t="str">
            <v>통신내선공</v>
          </cell>
          <cell r="E167" t="str">
            <v>0.19*0.7</v>
          </cell>
          <cell r="F167">
            <v>0.13299999999999998</v>
          </cell>
          <cell r="G167" t="str">
            <v>인</v>
          </cell>
          <cell r="J167">
            <v>219422</v>
          </cell>
          <cell r="K167">
            <v>29183</v>
          </cell>
          <cell r="N167">
            <v>219422</v>
          </cell>
          <cell r="O167">
            <v>29183</v>
          </cell>
        </row>
        <row r="168">
          <cell r="D168" t="str">
            <v>공구손료</v>
          </cell>
          <cell r="E168" t="str">
            <v>노무비의</v>
          </cell>
          <cell r="F168">
            <v>3</v>
          </cell>
          <cell r="G168" t="str">
            <v>%</v>
          </cell>
          <cell r="H168">
            <v>29183</v>
          </cell>
          <cell r="I168">
            <v>875</v>
          </cell>
          <cell r="N168">
            <v>29183</v>
          </cell>
          <cell r="O168">
            <v>875</v>
          </cell>
        </row>
        <row r="170">
          <cell r="A170">
            <v>219</v>
          </cell>
          <cell r="B170">
            <v>3</v>
          </cell>
          <cell r="C170" t="str">
            <v>제219호표</v>
          </cell>
          <cell r="D170" t="str">
            <v>배선용차단기 설치</v>
          </cell>
          <cell r="E170" t="str">
            <v>MCCB 2P 30/20AT</v>
          </cell>
          <cell r="F170">
            <v>1</v>
          </cell>
          <cell r="G170" t="str">
            <v>EA</v>
          </cell>
          <cell r="I170">
            <v>27956</v>
          </cell>
          <cell r="K170">
            <v>31882</v>
          </cell>
          <cell r="M170">
            <v>0</v>
          </cell>
          <cell r="O170">
            <v>59838</v>
          </cell>
          <cell r="P170" t="str">
            <v>전5-19</v>
          </cell>
        </row>
        <row r="172">
          <cell r="D172" t="str">
            <v>배선용차단기 설치</v>
          </cell>
          <cell r="E172" t="str">
            <v>MCCB 2P 30/20AT</v>
          </cell>
          <cell r="F172">
            <v>1</v>
          </cell>
          <cell r="G172" t="str">
            <v>EA</v>
          </cell>
        </row>
        <row r="174">
          <cell r="B174" t="str">
            <v>배선용차단기MCCB 2P 30/20AT</v>
          </cell>
          <cell r="C174" t="str">
            <v>재료비</v>
          </cell>
          <cell r="D174" t="str">
            <v>배선용차단기</v>
          </cell>
          <cell r="E174" t="str">
            <v>MCCB 2P 30/20AT</v>
          </cell>
          <cell r="F174">
            <v>1</v>
          </cell>
          <cell r="G174" t="str">
            <v>EA</v>
          </cell>
          <cell r="H174">
            <v>27000</v>
          </cell>
          <cell r="I174">
            <v>27000</v>
          </cell>
          <cell r="J174">
            <v>0</v>
          </cell>
          <cell r="L174">
            <v>0</v>
          </cell>
          <cell r="N174">
            <v>27000</v>
          </cell>
          <cell r="O174">
            <v>27000</v>
          </cell>
        </row>
        <row r="175">
          <cell r="C175" t="str">
            <v>노무비</v>
          </cell>
          <cell r="D175" t="str">
            <v>내선전공</v>
          </cell>
          <cell r="E175" t="str">
            <v>0.19*0.7</v>
          </cell>
          <cell r="F175">
            <v>0.13299999999999998</v>
          </cell>
          <cell r="G175" t="str">
            <v>인</v>
          </cell>
          <cell r="J175">
            <v>239716</v>
          </cell>
          <cell r="K175">
            <v>31882</v>
          </cell>
          <cell r="N175">
            <v>239716</v>
          </cell>
          <cell r="O175">
            <v>31882</v>
          </cell>
        </row>
        <row r="176">
          <cell r="D176" t="str">
            <v>공구손료</v>
          </cell>
          <cell r="E176" t="str">
            <v>노무비의</v>
          </cell>
          <cell r="F176">
            <v>3</v>
          </cell>
          <cell r="G176" t="str">
            <v>%</v>
          </cell>
          <cell r="H176">
            <v>31882</v>
          </cell>
          <cell r="I176">
            <v>956</v>
          </cell>
          <cell r="N176">
            <v>31882</v>
          </cell>
          <cell r="O176">
            <v>956</v>
          </cell>
        </row>
        <row r="178">
          <cell r="A178">
            <v>220</v>
          </cell>
          <cell r="B178">
            <v>3</v>
          </cell>
          <cell r="C178" t="str">
            <v>제220호표</v>
          </cell>
          <cell r="D178" t="str">
            <v>써지보호기(전원) 설치</v>
          </cell>
          <cell r="E178" t="str">
            <v>40KA</v>
          </cell>
          <cell r="F178">
            <v>1</v>
          </cell>
          <cell r="G178" t="str">
            <v>EA</v>
          </cell>
          <cell r="I178">
            <v>91263</v>
          </cell>
          <cell r="K178">
            <v>42129</v>
          </cell>
          <cell r="M178">
            <v>0</v>
          </cell>
          <cell r="O178">
            <v>133392</v>
          </cell>
          <cell r="P178" t="str">
            <v>통11-6-2</v>
          </cell>
        </row>
        <row r="180">
          <cell r="D180" t="str">
            <v>써지보호기(전원) 설치</v>
          </cell>
          <cell r="E180" t="str">
            <v>40KA</v>
          </cell>
          <cell r="F180">
            <v>1</v>
          </cell>
          <cell r="G180" t="str">
            <v>EA</v>
          </cell>
        </row>
        <row r="182">
          <cell r="B182" t="str">
            <v>써지보호기전원, 40KA</v>
          </cell>
          <cell r="C182" t="str">
            <v>재료비</v>
          </cell>
          <cell r="D182" t="str">
            <v>써지보호기</v>
          </cell>
          <cell r="E182" t="str">
            <v>전원, 40KA</v>
          </cell>
          <cell r="F182">
            <v>1</v>
          </cell>
          <cell r="G182" t="str">
            <v>EA</v>
          </cell>
          <cell r="H182">
            <v>90000</v>
          </cell>
          <cell r="I182">
            <v>90000</v>
          </cell>
          <cell r="J182">
            <v>0</v>
          </cell>
          <cell r="L182">
            <v>0</v>
          </cell>
          <cell r="N182">
            <v>90000</v>
          </cell>
          <cell r="O182">
            <v>90000</v>
          </cell>
        </row>
        <row r="183">
          <cell r="C183" t="str">
            <v>노무비</v>
          </cell>
          <cell r="D183" t="str">
            <v>통신내선공</v>
          </cell>
          <cell r="E183" t="str">
            <v>0.24*0.8</v>
          </cell>
          <cell r="F183">
            <v>0.192</v>
          </cell>
          <cell r="G183" t="str">
            <v>인</v>
          </cell>
          <cell r="J183">
            <v>219422</v>
          </cell>
          <cell r="K183">
            <v>42129</v>
          </cell>
          <cell r="N183">
            <v>219422</v>
          </cell>
          <cell r="O183">
            <v>42129</v>
          </cell>
        </row>
        <row r="184">
          <cell r="D184" t="str">
            <v>공구손료</v>
          </cell>
          <cell r="E184" t="str">
            <v>노무비의</v>
          </cell>
          <cell r="F184">
            <v>3</v>
          </cell>
          <cell r="G184" t="str">
            <v>%</v>
          </cell>
          <cell r="H184">
            <v>42129</v>
          </cell>
          <cell r="I184">
            <v>1263</v>
          </cell>
          <cell r="N184">
            <v>42129</v>
          </cell>
          <cell r="O184">
            <v>1263</v>
          </cell>
        </row>
        <row r="185">
          <cell r="A185">
            <v>221</v>
          </cell>
          <cell r="B185">
            <v>3</v>
          </cell>
          <cell r="C185" t="str">
            <v>제221호표</v>
          </cell>
          <cell r="D185" t="str">
            <v>불법광고물 
부착방지시트</v>
          </cell>
          <cell r="E185" t="str">
            <v>현장설치도</v>
          </cell>
          <cell r="F185">
            <v>1</v>
          </cell>
          <cell r="G185" t="str">
            <v>개소</v>
          </cell>
          <cell r="I185">
            <v>187775</v>
          </cell>
          <cell r="K185">
            <v>0</v>
          </cell>
          <cell r="M185">
            <v>0</v>
          </cell>
          <cell r="O185">
            <v>187775</v>
          </cell>
        </row>
        <row r="187">
          <cell r="D187" t="str">
            <v>불법광고물 
부착방지시트</v>
          </cell>
          <cell r="E187" t="str">
            <v>현장설치도</v>
          </cell>
          <cell r="F187">
            <v>1</v>
          </cell>
          <cell r="G187" t="str">
            <v>개소</v>
          </cell>
        </row>
        <row r="189">
          <cell r="B189" t="str">
            <v>불법광고물 부착방지시트현장설치도</v>
          </cell>
          <cell r="C189" t="str">
            <v>재료비</v>
          </cell>
          <cell r="D189" t="str">
            <v>불법광고물 
부착방지시트</v>
          </cell>
          <cell r="E189" t="str">
            <v>0.165*3.14*2.5=1.295㎡</v>
          </cell>
          <cell r="F189">
            <v>1.2949999999999999</v>
          </cell>
          <cell r="G189" t="str">
            <v>㎡</v>
          </cell>
          <cell r="H189">
            <v>145000</v>
          </cell>
          <cell r="I189">
            <v>187775</v>
          </cell>
          <cell r="J189">
            <v>0</v>
          </cell>
          <cell r="L189">
            <v>0</v>
          </cell>
          <cell r="N189">
            <v>145000</v>
          </cell>
          <cell r="O189">
            <v>187775</v>
          </cell>
        </row>
        <row r="193">
          <cell r="C193" t="str">
            <v>▣ POLE 설치</v>
          </cell>
        </row>
        <row r="194">
          <cell r="A194">
            <v>300</v>
          </cell>
          <cell r="B194">
            <v>3</v>
          </cell>
          <cell r="C194" t="str">
            <v>제300호표</v>
          </cell>
          <cell r="D194" t="str">
            <v>CCTV POLE 설치
(토사)</v>
          </cell>
          <cell r="E194" t="str">
            <v>4.5M, Ø165, 분체도장</v>
          </cell>
          <cell r="F194">
            <v>1</v>
          </cell>
          <cell r="G194" t="str">
            <v>EA</v>
          </cell>
          <cell r="I194">
            <v>947054</v>
          </cell>
          <cell r="K194">
            <v>235144</v>
          </cell>
          <cell r="M194">
            <v>0</v>
          </cell>
          <cell r="O194">
            <v>1182198</v>
          </cell>
          <cell r="P194" t="str">
            <v>통9-2-1-3</v>
          </cell>
        </row>
        <row r="195">
          <cell r="D195" t="str">
            <v>CCTV POLE 설치
(토사)</v>
          </cell>
          <cell r="E195" t="str">
            <v>4.5M, Ø165, 분체도장</v>
          </cell>
          <cell r="F195">
            <v>1</v>
          </cell>
          <cell r="G195" t="str">
            <v>EA</v>
          </cell>
        </row>
        <row r="196">
          <cell r="B196" t="str">
            <v>CCTV POLE4.5M, Ø165, 분체도장</v>
          </cell>
          <cell r="C196" t="str">
            <v>재료비</v>
          </cell>
          <cell r="D196" t="str">
            <v>CCTV POLE</v>
          </cell>
          <cell r="E196" t="str">
            <v>4.5M, Ø165, 분체도장</v>
          </cell>
          <cell r="F196">
            <v>1</v>
          </cell>
          <cell r="G196" t="str">
            <v>EA</v>
          </cell>
          <cell r="H196">
            <v>940000</v>
          </cell>
          <cell r="I196">
            <v>940000</v>
          </cell>
          <cell r="J196">
            <v>0</v>
          </cell>
          <cell r="L196">
            <v>0</v>
          </cell>
          <cell r="N196">
            <v>940000</v>
          </cell>
          <cell r="O196">
            <v>940000</v>
          </cell>
        </row>
        <row r="197">
          <cell r="C197" t="str">
            <v>노무비</v>
          </cell>
          <cell r="D197" t="str">
            <v>통신외선공</v>
          </cell>
          <cell r="E197">
            <v>0.5</v>
          </cell>
          <cell r="F197">
            <v>0.5</v>
          </cell>
          <cell r="G197" t="str">
            <v>인</v>
          </cell>
          <cell r="J197">
            <v>315405</v>
          </cell>
          <cell r="K197">
            <v>157702</v>
          </cell>
          <cell r="N197">
            <v>315405</v>
          </cell>
          <cell r="O197">
            <v>157702</v>
          </cell>
        </row>
        <row r="198">
          <cell r="D198" t="str">
            <v>보통인부</v>
          </cell>
          <cell r="E198">
            <v>0.56000000000000005</v>
          </cell>
          <cell r="F198">
            <v>0.56000000000000005</v>
          </cell>
          <cell r="G198" t="str">
            <v>인</v>
          </cell>
          <cell r="J198">
            <v>138290</v>
          </cell>
          <cell r="K198">
            <v>77442</v>
          </cell>
          <cell r="N198">
            <v>138290</v>
          </cell>
          <cell r="O198">
            <v>77442</v>
          </cell>
        </row>
        <row r="199">
          <cell r="D199" t="str">
            <v>공구손료</v>
          </cell>
          <cell r="E199" t="str">
            <v>노무비의</v>
          </cell>
          <cell r="F199">
            <v>3</v>
          </cell>
          <cell r="G199" t="str">
            <v>%</v>
          </cell>
          <cell r="H199">
            <v>235144</v>
          </cell>
          <cell r="I199">
            <v>7054</v>
          </cell>
          <cell r="N199">
            <v>235144</v>
          </cell>
          <cell r="O199">
            <v>7054</v>
          </cell>
        </row>
        <row r="200">
          <cell r="A200">
            <v>301</v>
          </cell>
          <cell r="B200">
            <v>3</v>
          </cell>
          <cell r="C200" t="str">
            <v>제301호표</v>
          </cell>
          <cell r="D200" t="str">
            <v>CCTV POLE 설치
(토사)</v>
          </cell>
          <cell r="E200" t="str">
            <v>6M, Ø165, 분체도장</v>
          </cell>
          <cell r="F200">
            <v>1</v>
          </cell>
          <cell r="G200" t="str">
            <v>EA</v>
          </cell>
          <cell r="I200">
            <v>1217776</v>
          </cell>
          <cell r="K200">
            <v>259211</v>
          </cell>
          <cell r="M200">
            <v>0</v>
          </cell>
          <cell r="O200">
            <v>1476987</v>
          </cell>
          <cell r="P200" t="str">
            <v>통9-2-1-3</v>
          </cell>
        </row>
        <row r="201">
          <cell r="D201" t="str">
            <v>CCTV POLE 설치
(토사)</v>
          </cell>
          <cell r="E201" t="str">
            <v>6M, Ø165, 분체도장</v>
          </cell>
          <cell r="F201">
            <v>1</v>
          </cell>
          <cell r="G201" t="str">
            <v>EA</v>
          </cell>
        </row>
        <row r="202">
          <cell r="B202" t="str">
            <v>CCTV POLE6M, Ø165, 분체도장</v>
          </cell>
          <cell r="C202" t="str">
            <v>재료비</v>
          </cell>
          <cell r="D202" t="str">
            <v>CCTV POLE</v>
          </cell>
          <cell r="E202" t="str">
            <v>6M, Ø165, 분체도장</v>
          </cell>
          <cell r="F202">
            <v>1</v>
          </cell>
          <cell r="G202" t="str">
            <v>EA</v>
          </cell>
          <cell r="H202">
            <v>1210000</v>
          </cell>
          <cell r="I202">
            <v>1210000</v>
          </cell>
          <cell r="J202">
            <v>0</v>
          </cell>
          <cell r="L202">
            <v>0</v>
          </cell>
          <cell r="N202">
            <v>1210000</v>
          </cell>
          <cell r="O202">
            <v>1210000</v>
          </cell>
        </row>
        <row r="203">
          <cell r="C203" t="str">
            <v>노무비</v>
          </cell>
          <cell r="D203" t="str">
            <v>통신외선공</v>
          </cell>
          <cell r="E203">
            <v>0.55000000000000004</v>
          </cell>
          <cell r="F203">
            <v>0.55000000000000004</v>
          </cell>
          <cell r="G203" t="str">
            <v>인</v>
          </cell>
          <cell r="J203">
            <v>315405</v>
          </cell>
          <cell r="K203">
            <v>173472</v>
          </cell>
          <cell r="N203">
            <v>315405</v>
          </cell>
          <cell r="O203">
            <v>173472</v>
          </cell>
        </row>
        <row r="204">
          <cell r="D204" t="str">
            <v>보통인부</v>
          </cell>
          <cell r="E204">
            <v>0.62</v>
          </cell>
          <cell r="F204">
            <v>0.62</v>
          </cell>
          <cell r="G204" t="str">
            <v>인</v>
          </cell>
          <cell r="J204">
            <v>138290</v>
          </cell>
          <cell r="K204">
            <v>85739</v>
          </cell>
          <cell r="N204">
            <v>138290</v>
          </cell>
          <cell r="O204">
            <v>85739</v>
          </cell>
        </row>
        <row r="205">
          <cell r="D205" t="str">
            <v>공구손료</v>
          </cell>
          <cell r="E205" t="str">
            <v>노무비의</v>
          </cell>
          <cell r="F205">
            <v>3</v>
          </cell>
          <cell r="G205" t="str">
            <v>%</v>
          </cell>
          <cell r="H205">
            <v>259211</v>
          </cell>
          <cell r="I205">
            <v>7776</v>
          </cell>
          <cell r="N205">
            <v>259211</v>
          </cell>
          <cell r="O205">
            <v>7776</v>
          </cell>
        </row>
        <row r="206">
          <cell r="A206">
            <v>302</v>
          </cell>
          <cell r="B206">
            <v>3</v>
          </cell>
          <cell r="C206" t="str">
            <v>제302호표</v>
          </cell>
          <cell r="D206" t="str">
            <v>CCTV POLE 설치
(보도블럭)</v>
          </cell>
          <cell r="E206" t="str">
            <v>6M, Ø165, 분체도장</v>
          </cell>
          <cell r="F206">
            <v>1</v>
          </cell>
          <cell r="G206" t="str">
            <v>EA</v>
          </cell>
          <cell r="I206">
            <v>1217776</v>
          </cell>
          <cell r="K206">
            <v>259211</v>
          </cell>
          <cell r="M206">
            <v>0</v>
          </cell>
          <cell r="O206">
            <v>1476987</v>
          </cell>
          <cell r="P206" t="str">
            <v>통9-2-1-3</v>
          </cell>
        </row>
        <row r="208">
          <cell r="D208" t="str">
            <v>CCTV POLE 설치
(보도블럭)</v>
          </cell>
          <cell r="E208" t="str">
            <v>6M, Ø165, 분체도장</v>
          </cell>
          <cell r="F208">
            <v>1</v>
          </cell>
          <cell r="G208" t="str">
            <v>EA</v>
          </cell>
        </row>
        <row r="210">
          <cell r="B210" t="str">
            <v>CCTV POLE6M, Ø165, 분체도장</v>
          </cell>
          <cell r="C210" t="str">
            <v>재료비</v>
          </cell>
          <cell r="D210" t="str">
            <v>CCTV POLE</v>
          </cell>
          <cell r="E210" t="str">
            <v>6M, Ø165, 분체도장</v>
          </cell>
          <cell r="F210">
            <v>1</v>
          </cell>
          <cell r="G210" t="str">
            <v>EA</v>
          </cell>
          <cell r="H210">
            <v>1210000</v>
          </cell>
          <cell r="I210">
            <v>1210000</v>
          </cell>
          <cell r="J210">
            <v>0</v>
          </cell>
          <cell r="L210">
            <v>0</v>
          </cell>
          <cell r="N210">
            <v>1210000</v>
          </cell>
          <cell r="O210">
            <v>1210000</v>
          </cell>
        </row>
        <row r="212">
          <cell r="C212" t="str">
            <v>노무비</v>
          </cell>
          <cell r="D212" t="str">
            <v>통신외선공</v>
          </cell>
          <cell r="E212">
            <v>0.55000000000000004</v>
          </cell>
          <cell r="F212">
            <v>0.55000000000000004</v>
          </cell>
          <cell r="G212" t="str">
            <v>인</v>
          </cell>
          <cell r="J212">
            <v>315405</v>
          </cell>
          <cell r="K212">
            <v>173472</v>
          </cell>
          <cell r="N212">
            <v>315405</v>
          </cell>
          <cell r="O212">
            <v>173472</v>
          </cell>
        </row>
        <row r="213">
          <cell r="D213" t="str">
            <v>보통인부</v>
          </cell>
          <cell r="E213">
            <v>0.62</v>
          </cell>
          <cell r="F213">
            <v>0.62</v>
          </cell>
          <cell r="G213" t="str">
            <v>인</v>
          </cell>
          <cell r="J213">
            <v>138290</v>
          </cell>
          <cell r="K213">
            <v>85739</v>
          </cell>
          <cell r="N213">
            <v>138290</v>
          </cell>
          <cell r="O213">
            <v>85739</v>
          </cell>
        </row>
        <row r="214">
          <cell r="D214" t="str">
            <v>공구손료</v>
          </cell>
          <cell r="E214" t="str">
            <v>노무비의</v>
          </cell>
          <cell r="F214">
            <v>3</v>
          </cell>
          <cell r="G214" t="str">
            <v>%</v>
          </cell>
          <cell r="H214">
            <v>259211</v>
          </cell>
          <cell r="I214">
            <v>7776</v>
          </cell>
          <cell r="N214">
            <v>259211</v>
          </cell>
          <cell r="O214">
            <v>7776</v>
          </cell>
        </row>
        <row r="215">
          <cell r="A215">
            <v>303</v>
          </cell>
          <cell r="B215">
            <v>3</v>
          </cell>
          <cell r="C215" t="str">
            <v>제303호표</v>
          </cell>
          <cell r="D215" t="str">
            <v>CCTV POLE 설치
(콘크리트)</v>
          </cell>
          <cell r="E215" t="str">
            <v>6M, Ø165, 분체도장</v>
          </cell>
          <cell r="F215">
            <v>1</v>
          </cell>
          <cell r="G215" t="str">
            <v>EA</v>
          </cell>
          <cell r="I215">
            <v>1218419</v>
          </cell>
          <cell r="K215">
            <v>280646</v>
          </cell>
          <cell r="M215">
            <v>0</v>
          </cell>
          <cell r="O215">
            <v>1499065</v>
          </cell>
          <cell r="P215" t="str">
            <v>통9-2-1-3</v>
          </cell>
        </row>
        <row r="216">
          <cell r="D216" t="str">
            <v>CCTV POLE 설치
(콘크리트)</v>
          </cell>
          <cell r="E216" t="str">
            <v>6M, Ø165, 분체도장</v>
          </cell>
          <cell r="F216">
            <v>1</v>
          </cell>
          <cell r="G216" t="str">
            <v>EA</v>
          </cell>
        </row>
        <row r="217">
          <cell r="B217" t="str">
            <v>CCTV POLE6M, Ø165, 분체도장</v>
          </cell>
          <cell r="C217" t="str">
            <v>재료비</v>
          </cell>
          <cell r="D217" t="str">
            <v>CCTV POLE</v>
          </cell>
          <cell r="E217" t="str">
            <v>6M, Ø165, 분체도장</v>
          </cell>
          <cell r="F217">
            <v>1</v>
          </cell>
          <cell r="G217" t="str">
            <v>EA</v>
          </cell>
          <cell r="H217">
            <v>1210000</v>
          </cell>
          <cell r="I217">
            <v>1210000</v>
          </cell>
          <cell r="J217">
            <v>0</v>
          </cell>
          <cell r="L217">
            <v>0</v>
          </cell>
          <cell r="N217">
            <v>1210000</v>
          </cell>
          <cell r="O217">
            <v>1210000</v>
          </cell>
        </row>
        <row r="218">
          <cell r="C218" t="str">
            <v>노무비</v>
          </cell>
          <cell r="D218" t="str">
            <v>통신외선공</v>
          </cell>
          <cell r="E218">
            <v>0.55000000000000004</v>
          </cell>
          <cell r="F218">
            <v>0.55000000000000004</v>
          </cell>
          <cell r="G218" t="str">
            <v>인</v>
          </cell>
          <cell r="J218">
            <v>315405</v>
          </cell>
          <cell r="K218">
            <v>173472</v>
          </cell>
          <cell r="N218">
            <v>315405</v>
          </cell>
          <cell r="O218">
            <v>173472</v>
          </cell>
        </row>
        <row r="219">
          <cell r="D219" t="str">
            <v>보통인부</v>
          </cell>
          <cell r="E219" t="str">
            <v>0.62*1.25</v>
          </cell>
          <cell r="F219">
            <v>0.77500000000000002</v>
          </cell>
          <cell r="G219" t="str">
            <v>인</v>
          </cell>
          <cell r="J219">
            <v>138290</v>
          </cell>
          <cell r="K219">
            <v>107174</v>
          </cell>
          <cell r="N219">
            <v>138290</v>
          </cell>
          <cell r="O219">
            <v>107174</v>
          </cell>
        </row>
        <row r="220">
          <cell r="D220" t="str">
            <v>공구손료</v>
          </cell>
          <cell r="E220" t="str">
            <v>노무비의</v>
          </cell>
          <cell r="F220">
            <v>3</v>
          </cell>
          <cell r="G220" t="str">
            <v>%</v>
          </cell>
          <cell r="H220">
            <v>280646</v>
          </cell>
          <cell r="I220">
            <v>8419</v>
          </cell>
          <cell r="N220">
            <v>280646</v>
          </cell>
          <cell r="O220">
            <v>8419</v>
          </cell>
        </row>
        <row r="222">
          <cell r="A222">
            <v>304</v>
          </cell>
          <cell r="B222">
            <v>3</v>
          </cell>
          <cell r="C222" t="str">
            <v>제304호표</v>
          </cell>
          <cell r="D222" t="str">
            <v>CCTV POLE 설치
(아스콘)</v>
          </cell>
          <cell r="E222" t="str">
            <v>6M, Ø165, 분체도장</v>
          </cell>
          <cell r="F222">
            <v>1</v>
          </cell>
          <cell r="G222" t="str">
            <v>EA</v>
          </cell>
          <cell r="I222">
            <v>1218419</v>
          </cell>
          <cell r="K222">
            <v>280646</v>
          </cell>
          <cell r="M222">
            <v>0</v>
          </cell>
          <cell r="O222">
            <v>1499065</v>
          </cell>
          <cell r="P222" t="str">
            <v>통9-2-1-3</v>
          </cell>
        </row>
        <row r="223">
          <cell r="D223" t="str">
            <v>CCTV POLE 설치
(아스콘)</v>
          </cell>
          <cell r="E223" t="str">
            <v>6M, Ø165, 분체도장</v>
          </cell>
          <cell r="F223">
            <v>1</v>
          </cell>
          <cell r="G223" t="str">
            <v>EA</v>
          </cell>
        </row>
        <row r="224">
          <cell r="B224" t="str">
            <v>CCTV POLE6M, Ø165, 분체도장</v>
          </cell>
          <cell r="C224" t="str">
            <v>재료비</v>
          </cell>
          <cell r="D224" t="str">
            <v>CCTV POLE</v>
          </cell>
          <cell r="E224" t="str">
            <v>6M, Ø165, 분체도장</v>
          </cell>
          <cell r="F224">
            <v>1</v>
          </cell>
          <cell r="G224" t="str">
            <v>EA</v>
          </cell>
          <cell r="H224">
            <v>1210000</v>
          </cell>
          <cell r="I224">
            <v>1210000</v>
          </cell>
          <cell r="J224">
            <v>0</v>
          </cell>
          <cell r="L224">
            <v>0</v>
          </cell>
          <cell r="N224">
            <v>1210000</v>
          </cell>
          <cell r="O224">
            <v>1210000</v>
          </cell>
        </row>
        <row r="225">
          <cell r="C225" t="str">
            <v>노무비</v>
          </cell>
          <cell r="D225" t="str">
            <v>통신외선공</v>
          </cell>
          <cell r="E225">
            <v>0.55000000000000004</v>
          </cell>
          <cell r="F225">
            <v>0.55000000000000004</v>
          </cell>
          <cell r="G225" t="str">
            <v>인</v>
          </cell>
          <cell r="J225">
            <v>315405</v>
          </cell>
          <cell r="K225">
            <v>173472</v>
          </cell>
          <cell r="N225">
            <v>315405</v>
          </cell>
          <cell r="O225">
            <v>173472</v>
          </cell>
        </row>
        <row r="226">
          <cell r="D226" t="str">
            <v>보통인부</v>
          </cell>
          <cell r="E226" t="str">
            <v>0.62*1.25</v>
          </cell>
          <cell r="F226">
            <v>0.77500000000000002</v>
          </cell>
          <cell r="G226" t="str">
            <v>인</v>
          </cell>
          <cell r="J226">
            <v>138290</v>
          </cell>
          <cell r="K226">
            <v>107174</v>
          </cell>
          <cell r="N226">
            <v>138290</v>
          </cell>
          <cell r="O226">
            <v>107174</v>
          </cell>
        </row>
        <row r="227">
          <cell r="D227" t="str">
            <v>공구손료</v>
          </cell>
          <cell r="E227" t="str">
            <v>노무비의</v>
          </cell>
          <cell r="F227">
            <v>3</v>
          </cell>
          <cell r="G227" t="str">
            <v>%</v>
          </cell>
          <cell r="H227">
            <v>280646</v>
          </cell>
          <cell r="I227">
            <v>8419</v>
          </cell>
          <cell r="N227">
            <v>280646</v>
          </cell>
          <cell r="O227">
            <v>8419</v>
          </cell>
        </row>
        <row r="229">
          <cell r="A229">
            <v>305</v>
          </cell>
          <cell r="B229">
            <v>3</v>
          </cell>
          <cell r="C229" t="str">
            <v>제305호표</v>
          </cell>
          <cell r="D229" t="str">
            <v>CCTV POLE 설치
(투스콘)</v>
          </cell>
          <cell r="E229" t="str">
            <v>6M, Ø165, 분체도장</v>
          </cell>
          <cell r="F229">
            <v>1</v>
          </cell>
          <cell r="G229" t="str">
            <v>EA</v>
          </cell>
          <cell r="I229">
            <v>1218419</v>
          </cell>
          <cell r="K229">
            <v>280646</v>
          </cell>
          <cell r="M229">
            <v>0</v>
          </cell>
          <cell r="O229">
            <v>1499065</v>
          </cell>
          <cell r="P229" t="str">
            <v>통9-2-1-3</v>
          </cell>
        </row>
        <row r="231">
          <cell r="D231" t="str">
            <v>CCTV POLE 설치
(투스콘)</v>
          </cell>
          <cell r="E231" t="str">
            <v>6M, Ø165, 분체도장</v>
          </cell>
          <cell r="F231">
            <v>1</v>
          </cell>
          <cell r="G231" t="str">
            <v>EA</v>
          </cell>
        </row>
        <row r="233">
          <cell r="B233" t="str">
            <v>CCTV POLE6M, Ø165, 분체도장</v>
          </cell>
          <cell r="C233" t="str">
            <v>재료비</v>
          </cell>
          <cell r="D233" t="str">
            <v>CCTV POLE</v>
          </cell>
          <cell r="E233" t="str">
            <v>6M, Ø165, 분체도장</v>
          </cell>
          <cell r="F233">
            <v>1</v>
          </cell>
          <cell r="G233" t="str">
            <v>EA</v>
          </cell>
          <cell r="H233">
            <v>1210000</v>
          </cell>
          <cell r="I233">
            <v>1210000</v>
          </cell>
          <cell r="J233">
            <v>0</v>
          </cell>
          <cell r="L233">
            <v>0</v>
          </cell>
          <cell r="N233">
            <v>1210000</v>
          </cell>
          <cell r="O233">
            <v>1210000</v>
          </cell>
        </row>
        <row r="235">
          <cell r="C235" t="str">
            <v>노무비</v>
          </cell>
          <cell r="D235" t="str">
            <v>통신외선공</v>
          </cell>
          <cell r="E235">
            <v>0.55000000000000004</v>
          </cell>
          <cell r="F235">
            <v>0.55000000000000004</v>
          </cell>
          <cell r="G235" t="str">
            <v>인</v>
          </cell>
          <cell r="J235">
            <v>315405</v>
          </cell>
          <cell r="K235">
            <v>173472</v>
          </cell>
          <cell r="N235">
            <v>315405</v>
          </cell>
          <cell r="O235">
            <v>173472</v>
          </cell>
        </row>
        <row r="236">
          <cell r="D236" t="str">
            <v>보통인부</v>
          </cell>
          <cell r="E236" t="str">
            <v>0.62*1.25</v>
          </cell>
          <cell r="F236">
            <v>0.77500000000000002</v>
          </cell>
          <cell r="G236" t="str">
            <v>인</v>
          </cell>
          <cell r="J236">
            <v>138290</v>
          </cell>
          <cell r="K236">
            <v>107174</v>
          </cell>
          <cell r="N236">
            <v>138290</v>
          </cell>
          <cell r="O236">
            <v>107174</v>
          </cell>
        </row>
        <row r="237">
          <cell r="D237" t="str">
            <v>공구손료</v>
          </cell>
          <cell r="E237" t="str">
            <v>노무비의</v>
          </cell>
          <cell r="F237">
            <v>3</v>
          </cell>
          <cell r="G237" t="str">
            <v>%</v>
          </cell>
          <cell r="H237">
            <v>280646</v>
          </cell>
          <cell r="I237">
            <v>8419</v>
          </cell>
          <cell r="N237">
            <v>280646</v>
          </cell>
          <cell r="O237">
            <v>8419</v>
          </cell>
        </row>
        <row r="238">
          <cell r="A238">
            <v>306</v>
          </cell>
          <cell r="B238">
            <v>3</v>
          </cell>
          <cell r="C238" t="str">
            <v>제306호표</v>
          </cell>
          <cell r="D238" t="str">
            <v>CCTV POLE 설치
(보도블럭)</v>
          </cell>
          <cell r="E238" t="str">
            <v>7M, Ø165, 분체도장</v>
          </cell>
          <cell r="F238">
            <v>1</v>
          </cell>
          <cell r="G238" t="str">
            <v>EA</v>
          </cell>
          <cell r="I238">
            <v>1599010</v>
          </cell>
          <cell r="K238">
            <v>633667</v>
          </cell>
          <cell r="M238">
            <v>0</v>
          </cell>
          <cell r="O238">
            <v>2232677</v>
          </cell>
          <cell r="P238" t="str">
            <v>통9-2-1-3</v>
          </cell>
        </row>
        <row r="239">
          <cell r="D239" t="str">
            <v>CCTV POLE 설치
(보도블럭)</v>
          </cell>
          <cell r="E239" t="str">
            <v>7M, Ø165, 분체도장</v>
          </cell>
          <cell r="F239">
            <v>1</v>
          </cell>
          <cell r="G239" t="str">
            <v>EA</v>
          </cell>
        </row>
        <row r="241">
          <cell r="B241" t="str">
            <v>CCTV POLE7M, Ø165, 분체도장</v>
          </cell>
          <cell r="C241" t="str">
            <v>재료비</v>
          </cell>
          <cell r="D241" t="str">
            <v>CCTV POLE</v>
          </cell>
          <cell r="E241" t="str">
            <v>7M, Ø165, 분체도장</v>
          </cell>
          <cell r="F241">
            <v>1</v>
          </cell>
          <cell r="G241" t="str">
            <v>EA</v>
          </cell>
          <cell r="H241">
            <v>1580000</v>
          </cell>
          <cell r="I241">
            <v>1580000</v>
          </cell>
          <cell r="J241">
            <v>0</v>
          </cell>
          <cell r="L241">
            <v>0</v>
          </cell>
          <cell r="N241">
            <v>1580000</v>
          </cell>
          <cell r="O241">
            <v>1580000</v>
          </cell>
        </row>
        <row r="242">
          <cell r="C242" t="str">
            <v>노무비</v>
          </cell>
          <cell r="D242" t="str">
            <v>통신외선공</v>
          </cell>
          <cell r="E242">
            <v>1.29</v>
          </cell>
          <cell r="F242">
            <v>1.29</v>
          </cell>
          <cell r="G242" t="str">
            <v>인</v>
          </cell>
          <cell r="J242">
            <v>315405</v>
          </cell>
          <cell r="K242">
            <v>406872</v>
          </cell>
          <cell r="N242">
            <v>315405</v>
          </cell>
          <cell r="O242">
            <v>406872</v>
          </cell>
        </row>
        <row r="243">
          <cell r="D243" t="str">
            <v>보통인부</v>
          </cell>
          <cell r="E243">
            <v>1.64</v>
          </cell>
          <cell r="F243">
            <v>1.64</v>
          </cell>
          <cell r="G243" t="str">
            <v>인</v>
          </cell>
          <cell r="J243">
            <v>138290</v>
          </cell>
          <cell r="K243">
            <v>226795</v>
          </cell>
          <cell r="N243">
            <v>138290</v>
          </cell>
          <cell r="O243">
            <v>226795</v>
          </cell>
        </row>
        <row r="244">
          <cell r="D244" t="str">
            <v>공구손료</v>
          </cell>
          <cell r="E244" t="str">
            <v>노무비의</v>
          </cell>
          <cell r="F244">
            <v>3</v>
          </cell>
          <cell r="G244" t="str">
            <v>%</v>
          </cell>
          <cell r="H244">
            <v>633667</v>
          </cell>
          <cell r="I244">
            <v>19010</v>
          </cell>
          <cell r="N244">
            <v>633667</v>
          </cell>
          <cell r="O244">
            <v>19010</v>
          </cell>
        </row>
        <row r="245">
          <cell r="A245">
            <v>307</v>
          </cell>
          <cell r="B245">
            <v>3</v>
          </cell>
          <cell r="C245" t="str">
            <v>제307호표</v>
          </cell>
          <cell r="D245" t="str">
            <v>부착대(ARM)설치(도로)</v>
          </cell>
          <cell r="E245" t="str">
            <v>2M, Ø76, 분체도장</v>
          </cell>
          <cell r="F245">
            <v>1</v>
          </cell>
          <cell r="G245" t="str">
            <v>EA</v>
          </cell>
          <cell r="I245">
            <v>240622</v>
          </cell>
          <cell r="K245">
            <v>223214</v>
          </cell>
          <cell r="M245">
            <v>0</v>
          </cell>
          <cell r="O245">
            <v>463836</v>
          </cell>
          <cell r="P245" t="str">
            <v>통9-1-10</v>
          </cell>
        </row>
        <row r="247">
          <cell r="D247" t="str">
            <v>부착대(ARM)설치(도로)</v>
          </cell>
          <cell r="E247" t="str">
            <v>2M, Ø76, 분체도장</v>
          </cell>
          <cell r="F247">
            <v>1</v>
          </cell>
          <cell r="G247" t="str">
            <v>EA</v>
          </cell>
        </row>
        <row r="248">
          <cell r="B248" t="str">
            <v>부착대(ARM)2M, Ø76, 분체도장</v>
          </cell>
          <cell r="C248" t="str">
            <v>재료비</v>
          </cell>
          <cell r="D248" t="str">
            <v>부착대(ARM)</v>
          </cell>
          <cell r="E248" t="str">
            <v>2M, Ø76, 분체도장</v>
          </cell>
          <cell r="F248">
            <v>1</v>
          </cell>
          <cell r="G248" t="str">
            <v>EA</v>
          </cell>
          <cell r="H248">
            <v>236000</v>
          </cell>
          <cell r="I248">
            <v>236000</v>
          </cell>
          <cell r="J248">
            <v>0</v>
          </cell>
          <cell r="L248">
            <v>0</v>
          </cell>
          <cell r="N248">
            <v>236000</v>
          </cell>
          <cell r="O248">
            <v>236000</v>
          </cell>
        </row>
        <row r="249">
          <cell r="C249" t="str">
            <v>노무비</v>
          </cell>
          <cell r="D249" t="str">
            <v>통신외선공</v>
          </cell>
          <cell r="E249">
            <v>0.32</v>
          </cell>
          <cell r="F249">
            <v>0.32</v>
          </cell>
          <cell r="G249" t="str">
            <v>인</v>
          </cell>
          <cell r="J249">
            <v>315405</v>
          </cell>
          <cell r="K249">
            <v>100929</v>
          </cell>
          <cell r="N249">
            <v>315405</v>
          </cell>
          <cell r="O249">
            <v>100929</v>
          </cell>
        </row>
        <row r="250">
          <cell r="D250" t="str">
            <v>특별인부</v>
          </cell>
          <cell r="E250">
            <v>0.32</v>
          </cell>
          <cell r="F250">
            <v>0.32</v>
          </cell>
          <cell r="G250" t="str">
            <v>인</v>
          </cell>
          <cell r="J250">
            <v>166063</v>
          </cell>
          <cell r="K250">
            <v>53140</v>
          </cell>
          <cell r="N250">
            <v>166063</v>
          </cell>
          <cell r="O250">
            <v>53140</v>
          </cell>
        </row>
        <row r="251">
          <cell r="D251" t="str">
            <v>공구손료</v>
          </cell>
          <cell r="E251" t="str">
            <v>노무비의</v>
          </cell>
          <cell r="F251">
            <v>3</v>
          </cell>
          <cell r="G251" t="str">
            <v>%</v>
          </cell>
          <cell r="H251">
            <v>154069</v>
          </cell>
          <cell r="I251">
            <v>4622</v>
          </cell>
          <cell r="N251">
            <v>154069</v>
          </cell>
          <cell r="O251">
            <v>4622</v>
          </cell>
        </row>
        <row r="252">
          <cell r="C252" t="str">
            <v>현장교통정리원</v>
          </cell>
          <cell r="D252" t="str">
            <v>보통인부</v>
          </cell>
          <cell r="E252">
            <v>0.5</v>
          </cell>
          <cell r="F252">
            <v>0.5</v>
          </cell>
          <cell r="G252" t="str">
            <v>인</v>
          </cell>
          <cell r="J252">
            <v>138290</v>
          </cell>
          <cell r="K252">
            <v>69145</v>
          </cell>
          <cell r="N252">
            <v>138290</v>
          </cell>
          <cell r="O252">
            <v>69145</v>
          </cell>
        </row>
        <row r="254">
          <cell r="A254">
            <v>308</v>
          </cell>
          <cell r="B254">
            <v>3</v>
          </cell>
          <cell r="C254" t="str">
            <v>제308호표</v>
          </cell>
          <cell r="D254" t="str">
            <v>부착대(ARM)설치(도로)</v>
          </cell>
          <cell r="E254" t="str">
            <v>3M, Ø76, 분체도장</v>
          </cell>
          <cell r="F254">
            <v>1</v>
          </cell>
          <cell r="G254" t="str">
            <v>EA</v>
          </cell>
          <cell r="I254">
            <v>257622</v>
          </cell>
          <cell r="K254">
            <v>223214</v>
          </cell>
          <cell r="M254">
            <v>0</v>
          </cell>
          <cell r="O254">
            <v>480836</v>
          </cell>
          <cell r="P254" t="str">
            <v>통9-1-10</v>
          </cell>
        </row>
        <row r="255">
          <cell r="D255" t="str">
            <v>부착대(ARM)설치(도로)</v>
          </cell>
          <cell r="E255" t="str">
            <v>3M, Ø76, 분체도장</v>
          </cell>
          <cell r="F255">
            <v>1</v>
          </cell>
          <cell r="G255" t="str">
            <v>EA</v>
          </cell>
        </row>
        <row r="256">
          <cell r="B256" t="str">
            <v>부착대(ARM)3M, Ø76, 분체도장</v>
          </cell>
          <cell r="C256" t="str">
            <v>재료비</v>
          </cell>
          <cell r="D256" t="str">
            <v>부착대(ARM)</v>
          </cell>
          <cell r="E256" t="str">
            <v>3M, Ø76, 분체도장</v>
          </cell>
          <cell r="F256">
            <v>1</v>
          </cell>
          <cell r="G256" t="str">
            <v>EA</v>
          </cell>
          <cell r="H256">
            <v>253000</v>
          </cell>
          <cell r="I256">
            <v>253000</v>
          </cell>
          <cell r="J256">
            <v>0</v>
          </cell>
          <cell r="L256">
            <v>0</v>
          </cell>
          <cell r="N256">
            <v>253000</v>
          </cell>
          <cell r="O256">
            <v>253000</v>
          </cell>
        </row>
        <row r="257">
          <cell r="C257" t="str">
            <v>노무비</v>
          </cell>
          <cell r="D257" t="str">
            <v>통신외선공</v>
          </cell>
          <cell r="E257">
            <v>0.32</v>
          </cell>
          <cell r="F257">
            <v>0.32</v>
          </cell>
          <cell r="G257" t="str">
            <v>인</v>
          </cell>
          <cell r="J257">
            <v>315405</v>
          </cell>
          <cell r="K257">
            <v>100929</v>
          </cell>
          <cell r="N257">
            <v>315405</v>
          </cell>
          <cell r="O257">
            <v>100929</v>
          </cell>
        </row>
        <row r="258">
          <cell r="D258" t="str">
            <v>특별인부</v>
          </cell>
          <cell r="E258">
            <v>0.32</v>
          </cell>
          <cell r="F258">
            <v>0.32</v>
          </cell>
          <cell r="G258" t="str">
            <v>인</v>
          </cell>
          <cell r="J258">
            <v>166063</v>
          </cell>
          <cell r="K258">
            <v>53140</v>
          </cell>
          <cell r="N258">
            <v>166063</v>
          </cell>
          <cell r="O258">
            <v>53140</v>
          </cell>
        </row>
        <row r="259">
          <cell r="D259" t="str">
            <v>공구손료</v>
          </cell>
          <cell r="E259" t="str">
            <v>노무비의</v>
          </cell>
          <cell r="F259">
            <v>3</v>
          </cell>
          <cell r="G259" t="str">
            <v>%</v>
          </cell>
          <cell r="H259">
            <v>154069</v>
          </cell>
          <cell r="I259">
            <v>4622</v>
          </cell>
          <cell r="N259">
            <v>154069</v>
          </cell>
          <cell r="O259">
            <v>4622</v>
          </cell>
        </row>
        <row r="260">
          <cell r="C260" t="str">
            <v>현장교통정리원</v>
          </cell>
          <cell r="D260" t="str">
            <v>보통인부</v>
          </cell>
          <cell r="E260">
            <v>0.5</v>
          </cell>
          <cell r="F260">
            <v>0.5</v>
          </cell>
          <cell r="G260" t="str">
            <v>인</v>
          </cell>
          <cell r="J260">
            <v>138290</v>
          </cell>
          <cell r="K260">
            <v>69145</v>
          </cell>
          <cell r="N260">
            <v>138290</v>
          </cell>
          <cell r="O260">
            <v>69145</v>
          </cell>
        </row>
        <row r="261">
          <cell r="A261">
            <v>309</v>
          </cell>
          <cell r="B261">
            <v>3</v>
          </cell>
          <cell r="C261" t="str">
            <v>제309호표</v>
          </cell>
          <cell r="D261" t="str">
            <v>부착대(ARM)설치(도로)</v>
          </cell>
          <cell r="E261" t="str">
            <v>4M, Ø76, 분체도장</v>
          </cell>
          <cell r="F261">
            <v>1</v>
          </cell>
          <cell r="G261" t="str">
            <v>EA</v>
          </cell>
          <cell r="I261">
            <v>270622</v>
          </cell>
          <cell r="K261">
            <v>223214</v>
          </cell>
          <cell r="M261">
            <v>0</v>
          </cell>
          <cell r="O261">
            <v>493836</v>
          </cell>
          <cell r="P261" t="str">
            <v>통9-1-10</v>
          </cell>
        </row>
        <row r="262">
          <cell r="D262" t="str">
            <v>부착대(ARM)설치(도로)</v>
          </cell>
          <cell r="E262" t="str">
            <v>4M, Ø76, 분체도장</v>
          </cell>
          <cell r="F262">
            <v>1</v>
          </cell>
          <cell r="G262" t="str">
            <v>EA</v>
          </cell>
        </row>
        <row r="263">
          <cell r="B263" t="str">
            <v>부착대(ARM)4M, Ø76, 분체도장</v>
          </cell>
          <cell r="C263" t="str">
            <v>재료비</v>
          </cell>
          <cell r="D263" t="str">
            <v>부착대(ARM)</v>
          </cell>
          <cell r="E263" t="str">
            <v>4M, Ø76, 분체도장</v>
          </cell>
          <cell r="F263">
            <v>1</v>
          </cell>
          <cell r="G263" t="str">
            <v>EA</v>
          </cell>
          <cell r="H263">
            <v>266000</v>
          </cell>
          <cell r="I263">
            <v>266000</v>
          </cell>
          <cell r="J263">
            <v>0</v>
          </cell>
          <cell r="L263">
            <v>0</v>
          </cell>
          <cell r="N263">
            <v>266000</v>
          </cell>
          <cell r="O263">
            <v>266000</v>
          </cell>
        </row>
        <row r="264">
          <cell r="C264" t="str">
            <v>노무비</v>
          </cell>
          <cell r="D264" t="str">
            <v>통신외선공</v>
          </cell>
          <cell r="E264">
            <v>0.32</v>
          </cell>
          <cell r="F264">
            <v>0.32</v>
          </cell>
          <cell r="G264" t="str">
            <v>인</v>
          </cell>
          <cell r="J264">
            <v>315405</v>
          </cell>
          <cell r="K264">
            <v>100929</v>
          </cell>
          <cell r="N264">
            <v>315405</v>
          </cell>
          <cell r="O264">
            <v>100929</v>
          </cell>
        </row>
        <row r="265">
          <cell r="D265" t="str">
            <v>특별인부</v>
          </cell>
          <cell r="E265">
            <v>0.32</v>
          </cell>
          <cell r="F265">
            <v>0.32</v>
          </cell>
          <cell r="G265" t="str">
            <v>인</v>
          </cell>
          <cell r="J265">
            <v>166063</v>
          </cell>
          <cell r="K265">
            <v>53140</v>
          </cell>
          <cell r="N265">
            <v>166063</v>
          </cell>
          <cell r="O265">
            <v>53140</v>
          </cell>
        </row>
        <row r="266">
          <cell r="D266" t="str">
            <v>공구손료</v>
          </cell>
          <cell r="E266" t="str">
            <v>노무비의</v>
          </cell>
          <cell r="F266">
            <v>3</v>
          </cell>
          <cell r="G266" t="str">
            <v>%</v>
          </cell>
          <cell r="H266">
            <v>154069</v>
          </cell>
          <cell r="I266">
            <v>4622</v>
          </cell>
          <cell r="N266">
            <v>154069</v>
          </cell>
          <cell r="O266">
            <v>4622</v>
          </cell>
        </row>
        <row r="267">
          <cell r="C267" t="str">
            <v>현장교통정리원</v>
          </cell>
          <cell r="D267" t="str">
            <v>보통인부</v>
          </cell>
          <cell r="E267">
            <v>0.5</v>
          </cell>
          <cell r="F267">
            <v>0.5</v>
          </cell>
          <cell r="G267" t="str">
            <v>인</v>
          </cell>
          <cell r="J267">
            <v>138290</v>
          </cell>
          <cell r="K267">
            <v>69145</v>
          </cell>
          <cell r="N267">
            <v>138290</v>
          </cell>
          <cell r="O267">
            <v>69145</v>
          </cell>
        </row>
        <row r="271">
          <cell r="A271">
            <v>310</v>
          </cell>
          <cell r="B271">
            <v>3</v>
          </cell>
          <cell r="C271" t="str">
            <v>제310호표</v>
          </cell>
          <cell r="D271" t="str">
            <v>부착대(ARM)설치(도로)</v>
          </cell>
          <cell r="E271" t="str">
            <v>5M, Ø76, 분체도장</v>
          </cell>
          <cell r="F271">
            <v>1</v>
          </cell>
          <cell r="G271" t="str">
            <v>EA</v>
          </cell>
          <cell r="I271">
            <v>292622</v>
          </cell>
          <cell r="K271">
            <v>223214</v>
          </cell>
          <cell r="M271">
            <v>0</v>
          </cell>
          <cell r="O271">
            <v>515836</v>
          </cell>
          <cell r="P271" t="str">
            <v>통9-1-10</v>
          </cell>
        </row>
        <row r="273">
          <cell r="D273" t="str">
            <v>부착대(ARM)설치(도로)</v>
          </cell>
          <cell r="E273" t="str">
            <v>5M, Ø76, 분체도장</v>
          </cell>
          <cell r="F273">
            <v>1</v>
          </cell>
          <cell r="G273" t="str">
            <v>EA</v>
          </cell>
        </row>
        <row r="275">
          <cell r="B275" t="str">
            <v>부착대(ARM)5M, Ø76, 분체도장</v>
          </cell>
          <cell r="C275" t="str">
            <v>재료비</v>
          </cell>
          <cell r="D275" t="str">
            <v>부착대(ARM)</v>
          </cell>
          <cell r="E275" t="str">
            <v>5M, Ø76, 분체도장</v>
          </cell>
          <cell r="F275">
            <v>1</v>
          </cell>
          <cell r="G275" t="str">
            <v>EA</v>
          </cell>
          <cell r="H275">
            <v>288000</v>
          </cell>
          <cell r="I275">
            <v>288000</v>
          </cell>
          <cell r="J275">
            <v>0</v>
          </cell>
          <cell r="L275">
            <v>0</v>
          </cell>
          <cell r="N275">
            <v>288000</v>
          </cell>
          <cell r="O275">
            <v>288000</v>
          </cell>
        </row>
        <row r="277">
          <cell r="C277" t="str">
            <v>노무비</v>
          </cell>
          <cell r="D277" t="str">
            <v>통신외선공</v>
          </cell>
          <cell r="E277">
            <v>0.32</v>
          </cell>
          <cell r="F277">
            <v>0.32</v>
          </cell>
          <cell r="G277" t="str">
            <v>인</v>
          </cell>
          <cell r="J277">
            <v>315405</v>
          </cell>
          <cell r="K277">
            <v>100929</v>
          </cell>
          <cell r="N277">
            <v>315405</v>
          </cell>
          <cell r="O277">
            <v>100929</v>
          </cell>
        </row>
        <row r="278">
          <cell r="D278" t="str">
            <v>특별인부</v>
          </cell>
          <cell r="E278">
            <v>0.32</v>
          </cell>
          <cell r="F278">
            <v>0.32</v>
          </cell>
          <cell r="G278" t="str">
            <v>인</v>
          </cell>
          <cell r="J278">
            <v>166063</v>
          </cell>
          <cell r="K278">
            <v>53140</v>
          </cell>
          <cell r="N278">
            <v>166063</v>
          </cell>
          <cell r="O278">
            <v>53140</v>
          </cell>
        </row>
        <row r="279">
          <cell r="D279" t="str">
            <v>공구손료</v>
          </cell>
          <cell r="E279" t="str">
            <v>노무비의</v>
          </cell>
          <cell r="F279">
            <v>3</v>
          </cell>
          <cell r="G279" t="str">
            <v>%</v>
          </cell>
          <cell r="H279">
            <v>154069</v>
          </cell>
          <cell r="I279">
            <v>4622</v>
          </cell>
          <cell r="N279">
            <v>154069</v>
          </cell>
          <cell r="O279">
            <v>4622</v>
          </cell>
        </row>
        <row r="280">
          <cell r="C280" t="str">
            <v>현장교통정리원</v>
          </cell>
          <cell r="D280" t="str">
            <v>보통인부</v>
          </cell>
          <cell r="E280">
            <v>0.5</v>
          </cell>
          <cell r="F280">
            <v>0.5</v>
          </cell>
          <cell r="G280" t="str">
            <v>인</v>
          </cell>
          <cell r="J280">
            <v>138290</v>
          </cell>
          <cell r="K280">
            <v>69145</v>
          </cell>
          <cell r="N280">
            <v>138290</v>
          </cell>
          <cell r="O280">
            <v>69145</v>
          </cell>
        </row>
        <row r="284">
          <cell r="A284">
            <v>311</v>
          </cell>
          <cell r="B284">
            <v>3</v>
          </cell>
          <cell r="C284" t="str">
            <v>제311호표</v>
          </cell>
          <cell r="D284" t="str">
            <v>전주부착형
부착대(ARM)설치(도로)</v>
          </cell>
          <cell r="E284" t="str">
            <v>1.5M, Ø76, 분체도장</v>
          </cell>
          <cell r="F284">
            <v>1</v>
          </cell>
          <cell r="G284" t="str">
            <v>EA</v>
          </cell>
          <cell r="I284">
            <v>229622</v>
          </cell>
          <cell r="K284">
            <v>223214</v>
          </cell>
          <cell r="M284">
            <v>0</v>
          </cell>
          <cell r="O284">
            <v>452836</v>
          </cell>
          <cell r="P284" t="str">
            <v>통9-1-10</v>
          </cell>
        </row>
        <row r="286">
          <cell r="D286" t="str">
            <v>전주부착형
부착대(ARM)설치(도로)</v>
          </cell>
          <cell r="E286" t="str">
            <v>1.5M, Ø76, 분체도장</v>
          </cell>
          <cell r="F286">
            <v>1</v>
          </cell>
          <cell r="G286" t="str">
            <v>EA</v>
          </cell>
        </row>
        <row r="288">
          <cell r="B288" t="str">
            <v>전주부착형 부착대(ARM)1.5M, Ø76, 분체도장</v>
          </cell>
          <cell r="C288" t="str">
            <v>재료비</v>
          </cell>
          <cell r="D288" t="str">
            <v>전주부착형 부착대(ARM)</v>
          </cell>
          <cell r="E288" t="str">
            <v>1.5M, Ø76, 분체도장</v>
          </cell>
          <cell r="F288">
            <v>1</v>
          </cell>
          <cell r="G288" t="str">
            <v>EA</v>
          </cell>
          <cell r="H288">
            <v>225000</v>
          </cell>
          <cell r="I288">
            <v>225000</v>
          </cell>
          <cell r="J288">
            <v>0</v>
          </cell>
          <cell r="L288">
            <v>0</v>
          </cell>
          <cell r="N288">
            <v>225000</v>
          </cell>
          <cell r="O288">
            <v>225000</v>
          </cell>
        </row>
        <row r="290">
          <cell r="C290" t="str">
            <v>노무비</v>
          </cell>
          <cell r="D290" t="str">
            <v>통신외선공</v>
          </cell>
          <cell r="E290">
            <v>0.32</v>
          </cell>
          <cell r="F290">
            <v>0.32</v>
          </cell>
          <cell r="G290" t="str">
            <v>인</v>
          </cell>
          <cell r="J290">
            <v>315405</v>
          </cell>
          <cell r="K290">
            <v>100929</v>
          </cell>
          <cell r="N290">
            <v>315405</v>
          </cell>
          <cell r="O290">
            <v>100929</v>
          </cell>
        </row>
        <row r="291">
          <cell r="D291" t="str">
            <v>특별인부</v>
          </cell>
          <cell r="E291">
            <v>0.32</v>
          </cell>
          <cell r="F291">
            <v>0.32</v>
          </cell>
          <cell r="G291" t="str">
            <v>인</v>
          </cell>
          <cell r="J291">
            <v>166063</v>
          </cell>
          <cell r="K291">
            <v>53140</v>
          </cell>
          <cell r="N291">
            <v>166063</v>
          </cell>
          <cell r="O291">
            <v>53140</v>
          </cell>
        </row>
        <row r="292">
          <cell r="D292" t="str">
            <v>공구손료</v>
          </cell>
          <cell r="E292" t="str">
            <v>노무비의</v>
          </cell>
          <cell r="F292">
            <v>3</v>
          </cell>
          <cell r="G292" t="str">
            <v>%</v>
          </cell>
          <cell r="H292">
            <v>154069</v>
          </cell>
          <cell r="I292">
            <v>4622</v>
          </cell>
          <cell r="N292">
            <v>154069</v>
          </cell>
          <cell r="O292">
            <v>4622</v>
          </cell>
        </row>
        <row r="293">
          <cell r="C293" t="str">
            <v>현장교통정리원</v>
          </cell>
          <cell r="D293" t="str">
            <v>보통인부</v>
          </cell>
          <cell r="E293">
            <v>0.5</v>
          </cell>
          <cell r="F293">
            <v>0.5</v>
          </cell>
          <cell r="G293" t="str">
            <v>인</v>
          </cell>
          <cell r="J293">
            <v>138290</v>
          </cell>
          <cell r="K293">
            <v>69145</v>
          </cell>
          <cell r="N293">
            <v>138290</v>
          </cell>
          <cell r="O293">
            <v>69145</v>
          </cell>
        </row>
        <row r="295">
          <cell r="A295">
            <v>312</v>
          </cell>
          <cell r="B295">
            <v>3</v>
          </cell>
          <cell r="C295" t="str">
            <v>제312호표</v>
          </cell>
          <cell r="D295" t="str">
            <v>전주부착형
부착대(ARM)설치(도로)</v>
          </cell>
          <cell r="E295" t="str">
            <v>4M, Ø76, 분체도장</v>
          </cell>
          <cell r="F295">
            <v>1</v>
          </cell>
          <cell r="G295" t="str">
            <v>EA</v>
          </cell>
          <cell r="I295">
            <v>270622</v>
          </cell>
          <cell r="K295">
            <v>223214</v>
          </cell>
          <cell r="M295">
            <v>0</v>
          </cell>
          <cell r="O295">
            <v>493836</v>
          </cell>
          <cell r="P295" t="str">
            <v>통9-1-10</v>
          </cell>
        </row>
        <row r="297">
          <cell r="D297" t="str">
            <v>전주부착형
부착대(ARM)설치(도로)</v>
          </cell>
          <cell r="E297" t="str">
            <v>4M, Ø76, 분체도장</v>
          </cell>
          <cell r="F297">
            <v>1</v>
          </cell>
          <cell r="G297" t="str">
            <v>EA</v>
          </cell>
        </row>
        <row r="299">
          <cell r="B299" t="str">
            <v>전주부착형 부착대(ARM)4M, Ø76, 분체도장</v>
          </cell>
          <cell r="C299" t="str">
            <v>재료비</v>
          </cell>
          <cell r="D299" t="str">
            <v>전주부착형 부착대(ARM)</v>
          </cell>
          <cell r="E299" t="str">
            <v>4M, Ø76, 분체도장</v>
          </cell>
          <cell r="F299">
            <v>1</v>
          </cell>
          <cell r="G299" t="str">
            <v>EA</v>
          </cell>
          <cell r="H299">
            <v>266000</v>
          </cell>
          <cell r="I299">
            <v>266000</v>
          </cell>
          <cell r="J299">
            <v>0</v>
          </cell>
          <cell r="L299">
            <v>0</v>
          </cell>
          <cell r="N299">
            <v>266000</v>
          </cell>
          <cell r="O299">
            <v>266000</v>
          </cell>
        </row>
        <row r="300">
          <cell r="C300" t="str">
            <v>노무비</v>
          </cell>
          <cell r="D300" t="str">
            <v>통신외선공</v>
          </cell>
          <cell r="E300">
            <v>0.32</v>
          </cell>
          <cell r="F300">
            <v>0.32</v>
          </cell>
          <cell r="G300" t="str">
            <v>인</v>
          </cell>
          <cell r="J300">
            <v>315405</v>
          </cell>
          <cell r="K300">
            <v>100929</v>
          </cell>
          <cell r="N300">
            <v>315405</v>
          </cell>
          <cell r="O300">
            <v>100929</v>
          </cell>
        </row>
        <row r="301">
          <cell r="D301" t="str">
            <v>특별인부</v>
          </cell>
          <cell r="E301">
            <v>0.32</v>
          </cell>
          <cell r="F301">
            <v>0.32</v>
          </cell>
          <cell r="G301" t="str">
            <v>인</v>
          </cell>
          <cell r="J301">
            <v>166063</v>
          </cell>
          <cell r="K301">
            <v>53140</v>
          </cell>
          <cell r="N301">
            <v>166063</v>
          </cell>
          <cell r="O301">
            <v>53140</v>
          </cell>
        </row>
        <row r="302">
          <cell r="D302" t="str">
            <v>공구손료</v>
          </cell>
          <cell r="E302" t="str">
            <v>노무비의</v>
          </cell>
          <cell r="F302">
            <v>3</v>
          </cell>
          <cell r="G302" t="str">
            <v>%</v>
          </cell>
          <cell r="H302">
            <v>154069</v>
          </cell>
          <cell r="I302">
            <v>4622</v>
          </cell>
          <cell r="N302">
            <v>154069</v>
          </cell>
          <cell r="O302">
            <v>4622</v>
          </cell>
        </row>
        <row r="303">
          <cell r="C303" t="str">
            <v>현장교통정리원</v>
          </cell>
          <cell r="D303" t="str">
            <v>보통인부</v>
          </cell>
          <cell r="E303">
            <v>0.5</v>
          </cell>
          <cell r="F303">
            <v>0.5</v>
          </cell>
          <cell r="G303" t="str">
            <v>인</v>
          </cell>
          <cell r="J303">
            <v>138290</v>
          </cell>
          <cell r="K303">
            <v>69145</v>
          </cell>
          <cell r="N303">
            <v>138290</v>
          </cell>
          <cell r="O303">
            <v>69145</v>
          </cell>
        </row>
        <row r="306">
          <cell r="A306">
            <v>313</v>
          </cell>
          <cell r="B306">
            <v>3</v>
          </cell>
          <cell r="C306" t="str">
            <v>제313호표</v>
          </cell>
          <cell r="D306" t="str">
            <v>전주부착형
부착대(ARM)설치(도로)</v>
          </cell>
          <cell r="E306" t="str">
            <v>5M, Ø76, 분체도장</v>
          </cell>
          <cell r="F306">
            <v>1</v>
          </cell>
          <cell r="G306" t="str">
            <v>EA</v>
          </cell>
          <cell r="I306">
            <v>292622</v>
          </cell>
          <cell r="K306">
            <v>223214</v>
          </cell>
          <cell r="M306">
            <v>0</v>
          </cell>
          <cell r="O306">
            <v>515836</v>
          </cell>
          <cell r="P306" t="str">
            <v>통9-1-10</v>
          </cell>
        </row>
        <row r="308">
          <cell r="D308" t="str">
            <v>전주부착형
부착대(ARM)설치(도로)</v>
          </cell>
          <cell r="E308" t="str">
            <v>5M, Ø76, 분체도장</v>
          </cell>
          <cell r="F308">
            <v>1</v>
          </cell>
          <cell r="G308" t="str">
            <v>EA</v>
          </cell>
        </row>
        <row r="310">
          <cell r="B310" t="str">
            <v>전주부착형 부착대(ARM)5M, Ø76, 분체도장</v>
          </cell>
          <cell r="C310" t="str">
            <v>재료비</v>
          </cell>
          <cell r="D310" t="str">
            <v>전주부착형 부착대(ARM)</v>
          </cell>
          <cell r="E310" t="str">
            <v>5M, Ø76, 분체도장</v>
          </cell>
          <cell r="F310">
            <v>1</v>
          </cell>
          <cell r="G310" t="str">
            <v>EA</v>
          </cell>
          <cell r="H310">
            <v>288000</v>
          </cell>
          <cell r="I310">
            <v>288000</v>
          </cell>
          <cell r="J310">
            <v>0</v>
          </cell>
          <cell r="L310">
            <v>0</v>
          </cell>
          <cell r="N310">
            <v>288000</v>
          </cell>
          <cell r="O310">
            <v>288000</v>
          </cell>
        </row>
        <row r="312">
          <cell r="C312" t="str">
            <v>노무비</v>
          </cell>
          <cell r="D312" t="str">
            <v>통신외선공</v>
          </cell>
          <cell r="E312">
            <v>0.32</v>
          </cell>
          <cell r="F312">
            <v>0.32</v>
          </cell>
          <cell r="G312" t="str">
            <v>인</v>
          </cell>
          <cell r="J312">
            <v>315405</v>
          </cell>
          <cell r="K312">
            <v>100929</v>
          </cell>
          <cell r="N312">
            <v>315405</v>
          </cell>
          <cell r="O312">
            <v>100929</v>
          </cell>
        </row>
        <row r="313">
          <cell r="D313" t="str">
            <v>특별인부</v>
          </cell>
          <cell r="E313">
            <v>0.32</v>
          </cell>
          <cell r="F313">
            <v>0.32</v>
          </cell>
          <cell r="G313" t="str">
            <v>인</v>
          </cell>
          <cell r="J313">
            <v>166063</v>
          </cell>
          <cell r="K313">
            <v>53140</v>
          </cell>
          <cell r="N313">
            <v>166063</v>
          </cell>
          <cell r="O313">
            <v>53140</v>
          </cell>
        </row>
        <row r="314">
          <cell r="D314" t="str">
            <v>공구손료</v>
          </cell>
          <cell r="E314" t="str">
            <v>노무비의</v>
          </cell>
          <cell r="F314">
            <v>3</v>
          </cell>
          <cell r="G314" t="str">
            <v>%</v>
          </cell>
          <cell r="H314">
            <v>154069</v>
          </cell>
          <cell r="I314">
            <v>4622</v>
          </cell>
          <cell r="N314">
            <v>154069</v>
          </cell>
          <cell r="O314">
            <v>4622</v>
          </cell>
        </row>
        <row r="315">
          <cell r="C315" t="str">
            <v>현장교통정리원</v>
          </cell>
          <cell r="D315" t="str">
            <v>보통인부</v>
          </cell>
          <cell r="E315">
            <v>0.5</v>
          </cell>
          <cell r="F315">
            <v>0.5</v>
          </cell>
          <cell r="G315" t="str">
            <v>인</v>
          </cell>
          <cell r="J315">
            <v>138290</v>
          </cell>
          <cell r="K315">
            <v>69145</v>
          </cell>
          <cell r="N315">
            <v>138290</v>
          </cell>
          <cell r="O315">
            <v>69145</v>
          </cell>
        </row>
        <row r="319">
          <cell r="A319">
            <v>314</v>
          </cell>
          <cell r="B319">
            <v>3</v>
          </cell>
          <cell r="C319" t="str">
            <v>제314호표</v>
          </cell>
          <cell r="D319" t="str">
            <v>부착대(ARM)설치(기타)</v>
          </cell>
          <cell r="E319" t="str">
            <v>2M, Ø76, 분체도장</v>
          </cell>
          <cell r="F319">
            <v>1</v>
          </cell>
          <cell r="G319" t="str">
            <v>EA</v>
          </cell>
          <cell r="I319">
            <v>240622</v>
          </cell>
          <cell r="K319">
            <v>154069</v>
          </cell>
          <cell r="M319">
            <v>0</v>
          </cell>
          <cell r="O319">
            <v>394691</v>
          </cell>
          <cell r="P319" t="str">
            <v>통9-1-10</v>
          </cell>
        </row>
        <row r="321">
          <cell r="D321" t="str">
            <v>부착대(ARM)설치(기타)</v>
          </cell>
          <cell r="E321" t="str">
            <v>2M, Ø76, 분체도장</v>
          </cell>
          <cell r="F321">
            <v>1</v>
          </cell>
          <cell r="G321" t="str">
            <v>EA</v>
          </cell>
        </row>
        <row r="322">
          <cell r="B322" t="str">
            <v>부착대(ARM)2M, Ø76, 분체도장</v>
          </cell>
          <cell r="C322" t="str">
            <v>재료비</v>
          </cell>
          <cell r="D322" t="str">
            <v>부착대(ARM)</v>
          </cell>
          <cell r="E322" t="str">
            <v>2M, Ø76, 분체도장</v>
          </cell>
          <cell r="F322">
            <v>1</v>
          </cell>
          <cell r="G322" t="str">
            <v>EA</v>
          </cell>
          <cell r="H322">
            <v>236000</v>
          </cell>
          <cell r="I322">
            <v>236000</v>
          </cell>
          <cell r="J322">
            <v>0</v>
          </cell>
          <cell r="L322">
            <v>0</v>
          </cell>
          <cell r="N322">
            <v>236000</v>
          </cell>
          <cell r="O322">
            <v>236000</v>
          </cell>
        </row>
        <row r="323">
          <cell r="C323" t="str">
            <v>노무비</v>
          </cell>
          <cell r="D323" t="str">
            <v>통신외선공</v>
          </cell>
          <cell r="E323">
            <v>0.32</v>
          </cell>
          <cell r="F323">
            <v>0.32</v>
          </cell>
          <cell r="G323" t="str">
            <v>인</v>
          </cell>
          <cell r="J323">
            <v>315405</v>
          </cell>
          <cell r="K323">
            <v>100929</v>
          </cell>
          <cell r="N323">
            <v>315405</v>
          </cell>
          <cell r="O323">
            <v>100929</v>
          </cell>
        </row>
        <row r="324">
          <cell r="D324" t="str">
            <v>특별인부</v>
          </cell>
          <cell r="E324">
            <v>0.32</v>
          </cell>
          <cell r="F324">
            <v>0.32</v>
          </cell>
          <cell r="G324" t="str">
            <v>인</v>
          </cell>
          <cell r="J324">
            <v>166063</v>
          </cell>
          <cell r="K324">
            <v>53140</v>
          </cell>
          <cell r="N324">
            <v>166063</v>
          </cell>
          <cell r="O324">
            <v>53140</v>
          </cell>
        </row>
        <row r="325">
          <cell r="D325" t="str">
            <v>공구손료</v>
          </cell>
          <cell r="E325" t="str">
            <v>노무비의</v>
          </cell>
          <cell r="F325">
            <v>3</v>
          </cell>
          <cell r="G325" t="str">
            <v>%</v>
          </cell>
          <cell r="H325">
            <v>154069</v>
          </cell>
          <cell r="I325">
            <v>4622</v>
          </cell>
          <cell r="N325">
            <v>154069</v>
          </cell>
          <cell r="O325">
            <v>4622</v>
          </cell>
        </row>
        <row r="329">
          <cell r="A329">
            <v>315</v>
          </cell>
          <cell r="B329">
            <v>3</v>
          </cell>
          <cell r="C329" t="str">
            <v>제315호표</v>
          </cell>
          <cell r="D329" t="str">
            <v>부착대(ARM)설치(기타)</v>
          </cell>
          <cell r="E329" t="str">
            <v>3M, Ø76, 분체도장</v>
          </cell>
          <cell r="F329">
            <v>1</v>
          </cell>
          <cell r="G329" t="str">
            <v>EA</v>
          </cell>
          <cell r="I329">
            <v>257622</v>
          </cell>
          <cell r="K329">
            <v>154069</v>
          </cell>
          <cell r="M329">
            <v>0</v>
          </cell>
          <cell r="O329">
            <v>411691</v>
          </cell>
          <cell r="P329" t="str">
            <v>통9-1-10</v>
          </cell>
        </row>
        <row r="331">
          <cell r="D331" t="str">
            <v>부착대(ARM)설치(기타)</v>
          </cell>
          <cell r="E331" t="str">
            <v>3M, Ø76, 분체도장</v>
          </cell>
          <cell r="F331">
            <v>1</v>
          </cell>
          <cell r="G331" t="str">
            <v>EA</v>
          </cell>
        </row>
        <row r="332">
          <cell r="B332" t="str">
            <v>부착대(ARM)3M, Ø76, 분체도장</v>
          </cell>
          <cell r="C332" t="str">
            <v>재료비</v>
          </cell>
          <cell r="D332" t="str">
            <v>부착대(ARM)</v>
          </cell>
          <cell r="E332" t="str">
            <v>3M, Ø76, 분체도장</v>
          </cell>
          <cell r="F332">
            <v>1</v>
          </cell>
          <cell r="G332" t="str">
            <v>EA</v>
          </cell>
          <cell r="H332">
            <v>253000</v>
          </cell>
          <cell r="I332">
            <v>253000</v>
          </cell>
          <cell r="J332">
            <v>0</v>
          </cell>
          <cell r="L332">
            <v>0</v>
          </cell>
          <cell r="N332">
            <v>253000</v>
          </cell>
          <cell r="O332">
            <v>253000</v>
          </cell>
        </row>
        <row r="333">
          <cell r="C333" t="str">
            <v>노무비</v>
          </cell>
          <cell r="D333" t="str">
            <v>통신외선공</v>
          </cell>
          <cell r="E333">
            <v>0.32</v>
          </cell>
          <cell r="F333">
            <v>0.32</v>
          </cell>
          <cell r="G333" t="str">
            <v>인</v>
          </cell>
          <cell r="J333">
            <v>315405</v>
          </cell>
          <cell r="K333">
            <v>100929</v>
          </cell>
          <cell r="N333">
            <v>315405</v>
          </cell>
          <cell r="O333">
            <v>100929</v>
          </cell>
        </row>
        <row r="334">
          <cell r="D334" t="str">
            <v>특별인부</v>
          </cell>
          <cell r="E334">
            <v>0.32</v>
          </cell>
          <cell r="F334">
            <v>0.32</v>
          </cell>
          <cell r="G334" t="str">
            <v>인</v>
          </cell>
          <cell r="J334">
            <v>166063</v>
          </cell>
          <cell r="K334">
            <v>53140</v>
          </cell>
          <cell r="N334">
            <v>166063</v>
          </cell>
          <cell r="O334">
            <v>53140</v>
          </cell>
        </row>
        <row r="335">
          <cell r="D335" t="str">
            <v>공구손료</v>
          </cell>
          <cell r="E335" t="str">
            <v>노무비의</v>
          </cell>
          <cell r="F335">
            <v>3</v>
          </cell>
          <cell r="G335" t="str">
            <v>%</v>
          </cell>
          <cell r="H335">
            <v>154069</v>
          </cell>
          <cell r="I335">
            <v>4622</v>
          </cell>
          <cell r="N335">
            <v>154069</v>
          </cell>
          <cell r="O335">
            <v>4622</v>
          </cell>
        </row>
        <row r="337">
          <cell r="A337">
            <v>316</v>
          </cell>
          <cell r="B337">
            <v>3</v>
          </cell>
          <cell r="C337" t="str">
            <v>제316호표</v>
          </cell>
          <cell r="D337" t="str">
            <v>부착대(ARM)설치(기타)</v>
          </cell>
          <cell r="E337" t="str">
            <v>4M, Ø76, 분체도장</v>
          </cell>
          <cell r="F337">
            <v>1</v>
          </cell>
          <cell r="G337" t="str">
            <v>EA</v>
          </cell>
          <cell r="I337">
            <v>270622</v>
          </cell>
          <cell r="K337">
            <v>154069</v>
          </cell>
          <cell r="M337">
            <v>0</v>
          </cell>
          <cell r="O337">
            <v>424691</v>
          </cell>
          <cell r="P337" t="str">
            <v>통9-1-10</v>
          </cell>
        </row>
        <row r="339">
          <cell r="D339" t="str">
            <v>부착대(ARM)설치(기타)</v>
          </cell>
          <cell r="E339" t="str">
            <v>4M, Ø76, 분체도장</v>
          </cell>
          <cell r="F339">
            <v>1</v>
          </cell>
          <cell r="G339" t="str">
            <v>EA</v>
          </cell>
        </row>
        <row r="340">
          <cell r="B340" t="str">
            <v>부착대(ARM)4M, Ø76, 분체도장</v>
          </cell>
          <cell r="C340" t="str">
            <v>재료비</v>
          </cell>
          <cell r="D340" t="str">
            <v>부착대(ARM)</v>
          </cell>
          <cell r="E340" t="str">
            <v>4M, Ø76, 분체도장</v>
          </cell>
          <cell r="F340">
            <v>1</v>
          </cell>
          <cell r="G340" t="str">
            <v>EA</v>
          </cell>
          <cell r="H340">
            <v>266000</v>
          </cell>
          <cell r="I340">
            <v>266000</v>
          </cell>
          <cell r="J340">
            <v>0</v>
          </cell>
          <cell r="L340">
            <v>0</v>
          </cell>
          <cell r="N340">
            <v>266000</v>
          </cell>
          <cell r="O340">
            <v>266000</v>
          </cell>
        </row>
        <row r="341">
          <cell r="C341" t="str">
            <v>노무비</v>
          </cell>
          <cell r="D341" t="str">
            <v>통신외선공</v>
          </cell>
          <cell r="E341">
            <v>0.32</v>
          </cell>
          <cell r="F341">
            <v>0.32</v>
          </cell>
          <cell r="G341" t="str">
            <v>인</v>
          </cell>
          <cell r="J341">
            <v>315405</v>
          </cell>
          <cell r="K341">
            <v>100929</v>
          </cell>
          <cell r="N341">
            <v>315405</v>
          </cell>
          <cell r="O341">
            <v>100929</v>
          </cell>
        </row>
        <row r="342">
          <cell r="D342" t="str">
            <v>특별인부</v>
          </cell>
          <cell r="E342">
            <v>0.32</v>
          </cell>
          <cell r="F342">
            <v>0.32</v>
          </cell>
          <cell r="G342" t="str">
            <v>인</v>
          </cell>
          <cell r="J342">
            <v>166063</v>
          </cell>
          <cell r="K342">
            <v>53140</v>
          </cell>
          <cell r="N342">
            <v>166063</v>
          </cell>
          <cell r="O342">
            <v>53140</v>
          </cell>
        </row>
        <row r="343">
          <cell r="D343" t="str">
            <v>공구손료</v>
          </cell>
          <cell r="E343" t="str">
            <v>노무비의</v>
          </cell>
          <cell r="F343">
            <v>3</v>
          </cell>
          <cell r="G343" t="str">
            <v>%</v>
          </cell>
          <cell r="H343">
            <v>154069</v>
          </cell>
          <cell r="I343">
            <v>4622</v>
          </cell>
          <cell r="N343">
            <v>154069</v>
          </cell>
          <cell r="O343">
            <v>4622</v>
          </cell>
        </row>
        <row r="345">
          <cell r="A345">
            <v>317</v>
          </cell>
          <cell r="B345">
            <v>3</v>
          </cell>
          <cell r="C345" t="str">
            <v>제317호표</v>
          </cell>
          <cell r="D345" t="str">
            <v>부착대(ARM)설치(기타)</v>
          </cell>
          <cell r="E345" t="str">
            <v>5M, Ø76, 분체도장</v>
          </cell>
          <cell r="F345">
            <v>1</v>
          </cell>
          <cell r="G345" t="str">
            <v>EA</v>
          </cell>
          <cell r="I345">
            <v>292622</v>
          </cell>
          <cell r="K345">
            <v>154069</v>
          </cell>
          <cell r="M345">
            <v>0</v>
          </cell>
          <cell r="O345">
            <v>446691</v>
          </cell>
          <cell r="P345" t="str">
            <v>통9-1-10</v>
          </cell>
        </row>
        <row r="347">
          <cell r="D347" t="str">
            <v>부착대(ARM)설치(기타)</v>
          </cell>
          <cell r="E347" t="str">
            <v>5M, Ø76, 분체도장</v>
          </cell>
          <cell r="F347">
            <v>1</v>
          </cell>
          <cell r="G347" t="str">
            <v>EA</v>
          </cell>
        </row>
        <row r="348">
          <cell r="B348" t="str">
            <v>부착대(ARM)5M, Ø76, 분체도장</v>
          </cell>
          <cell r="C348" t="str">
            <v>재료비</v>
          </cell>
          <cell r="D348" t="str">
            <v>부착대(ARM)</v>
          </cell>
          <cell r="E348" t="str">
            <v>5M, Ø76, 분체도장</v>
          </cell>
          <cell r="F348">
            <v>1</v>
          </cell>
          <cell r="G348" t="str">
            <v>EA</v>
          </cell>
          <cell r="H348">
            <v>288000</v>
          </cell>
          <cell r="I348">
            <v>288000</v>
          </cell>
          <cell r="J348">
            <v>0</v>
          </cell>
          <cell r="L348">
            <v>0</v>
          </cell>
          <cell r="N348">
            <v>288000</v>
          </cell>
          <cell r="O348">
            <v>288000</v>
          </cell>
        </row>
        <row r="349">
          <cell r="C349" t="str">
            <v>노무비</v>
          </cell>
          <cell r="D349" t="str">
            <v>통신외선공</v>
          </cell>
          <cell r="E349">
            <v>0.32</v>
          </cell>
          <cell r="F349">
            <v>0.32</v>
          </cell>
          <cell r="G349" t="str">
            <v>인</v>
          </cell>
          <cell r="J349">
            <v>315405</v>
          </cell>
          <cell r="K349">
            <v>100929</v>
          </cell>
          <cell r="N349">
            <v>315405</v>
          </cell>
          <cell r="O349">
            <v>100929</v>
          </cell>
        </row>
        <row r="350">
          <cell r="D350" t="str">
            <v>특별인부</v>
          </cell>
          <cell r="E350">
            <v>0.32</v>
          </cell>
          <cell r="F350">
            <v>0.32</v>
          </cell>
          <cell r="G350" t="str">
            <v>인</v>
          </cell>
          <cell r="J350">
            <v>166063</v>
          </cell>
          <cell r="K350">
            <v>53140</v>
          </cell>
          <cell r="N350">
            <v>166063</v>
          </cell>
          <cell r="O350">
            <v>53140</v>
          </cell>
        </row>
        <row r="351">
          <cell r="D351" t="str">
            <v>공구손료</v>
          </cell>
          <cell r="E351" t="str">
            <v>노무비의</v>
          </cell>
          <cell r="F351">
            <v>3</v>
          </cell>
          <cell r="G351" t="str">
            <v>%</v>
          </cell>
          <cell r="H351">
            <v>154069</v>
          </cell>
          <cell r="I351">
            <v>4622</v>
          </cell>
          <cell r="N351">
            <v>154069</v>
          </cell>
          <cell r="O351">
            <v>4622</v>
          </cell>
        </row>
        <row r="352">
          <cell r="A352">
            <v>318</v>
          </cell>
          <cell r="B352">
            <v>3</v>
          </cell>
          <cell r="C352" t="str">
            <v>제318호표</v>
          </cell>
          <cell r="D352" t="str">
            <v>전주부착형
부착대(ARM)설치(기타)</v>
          </cell>
          <cell r="E352" t="str">
            <v>1.5M, Ø76, 분체도장</v>
          </cell>
          <cell r="F352">
            <v>1</v>
          </cell>
          <cell r="G352" t="str">
            <v>EA</v>
          </cell>
          <cell r="I352">
            <v>229622</v>
          </cell>
          <cell r="K352">
            <v>154069</v>
          </cell>
          <cell r="M352">
            <v>0</v>
          </cell>
          <cell r="O352">
            <v>383691</v>
          </cell>
          <cell r="P352" t="str">
            <v>통9-1-10</v>
          </cell>
        </row>
        <row r="353">
          <cell r="D353" t="str">
            <v>전주부착형
부착대(ARM)설치(기타)</v>
          </cell>
          <cell r="E353" t="str">
            <v>1.5M, Ø76, 분체도장</v>
          </cell>
          <cell r="F353">
            <v>1</v>
          </cell>
          <cell r="G353" t="str">
            <v>EA</v>
          </cell>
        </row>
        <row r="354">
          <cell r="B354" t="str">
            <v>전주부착형 부착대(ARM)1.5M, Ø76, 분체도장</v>
          </cell>
          <cell r="C354" t="str">
            <v>재료비</v>
          </cell>
          <cell r="D354" t="str">
            <v>전주부착형 부착대(ARM)</v>
          </cell>
          <cell r="E354" t="str">
            <v>1.5M, Ø76, 분체도장</v>
          </cell>
          <cell r="F354">
            <v>1</v>
          </cell>
          <cell r="G354" t="str">
            <v>EA</v>
          </cell>
          <cell r="H354">
            <v>225000</v>
          </cell>
          <cell r="I354">
            <v>225000</v>
          </cell>
          <cell r="J354">
            <v>0</v>
          </cell>
          <cell r="L354">
            <v>0</v>
          </cell>
          <cell r="N354">
            <v>225000</v>
          </cell>
          <cell r="O354">
            <v>225000</v>
          </cell>
        </row>
        <row r="355">
          <cell r="C355" t="str">
            <v>노무비</v>
          </cell>
          <cell r="D355" t="str">
            <v>통신외선공</v>
          </cell>
          <cell r="E355">
            <v>0.32</v>
          </cell>
          <cell r="F355">
            <v>0.32</v>
          </cell>
          <cell r="G355" t="str">
            <v>인</v>
          </cell>
          <cell r="J355">
            <v>315405</v>
          </cell>
          <cell r="K355">
            <v>100929</v>
          </cell>
          <cell r="N355">
            <v>315405</v>
          </cell>
          <cell r="O355">
            <v>100929</v>
          </cell>
        </row>
        <row r="356">
          <cell r="D356" t="str">
            <v>특별인부</v>
          </cell>
          <cell r="E356">
            <v>0.32</v>
          </cell>
          <cell r="F356">
            <v>0.32</v>
          </cell>
          <cell r="G356" t="str">
            <v>인</v>
          </cell>
          <cell r="J356">
            <v>166063</v>
          </cell>
          <cell r="K356">
            <v>53140</v>
          </cell>
          <cell r="N356">
            <v>166063</v>
          </cell>
          <cell r="O356">
            <v>53140</v>
          </cell>
        </row>
        <row r="357">
          <cell r="D357" t="str">
            <v>공구손료</v>
          </cell>
          <cell r="E357" t="str">
            <v>노무비의</v>
          </cell>
          <cell r="F357">
            <v>3</v>
          </cell>
          <cell r="G357" t="str">
            <v>%</v>
          </cell>
          <cell r="H357">
            <v>154069</v>
          </cell>
          <cell r="I357">
            <v>4622</v>
          </cell>
          <cell r="N357">
            <v>154069</v>
          </cell>
          <cell r="O357">
            <v>4622</v>
          </cell>
        </row>
        <row r="359">
          <cell r="A359">
            <v>319</v>
          </cell>
          <cell r="B359">
            <v>3</v>
          </cell>
          <cell r="C359" t="str">
            <v>제319호표</v>
          </cell>
          <cell r="D359" t="str">
            <v>전주부착형
부착대(ARM)설치(기타)</v>
          </cell>
          <cell r="E359" t="str">
            <v>4M, Ø76, 분체도장</v>
          </cell>
          <cell r="F359">
            <v>1</v>
          </cell>
          <cell r="G359" t="str">
            <v>EA</v>
          </cell>
          <cell r="I359">
            <v>270622</v>
          </cell>
          <cell r="K359">
            <v>154069</v>
          </cell>
          <cell r="M359">
            <v>0</v>
          </cell>
          <cell r="O359">
            <v>424691</v>
          </cell>
          <cell r="P359" t="str">
            <v>통9-1-10</v>
          </cell>
        </row>
        <row r="361">
          <cell r="D361" t="str">
            <v>전주부착형
부착대(ARM)설치(기타)</v>
          </cell>
          <cell r="E361" t="str">
            <v>4M, Ø76, 분체도장</v>
          </cell>
          <cell r="F361">
            <v>1</v>
          </cell>
          <cell r="G361" t="str">
            <v>EA</v>
          </cell>
        </row>
        <row r="362">
          <cell r="B362" t="str">
            <v>전주부착형 부착대(ARM)4M, Ø76, 분체도장</v>
          </cell>
          <cell r="C362" t="str">
            <v>재료비</v>
          </cell>
          <cell r="D362" t="str">
            <v>전주부착형 부착대(ARM)</v>
          </cell>
          <cell r="E362" t="str">
            <v>4M, Ø76, 분체도장</v>
          </cell>
          <cell r="F362">
            <v>1</v>
          </cell>
          <cell r="G362" t="str">
            <v>EA</v>
          </cell>
          <cell r="H362">
            <v>266000</v>
          </cell>
          <cell r="I362">
            <v>266000</v>
          </cell>
          <cell r="J362">
            <v>0</v>
          </cell>
          <cell r="L362">
            <v>0</v>
          </cell>
          <cell r="N362">
            <v>266000</v>
          </cell>
          <cell r="O362">
            <v>266000</v>
          </cell>
        </row>
        <row r="363">
          <cell r="C363" t="str">
            <v>노무비</v>
          </cell>
          <cell r="D363" t="str">
            <v>통신외선공</v>
          </cell>
          <cell r="E363">
            <v>0.32</v>
          </cell>
          <cell r="F363">
            <v>0.32</v>
          </cell>
          <cell r="G363" t="str">
            <v>인</v>
          </cell>
          <cell r="J363">
            <v>315405</v>
          </cell>
          <cell r="K363">
            <v>100929</v>
          </cell>
          <cell r="N363">
            <v>315405</v>
          </cell>
          <cell r="O363">
            <v>100929</v>
          </cell>
        </row>
        <row r="364">
          <cell r="D364" t="str">
            <v>특별인부</v>
          </cell>
          <cell r="E364">
            <v>0.32</v>
          </cell>
          <cell r="F364">
            <v>0.32</v>
          </cell>
          <cell r="G364" t="str">
            <v>인</v>
          </cell>
          <cell r="J364">
            <v>166063</v>
          </cell>
          <cell r="K364">
            <v>53140</v>
          </cell>
          <cell r="N364">
            <v>166063</v>
          </cell>
          <cell r="O364">
            <v>53140</v>
          </cell>
        </row>
        <row r="365">
          <cell r="D365" t="str">
            <v>공구손료</v>
          </cell>
          <cell r="E365" t="str">
            <v>노무비의</v>
          </cell>
          <cell r="F365">
            <v>3</v>
          </cell>
          <cell r="G365" t="str">
            <v>%</v>
          </cell>
          <cell r="H365">
            <v>154069</v>
          </cell>
          <cell r="I365">
            <v>4622</v>
          </cell>
          <cell r="N365">
            <v>154069</v>
          </cell>
          <cell r="O365">
            <v>4622</v>
          </cell>
        </row>
        <row r="367">
          <cell r="A367">
            <v>320</v>
          </cell>
          <cell r="B367">
            <v>3</v>
          </cell>
          <cell r="C367" t="str">
            <v>제320호표</v>
          </cell>
          <cell r="D367" t="str">
            <v>전주부착형
부착대(ARM)설치(기타)</v>
          </cell>
          <cell r="E367" t="str">
            <v>5M, Ø76, 분체도장</v>
          </cell>
          <cell r="F367">
            <v>1</v>
          </cell>
          <cell r="G367" t="str">
            <v>EA</v>
          </cell>
          <cell r="I367">
            <v>292622</v>
          </cell>
          <cell r="K367">
            <v>154069</v>
          </cell>
          <cell r="M367">
            <v>0</v>
          </cell>
          <cell r="O367">
            <v>446691</v>
          </cell>
          <cell r="P367" t="str">
            <v>통9-1-10</v>
          </cell>
        </row>
        <row r="369">
          <cell r="D369" t="str">
            <v>전주부착형
부착대(ARM)설치(기타)</v>
          </cell>
          <cell r="E369" t="str">
            <v>5M, Ø76, 분체도장</v>
          </cell>
          <cell r="F369">
            <v>1</v>
          </cell>
          <cell r="G369" t="str">
            <v>EA</v>
          </cell>
        </row>
        <row r="370">
          <cell r="B370" t="str">
            <v>전주부착형 부착대(ARM)5M, Ø76, 분체도장</v>
          </cell>
          <cell r="C370" t="str">
            <v>재료비</v>
          </cell>
          <cell r="D370" t="str">
            <v>전주부착형 부착대(ARM)</v>
          </cell>
          <cell r="E370" t="str">
            <v>5M, Ø76, 분체도장</v>
          </cell>
          <cell r="F370">
            <v>1</v>
          </cell>
          <cell r="G370" t="str">
            <v>EA</v>
          </cell>
          <cell r="H370">
            <v>288000</v>
          </cell>
          <cell r="I370">
            <v>288000</v>
          </cell>
          <cell r="J370">
            <v>0</v>
          </cell>
          <cell r="L370">
            <v>0</v>
          </cell>
          <cell r="N370">
            <v>288000</v>
          </cell>
          <cell r="O370">
            <v>288000</v>
          </cell>
        </row>
        <row r="371">
          <cell r="C371" t="str">
            <v>노무비</v>
          </cell>
          <cell r="D371" t="str">
            <v>통신외선공</v>
          </cell>
          <cell r="E371">
            <v>0.32</v>
          </cell>
          <cell r="F371">
            <v>0.32</v>
          </cell>
          <cell r="G371" t="str">
            <v>인</v>
          </cell>
          <cell r="J371">
            <v>315405</v>
          </cell>
          <cell r="K371">
            <v>100929</v>
          </cell>
          <cell r="N371">
            <v>315405</v>
          </cell>
          <cell r="O371">
            <v>100929</v>
          </cell>
        </row>
        <row r="372">
          <cell r="D372" t="str">
            <v>특별인부</v>
          </cell>
          <cell r="E372">
            <v>0.32</v>
          </cell>
          <cell r="F372">
            <v>0.32</v>
          </cell>
          <cell r="G372" t="str">
            <v>인</v>
          </cell>
          <cell r="J372">
            <v>166063</v>
          </cell>
          <cell r="K372">
            <v>53140</v>
          </cell>
          <cell r="N372">
            <v>166063</v>
          </cell>
          <cell r="O372">
            <v>53140</v>
          </cell>
        </row>
        <row r="373">
          <cell r="D373" t="str">
            <v>공구손료</v>
          </cell>
          <cell r="E373" t="str">
            <v>노무비의</v>
          </cell>
          <cell r="F373">
            <v>3</v>
          </cell>
          <cell r="G373" t="str">
            <v>%</v>
          </cell>
          <cell r="H373">
            <v>154069</v>
          </cell>
          <cell r="I373">
            <v>4622</v>
          </cell>
          <cell r="N373">
            <v>154069</v>
          </cell>
          <cell r="O373">
            <v>4622</v>
          </cell>
        </row>
        <row r="374">
          <cell r="A374">
            <v>321</v>
          </cell>
          <cell r="B374">
            <v>3</v>
          </cell>
          <cell r="C374" t="str">
            <v>제321호표</v>
          </cell>
          <cell r="D374" t="str">
            <v>와이어로프 설치</v>
          </cell>
          <cell r="E374" t="str">
            <v>ARM 2M</v>
          </cell>
          <cell r="F374">
            <v>1</v>
          </cell>
          <cell r="G374" t="str">
            <v>식</v>
          </cell>
          <cell r="I374">
            <v>12408</v>
          </cell>
          <cell r="K374">
            <v>106666</v>
          </cell>
          <cell r="M374">
            <v>0</v>
          </cell>
          <cell r="O374">
            <v>119074</v>
          </cell>
          <cell r="P374" t="str">
            <v>통2-4-5</v>
          </cell>
        </row>
        <row r="375">
          <cell r="D375" t="str">
            <v>와이어로프 설치</v>
          </cell>
          <cell r="E375" t="str">
            <v>ARM 2M</v>
          </cell>
          <cell r="F375">
            <v>1</v>
          </cell>
          <cell r="G375" t="str">
            <v>식</v>
          </cell>
        </row>
        <row r="376">
          <cell r="B376" t="str">
            <v>와이어 로프13Ø</v>
          </cell>
          <cell r="C376" t="str">
            <v>재료비</v>
          </cell>
          <cell r="D376" t="str">
            <v>와이어 로프</v>
          </cell>
          <cell r="E376" t="str">
            <v>13Ø</v>
          </cell>
          <cell r="F376">
            <v>1.7</v>
          </cell>
          <cell r="G376" t="str">
            <v>m</v>
          </cell>
          <cell r="H376">
            <v>1330</v>
          </cell>
          <cell r="I376">
            <v>2261</v>
          </cell>
          <cell r="J376">
            <v>0</v>
          </cell>
          <cell r="L376">
            <v>0</v>
          </cell>
          <cell r="N376">
            <v>1330</v>
          </cell>
          <cell r="O376">
            <v>2261</v>
          </cell>
        </row>
        <row r="377">
          <cell r="B377" t="str">
            <v>턴버클 설치Ø16</v>
          </cell>
          <cell r="D377" t="str">
            <v>턴버클 설치</v>
          </cell>
          <cell r="E377" t="str">
            <v>Ø16</v>
          </cell>
          <cell r="F377">
            <v>1</v>
          </cell>
          <cell r="G377" t="str">
            <v>EA</v>
          </cell>
          <cell r="H377">
            <v>4242</v>
          </cell>
          <cell r="I377">
            <v>4242</v>
          </cell>
          <cell r="J377">
            <v>23072</v>
          </cell>
          <cell r="K377">
            <v>23072</v>
          </cell>
          <cell r="L377">
            <v>0</v>
          </cell>
          <cell r="M377">
            <v>0</v>
          </cell>
          <cell r="N377">
            <v>27314</v>
          </cell>
          <cell r="O377">
            <v>27314</v>
          </cell>
          <cell r="P377" t="str">
            <v>제331호표</v>
          </cell>
        </row>
        <row r="378">
          <cell r="B378" t="str">
            <v>밴드클립 설치16mm</v>
          </cell>
          <cell r="D378" t="str">
            <v>밴드클립 설치</v>
          </cell>
          <cell r="E378" t="str">
            <v>16mm</v>
          </cell>
          <cell r="F378">
            <v>4</v>
          </cell>
          <cell r="G378" t="str">
            <v>EA</v>
          </cell>
          <cell r="H378">
            <v>1447</v>
          </cell>
          <cell r="I378">
            <v>5788</v>
          </cell>
          <cell r="J378">
            <v>19918</v>
          </cell>
          <cell r="K378">
            <v>79672</v>
          </cell>
          <cell r="L378">
            <v>0</v>
          </cell>
          <cell r="M378">
            <v>0</v>
          </cell>
          <cell r="N378">
            <v>21365</v>
          </cell>
          <cell r="O378">
            <v>85460</v>
          </cell>
          <cell r="P378" t="str">
            <v>제332호표</v>
          </cell>
        </row>
        <row r="379">
          <cell r="C379" t="str">
            <v>노무비</v>
          </cell>
          <cell r="D379" t="str">
            <v>통신외선공</v>
          </cell>
          <cell r="E379" t="str">
            <v>0.006*1.7</v>
          </cell>
          <cell r="F379">
            <v>1.0200000000000001E-2</v>
          </cell>
          <cell r="G379" t="str">
            <v>인</v>
          </cell>
          <cell r="J379">
            <v>315405</v>
          </cell>
          <cell r="K379">
            <v>3217</v>
          </cell>
          <cell r="N379">
            <v>315405</v>
          </cell>
          <cell r="O379">
            <v>3217</v>
          </cell>
        </row>
        <row r="380">
          <cell r="D380" t="str">
            <v>보통인부</v>
          </cell>
          <cell r="E380" t="str">
            <v>0.003*1.7</v>
          </cell>
          <cell r="F380">
            <v>5.1000000000000004E-3</v>
          </cell>
          <cell r="G380" t="str">
            <v>인</v>
          </cell>
          <cell r="J380">
            <v>138290</v>
          </cell>
          <cell r="K380">
            <v>705</v>
          </cell>
          <cell r="N380">
            <v>138290</v>
          </cell>
          <cell r="O380">
            <v>705</v>
          </cell>
        </row>
        <row r="381">
          <cell r="D381" t="str">
            <v>공구손료</v>
          </cell>
          <cell r="E381" t="str">
            <v>노무비의</v>
          </cell>
          <cell r="F381">
            <v>3</v>
          </cell>
          <cell r="G381" t="str">
            <v>%</v>
          </cell>
          <cell r="H381">
            <v>3922</v>
          </cell>
          <cell r="I381">
            <v>117</v>
          </cell>
          <cell r="N381">
            <v>3922</v>
          </cell>
          <cell r="O381">
            <v>117</v>
          </cell>
        </row>
        <row r="382">
          <cell r="A382">
            <v>322</v>
          </cell>
          <cell r="B382">
            <v>3</v>
          </cell>
          <cell r="C382" t="str">
            <v>제322호표</v>
          </cell>
          <cell r="D382" t="str">
            <v>와이어로프 설치</v>
          </cell>
          <cell r="E382" t="str">
            <v>ARM 3M</v>
          </cell>
          <cell r="F382">
            <v>1</v>
          </cell>
          <cell r="G382" t="str">
            <v>식</v>
          </cell>
          <cell r="I382">
            <v>13528</v>
          </cell>
          <cell r="K382">
            <v>108512</v>
          </cell>
          <cell r="M382">
            <v>0</v>
          </cell>
          <cell r="O382">
            <v>122040</v>
          </cell>
          <cell r="P382" t="str">
            <v>통2-4-5</v>
          </cell>
        </row>
        <row r="383">
          <cell r="D383" t="str">
            <v>와이어로프 설치</v>
          </cell>
          <cell r="E383" t="str">
            <v>ARM 3M</v>
          </cell>
          <cell r="F383">
            <v>1</v>
          </cell>
          <cell r="G383" t="str">
            <v>식</v>
          </cell>
        </row>
        <row r="384">
          <cell r="B384" t="str">
            <v>와이어 로프13Ø</v>
          </cell>
          <cell r="C384" t="str">
            <v>재료비</v>
          </cell>
          <cell r="D384" t="str">
            <v>와이어 로프</v>
          </cell>
          <cell r="E384" t="str">
            <v>13Ø</v>
          </cell>
          <cell r="F384">
            <v>2.5</v>
          </cell>
          <cell r="G384" t="str">
            <v>m</v>
          </cell>
          <cell r="H384">
            <v>1330</v>
          </cell>
          <cell r="I384">
            <v>3325</v>
          </cell>
          <cell r="J384">
            <v>0</v>
          </cell>
          <cell r="L384">
            <v>0</v>
          </cell>
          <cell r="N384">
            <v>1330</v>
          </cell>
          <cell r="O384">
            <v>3325</v>
          </cell>
        </row>
        <row r="385">
          <cell r="B385" t="str">
            <v>턴버클 설치Ø16</v>
          </cell>
          <cell r="D385" t="str">
            <v>턴버클 설치</v>
          </cell>
          <cell r="E385" t="str">
            <v>Ø16</v>
          </cell>
          <cell r="F385">
            <v>1</v>
          </cell>
          <cell r="G385" t="str">
            <v>EA</v>
          </cell>
          <cell r="H385">
            <v>4242</v>
          </cell>
          <cell r="I385">
            <v>4242</v>
          </cell>
          <cell r="J385">
            <v>23072</v>
          </cell>
          <cell r="K385">
            <v>23072</v>
          </cell>
          <cell r="L385">
            <v>0</v>
          </cell>
          <cell r="M385">
            <v>0</v>
          </cell>
          <cell r="N385">
            <v>27314</v>
          </cell>
          <cell r="O385">
            <v>27314</v>
          </cell>
          <cell r="P385" t="str">
            <v>제331호표</v>
          </cell>
        </row>
        <row r="386">
          <cell r="B386" t="str">
            <v>밴드클립 설치16mm</v>
          </cell>
          <cell r="D386" t="str">
            <v>밴드클립 설치</v>
          </cell>
          <cell r="E386" t="str">
            <v>16mm</v>
          </cell>
          <cell r="F386">
            <v>4</v>
          </cell>
          <cell r="G386" t="str">
            <v>EA</v>
          </cell>
          <cell r="H386">
            <v>1447</v>
          </cell>
          <cell r="I386">
            <v>5788</v>
          </cell>
          <cell r="J386">
            <v>19918</v>
          </cell>
          <cell r="K386">
            <v>79672</v>
          </cell>
          <cell r="L386">
            <v>0</v>
          </cell>
          <cell r="M386">
            <v>0</v>
          </cell>
          <cell r="N386">
            <v>21365</v>
          </cell>
          <cell r="O386">
            <v>85460</v>
          </cell>
          <cell r="P386" t="str">
            <v>제332호표</v>
          </cell>
        </row>
        <row r="387">
          <cell r="C387" t="str">
            <v>노무비</v>
          </cell>
          <cell r="D387" t="str">
            <v>통신외선공</v>
          </cell>
          <cell r="E387" t="str">
            <v>0.006*2.5</v>
          </cell>
          <cell r="F387">
            <v>1.4999999999999999E-2</v>
          </cell>
          <cell r="G387" t="str">
            <v>인</v>
          </cell>
          <cell r="J387">
            <v>315405</v>
          </cell>
          <cell r="K387">
            <v>4731</v>
          </cell>
          <cell r="N387">
            <v>315405</v>
          </cell>
          <cell r="O387">
            <v>4731</v>
          </cell>
        </row>
        <row r="388">
          <cell r="D388" t="str">
            <v>보통인부</v>
          </cell>
          <cell r="E388" t="str">
            <v>0.003*2.5</v>
          </cell>
          <cell r="F388">
            <v>7.4999999999999997E-3</v>
          </cell>
          <cell r="G388" t="str">
            <v>인</v>
          </cell>
          <cell r="J388">
            <v>138290</v>
          </cell>
          <cell r="K388">
            <v>1037</v>
          </cell>
          <cell r="N388">
            <v>138290</v>
          </cell>
          <cell r="O388">
            <v>1037</v>
          </cell>
        </row>
        <row r="389">
          <cell r="D389" t="str">
            <v>공구손료</v>
          </cell>
          <cell r="E389" t="str">
            <v>노무비의</v>
          </cell>
          <cell r="F389">
            <v>3</v>
          </cell>
          <cell r="G389" t="str">
            <v>%</v>
          </cell>
          <cell r="H389">
            <v>5768</v>
          </cell>
          <cell r="I389">
            <v>173</v>
          </cell>
          <cell r="N389">
            <v>5768</v>
          </cell>
          <cell r="O389">
            <v>173</v>
          </cell>
        </row>
        <row r="390">
          <cell r="A390">
            <v>323</v>
          </cell>
          <cell r="B390">
            <v>3</v>
          </cell>
          <cell r="C390" t="str">
            <v>제323호표</v>
          </cell>
          <cell r="D390" t="str">
            <v>와이어로프 설치</v>
          </cell>
          <cell r="E390" t="str">
            <v>ARM 4M</v>
          </cell>
          <cell r="F390">
            <v>1</v>
          </cell>
          <cell r="G390" t="str">
            <v>식</v>
          </cell>
          <cell r="I390">
            <v>14927</v>
          </cell>
          <cell r="K390">
            <v>110819</v>
          </cell>
          <cell r="M390">
            <v>0</v>
          </cell>
          <cell r="O390">
            <v>125746</v>
          </cell>
          <cell r="P390" t="str">
            <v>통2-4-5</v>
          </cell>
        </row>
        <row r="391">
          <cell r="D391" t="str">
            <v>와이어로프 설치</v>
          </cell>
          <cell r="E391" t="str">
            <v>ARM 4M</v>
          </cell>
          <cell r="F391">
            <v>1</v>
          </cell>
          <cell r="G391" t="str">
            <v>식</v>
          </cell>
        </row>
        <row r="392">
          <cell r="B392" t="str">
            <v>와이어 로프13Ø</v>
          </cell>
          <cell r="C392" t="str">
            <v>재료비</v>
          </cell>
          <cell r="D392" t="str">
            <v>와이어 로프</v>
          </cell>
          <cell r="E392" t="str">
            <v>13Ø</v>
          </cell>
          <cell r="F392">
            <v>3.5</v>
          </cell>
          <cell r="G392" t="str">
            <v>m</v>
          </cell>
          <cell r="H392">
            <v>1330</v>
          </cell>
          <cell r="I392">
            <v>4655</v>
          </cell>
          <cell r="J392">
            <v>0</v>
          </cell>
          <cell r="L392">
            <v>0</v>
          </cell>
          <cell r="N392">
            <v>1330</v>
          </cell>
          <cell r="O392">
            <v>4655</v>
          </cell>
        </row>
        <row r="393">
          <cell r="B393" t="str">
            <v>턴버클 설치Ø16</v>
          </cell>
          <cell r="D393" t="str">
            <v>턴버클 설치</v>
          </cell>
          <cell r="E393" t="str">
            <v>Ø16</v>
          </cell>
          <cell r="F393">
            <v>1</v>
          </cell>
          <cell r="G393" t="str">
            <v>EA</v>
          </cell>
          <cell r="H393">
            <v>4242</v>
          </cell>
          <cell r="I393">
            <v>4242</v>
          </cell>
          <cell r="J393">
            <v>23072</v>
          </cell>
          <cell r="K393">
            <v>23072</v>
          </cell>
          <cell r="L393">
            <v>0</v>
          </cell>
          <cell r="M393">
            <v>0</v>
          </cell>
          <cell r="N393">
            <v>27314</v>
          </cell>
          <cell r="O393">
            <v>27314</v>
          </cell>
          <cell r="P393" t="str">
            <v>제331호표</v>
          </cell>
        </row>
        <row r="394">
          <cell r="B394" t="str">
            <v>밴드클립 설치16mm</v>
          </cell>
          <cell r="D394" t="str">
            <v>밴드클립 설치</v>
          </cell>
          <cell r="E394" t="str">
            <v>16mm</v>
          </cell>
          <cell r="F394">
            <v>4</v>
          </cell>
          <cell r="G394" t="str">
            <v>EA</v>
          </cell>
          <cell r="H394">
            <v>1447</v>
          </cell>
          <cell r="I394">
            <v>5788</v>
          </cell>
          <cell r="J394">
            <v>19918</v>
          </cell>
          <cell r="K394">
            <v>79672</v>
          </cell>
          <cell r="L394">
            <v>0</v>
          </cell>
          <cell r="M394">
            <v>0</v>
          </cell>
          <cell r="N394">
            <v>21365</v>
          </cell>
          <cell r="O394">
            <v>85460</v>
          </cell>
          <cell r="P394" t="str">
            <v>제332호표</v>
          </cell>
        </row>
        <row r="395">
          <cell r="C395" t="str">
            <v>노무비</v>
          </cell>
          <cell r="D395" t="str">
            <v>통신외선공</v>
          </cell>
          <cell r="E395" t="str">
            <v>0.006*3.5</v>
          </cell>
          <cell r="F395">
            <v>2.1000000000000001E-2</v>
          </cell>
          <cell r="G395" t="str">
            <v>인</v>
          </cell>
          <cell r="J395">
            <v>315405</v>
          </cell>
          <cell r="K395">
            <v>6623</v>
          </cell>
          <cell r="N395">
            <v>315405</v>
          </cell>
          <cell r="O395">
            <v>6623</v>
          </cell>
        </row>
        <row r="396">
          <cell r="D396" t="str">
            <v>보통인부</v>
          </cell>
          <cell r="E396" t="str">
            <v>0.003*3.5</v>
          </cell>
          <cell r="F396">
            <v>1.0500000000000001E-2</v>
          </cell>
          <cell r="G396" t="str">
            <v>인</v>
          </cell>
          <cell r="J396">
            <v>138290</v>
          </cell>
          <cell r="K396">
            <v>1452</v>
          </cell>
          <cell r="N396">
            <v>138290</v>
          </cell>
          <cell r="O396">
            <v>1452</v>
          </cell>
        </row>
        <row r="397">
          <cell r="D397" t="str">
            <v>공구손료</v>
          </cell>
          <cell r="E397" t="str">
            <v>노무비의</v>
          </cell>
          <cell r="F397">
            <v>3</v>
          </cell>
          <cell r="G397" t="str">
            <v>%</v>
          </cell>
          <cell r="H397">
            <v>8075</v>
          </cell>
          <cell r="I397">
            <v>242</v>
          </cell>
          <cell r="N397">
            <v>8075</v>
          </cell>
          <cell r="O397">
            <v>242</v>
          </cell>
        </row>
        <row r="398">
          <cell r="A398">
            <v>324</v>
          </cell>
          <cell r="B398">
            <v>3</v>
          </cell>
          <cell r="C398" t="str">
            <v>제324호표</v>
          </cell>
          <cell r="D398" t="str">
            <v>와이어로프 설치</v>
          </cell>
          <cell r="E398" t="str">
            <v>ARM 5M</v>
          </cell>
          <cell r="F398">
            <v>1</v>
          </cell>
          <cell r="G398" t="str">
            <v>식</v>
          </cell>
          <cell r="I398">
            <v>20524</v>
          </cell>
          <cell r="K398">
            <v>120048</v>
          </cell>
          <cell r="M398">
            <v>0</v>
          </cell>
          <cell r="O398">
            <v>140572</v>
          </cell>
          <cell r="P398" t="str">
            <v>통2-4-5</v>
          </cell>
        </row>
        <row r="399">
          <cell r="D399" t="str">
            <v>와이어로프 설치</v>
          </cell>
          <cell r="E399" t="str">
            <v>ARM 5M</v>
          </cell>
          <cell r="F399">
            <v>1</v>
          </cell>
          <cell r="G399" t="str">
            <v>식</v>
          </cell>
        </row>
        <row r="400">
          <cell r="B400" t="str">
            <v>와이어 로프13Ø</v>
          </cell>
          <cell r="C400" t="str">
            <v>재료비</v>
          </cell>
          <cell r="D400" t="str">
            <v>와이어 로프</v>
          </cell>
          <cell r="E400" t="str">
            <v>13Ø</v>
          </cell>
          <cell r="F400">
            <v>7.5</v>
          </cell>
          <cell r="G400" t="str">
            <v>m</v>
          </cell>
          <cell r="H400">
            <v>1330</v>
          </cell>
          <cell r="I400">
            <v>9975</v>
          </cell>
          <cell r="J400">
            <v>0</v>
          </cell>
          <cell r="L400">
            <v>0</v>
          </cell>
          <cell r="N400">
            <v>1330</v>
          </cell>
          <cell r="O400">
            <v>9975</v>
          </cell>
        </row>
        <row r="401">
          <cell r="B401" t="str">
            <v>턴버클 설치Ø16</v>
          </cell>
          <cell r="D401" t="str">
            <v>턴버클 설치</v>
          </cell>
          <cell r="E401" t="str">
            <v>Ø16</v>
          </cell>
          <cell r="F401">
            <v>1</v>
          </cell>
          <cell r="G401" t="str">
            <v>EA</v>
          </cell>
          <cell r="H401">
            <v>4242</v>
          </cell>
          <cell r="I401">
            <v>4242</v>
          </cell>
          <cell r="J401">
            <v>23072</v>
          </cell>
          <cell r="K401">
            <v>23072</v>
          </cell>
          <cell r="L401">
            <v>0</v>
          </cell>
          <cell r="M401">
            <v>0</v>
          </cell>
          <cell r="N401">
            <v>27314</v>
          </cell>
          <cell r="O401">
            <v>27314</v>
          </cell>
          <cell r="P401" t="str">
            <v>제331호표</v>
          </cell>
        </row>
        <row r="402">
          <cell r="B402" t="str">
            <v>밴드클립 설치16mm</v>
          </cell>
          <cell r="D402" t="str">
            <v>밴드클립 설치</v>
          </cell>
          <cell r="E402" t="str">
            <v>16mm</v>
          </cell>
          <cell r="F402">
            <v>4</v>
          </cell>
          <cell r="G402" t="str">
            <v>EA</v>
          </cell>
          <cell r="H402">
            <v>1447</v>
          </cell>
          <cell r="I402">
            <v>5788</v>
          </cell>
          <cell r="J402">
            <v>19918</v>
          </cell>
          <cell r="K402">
            <v>79672</v>
          </cell>
          <cell r="L402">
            <v>0</v>
          </cell>
          <cell r="M402">
            <v>0</v>
          </cell>
          <cell r="N402">
            <v>21365</v>
          </cell>
          <cell r="O402">
            <v>85460</v>
          </cell>
          <cell r="P402" t="str">
            <v>제332호표</v>
          </cell>
        </row>
        <row r="403">
          <cell r="C403" t="str">
            <v>노무비</v>
          </cell>
          <cell r="D403" t="str">
            <v>통신외선공</v>
          </cell>
          <cell r="E403" t="str">
            <v>0.006*7.5</v>
          </cell>
          <cell r="F403">
            <v>4.4999999999999998E-2</v>
          </cell>
          <cell r="G403" t="str">
            <v>인</v>
          </cell>
          <cell r="J403">
            <v>315405</v>
          </cell>
          <cell r="K403">
            <v>14193</v>
          </cell>
          <cell r="N403">
            <v>315405</v>
          </cell>
          <cell r="O403">
            <v>14193</v>
          </cell>
        </row>
        <row r="404">
          <cell r="D404" t="str">
            <v>보통인부</v>
          </cell>
          <cell r="E404" t="str">
            <v>0.003*7.5</v>
          </cell>
          <cell r="F404">
            <v>2.2499999999999999E-2</v>
          </cell>
          <cell r="G404" t="str">
            <v>인</v>
          </cell>
          <cell r="J404">
            <v>138290</v>
          </cell>
          <cell r="K404">
            <v>3111</v>
          </cell>
          <cell r="N404">
            <v>138290</v>
          </cell>
          <cell r="O404">
            <v>3111</v>
          </cell>
        </row>
        <row r="405">
          <cell r="D405" t="str">
            <v>공구손료</v>
          </cell>
          <cell r="E405" t="str">
            <v>노무비의</v>
          </cell>
          <cell r="F405">
            <v>3</v>
          </cell>
          <cell r="G405" t="str">
            <v>%</v>
          </cell>
          <cell r="H405">
            <v>17304</v>
          </cell>
          <cell r="I405">
            <v>519</v>
          </cell>
          <cell r="N405">
            <v>17304</v>
          </cell>
          <cell r="O405">
            <v>519</v>
          </cell>
        </row>
        <row r="406">
          <cell r="A406">
            <v>325</v>
          </cell>
          <cell r="B406">
            <v>3</v>
          </cell>
          <cell r="C406" t="str">
            <v>제325호표</v>
          </cell>
          <cell r="D406" t="str">
            <v>CCTV POLE 
기성기초 설치</v>
          </cell>
          <cell r="E406" t="str">
            <v>700 x 700 x 800(토사)</v>
          </cell>
          <cell r="F406">
            <v>1</v>
          </cell>
          <cell r="G406" t="str">
            <v>개소</v>
          </cell>
          <cell r="I406">
            <v>180420</v>
          </cell>
          <cell r="K406">
            <v>65613</v>
          </cell>
          <cell r="M406">
            <v>6719</v>
          </cell>
          <cell r="O406">
            <v>252752</v>
          </cell>
          <cell r="P406" t="str">
            <v>전5-27-1</v>
          </cell>
        </row>
        <row r="407">
          <cell r="D407" t="str">
            <v>CCTV POLE 
기성기초 설치</v>
          </cell>
          <cell r="E407" t="str">
            <v>700 x 700 x 800(토사)</v>
          </cell>
          <cell r="F407">
            <v>1</v>
          </cell>
          <cell r="G407" t="str">
            <v>개소</v>
          </cell>
        </row>
        <row r="408">
          <cell r="B408" t="str">
            <v>CCTV POLE 기성기초700 x 700 x 800</v>
          </cell>
          <cell r="C408" t="str">
            <v>재료비</v>
          </cell>
          <cell r="D408" t="str">
            <v>CCTV POLE 기성기초</v>
          </cell>
          <cell r="E408" t="str">
            <v>700 x 700 x 800</v>
          </cell>
          <cell r="F408">
            <v>1</v>
          </cell>
          <cell r="G408" t="str">
            <v>EA</v>
          </cell>
          <cell r="H408">
            <v>175000</v>
          </cell>
          <cell r="I408">
            <v>175000</v>
          </cell>
          <cell r="J408">
            <v>0</v>
          </cell>
          <cell r="L408">
            <v>0</v>
          </cell>
          <cell r="N408">
            <v>175000</v>
          </cell>
          <cell r="O408">
            <v>175000</v>
          </cell>
        </row>
        <row r="409">
          <cell r="D409" t="str">
            <v>1. 노무비</v>
          </cell>
        </row>
        <row r="410">
          <cell r="D410" t="str">
            <v>내선전공</v>
          </cell>
          <cell r="E410">
            <v>0.08</v>
          </cell>
          <cell r="F410">
            <v>0.08</v>
          </cell>
          <cell r="G410" t="str">
            <v>인</v>
          </cell>
          <cell r="J410">
            <v>239716</v>
          </cell>
          <cell r="K410">
            <v>19177</v>
          </cell>
          <cell r="N410">
            <v>239716</v>
          </cell>
          <cell r="O410">
            <v>19177</v>
          </cell>
        </row>
        <row r="411">
          <cell r="D411" t="str">
            <v>보통인부</v>
          </cell>
          <cell r="E411">
            <v>0.19</v>
          </cell>
          <cell r="F411">
            <v>0.19</v>
          </cell>
          <cell r="G411" t="str">
            <v>인</v>
          </cell>
          <cell r="J411">
            <v>138290</v>
          </cell>
          <cell r="K411">
            <v>26275</v>
          </cell>
          <cell r="N411">
            <v>138290</v>
          </cell>
          <cell r="O411">
            <v>26275</v>
          </cell>
        </row>
        <row r="412">
          <cell r="D412" t="str">
            <v>2. 기계사용</v>
          </cell>
          <cell r="F412">
            <v>1</v>
          </cell>
          <cell r="G412" t="str">
            <v>대</v>
          </cell>
          <cell r="P412" t="str">
            <v>제1호표</v>
          </cell>
        </row>
        <row r="413">
          <cell r="D413" t="str">
            <v>굴삭기(백호)</v>
          </cell>
        </row>
        <row r="414">
          <cell r="D414" t="str">
            <v>1. 작업능력산정</v>
          </cell>
        </row>
        <row r="415">
          <cell r="D415" t="str">
            <v>T=TC/F=0.43/0.9=0.477</v>
          </cell>
        </row>
        <row r="416">
          <cell r="D416" t="str">
            <v>T : 작업계수 적용 산정후 1본당 작업소요시간(분)</v>
          </cell>
        </row>
        <row r="417">
          <cell r="D417" t="str">
            <v>TC : 1본당 F=1에서의 작업소요시간(분)</v>
          </cell>
        </row>
        <row r="418">
          <cell r="D418" t="str">
            <v>F : 작업계수(0.9)</v>
          </cell>
        </row>
        <row r="419">
          <cell r="D419" t="str">
            <v>재료비</v>
          </cell>
          <cell r="E419" t="str">
            <v>11364 * 0.477</v>
          </cell>
          <cell r="F419">
            <v>1</v>
          </cell>
          <cell r="H419">
            <v>5420</v>
          </cell>
          <cell r="I419">
            <v>5420</v>
          </cell>
          <cell r="N419">
            <v>5420</v>
          </cell>
          <cell r="O419">
            <v>5420</v>
          </cell>
        </row>
        <row r="420">
          <cell r="D420" t="str">
            <v>노무비</v>
          </cell>
          <cell r="E420" t="str">
            <v>42267 * 0.477</v>
          </cell>
          <cell r="F420">
            <v>1</v>
          </cell>
          <cell r="J420">
            <v>20161</v>
          </cell>
          <cell r="K420">
            <v>20161</v>
          </cell>
          <cell r="N420">
            <v>20161</v>
          </cell>
          <cell r="O420">
            <v>20161</v>
          </cell>
        </row>
        <row r="421">
          <cell r="D421" t="str">
            <v>경비</v>
          </cell>
          <cell r="E421" t="str">
            <v>14086 * 0.477</v>
          </cell>
          <cell r="F421">
            <v>1</v>
          </cell>
          <cell r="L421">
            <v>6719</v>
          </cell>
          <cell r="M421">
            <v>6719</v>
          </cell>
          <cell r="N421">
            <v>6719</v>
          </cell>
          <cell r="O421">
            <v>6719</v>
          </cell>
        </row>
        <row r="422">
          <cell r="A422">
            <v>326</v>
          </cell>
          <cell r="B422">
            <v>3</v>
          </cell>
          <cell r="C422" t="str">
            <v>제326호표</v>
          </cell>
          <cell r="D422" t="str">
            <v>CCTV POLE 
기성기초 설치</v>
          </cell>
          <cell r="E422" t="str">
            <v>700 x 700 x 800(보도블럭)</v>
          </cell>
          <cell r="F422">
            <v>1</v>
          </cell>
          <cell r="G422" t="str">
            <v>개소</v>
          </cell>
          <cell r="I422">
            <v>186878</v>
          </cell>
          <cell r="K422">
            <v>69177</v>
          </cell>
          <cell r="M422">
            <v>7180</v>
          </cell>
          <cell r="O422">
            <v>263235</v>
          </cell>
          <cell r="P422" t="str">
            <v>전5-27-1</v>
          </cell>
        </row>
        <row r="423">
          <cell r="D423" t="str">
            <v>CCTV POLE 
기성기초 설치</v>
          </cell>
          <cell r="E423" t="str">
            <v>700 x 700 x 800(보도블럭)</v>
          </cell>
          <cell r="F423">
            <v>1</v>
          </cell>
          <cell r="G423" t="str">
            <v>개소</v>
          </cell>
        </row>
        <row r="424">
          <cell r="B424" t="str">
            <v>CCTV POLE 기성기초700 x 700 x 800</v>
          </cell>
          <cell r="C424" t="str">
            <v>재료비</v>
          </cell>
          <cell r="D424" t="str">
            <v>CCTV POLE 기성기초</v>
          </cell>
          <cell r="E424" t="str">
            <v>700 x 700 x 800</v>
          </cell>
          <cell r="F424">
            <v>1</v>
          </cell>
          <cell r="G424" t="str">
            <v>EA</v>
          </cell>
          <cell r="H424">
            <v>175000</v>
          </cell>
          <cell r="I424">
            <v>175000</v>
          </cell>
          <cell r="J424">
            <v>0</v>
          </cell>
          <cell r="L424">
            <v>0</v>
          </cell>
          <cell r="N424">
            <v>175000</v>
          </cell>
          <cell r="O424">
            <v>175000</v>
          </cell>
        </row>
        <row r="425">
          <cell r="B425" t="str">
            <v>보도블럭 철거소형고압블럭</v>
          </cell>
          <cell r="D425" t="str">
            <v>보도블럭 철거</v>
          </cell>
          <cell r="E425" t="str">
            <v>소형고압블럭</v>
          </cell>
          <cell r="F425">
            <v>0.49</v>
          </cell>
          <cell r="G425" t="str">
            <v>㎡</v>
          </cell>
          <cell r="H425">
            <v>12027</v>
          </cell>
          <cell r="I425">
            <v>5893</v>
          </cell>
          <cell r="J425">
            <v>2425</v>
          </cell>
          <cell r="K425">
            <v>1188</v>
          </cell>
          <cell r="L425">
            <v>314</v>
          </cell>
          <cell r="M425">
            <v>153</v>
          </cell>
          <cell r="N425">
            <v>14766</v>
          </cell>
          <cell r="O425">
            <v>7234</v>
          </cell>
          <cell r="P425" t="str">
            <v>제513호표</v>
          </cell>
        </row>
        <row r="426">
          <cell r="B426" t="str">
            <v>보도블럭 복구소형고압블럭</v>
          </cell>
          <cell r="D426" t="str">
            <v>보도블럭 복구</v>
          </cell>
          <cell r="E426" t="str">
            <v>소형고압블럭</v>
          </cell>
          <cell r="F426">
            <v>0.49</v>
          </cell>
          <cell r="G426" t="str">
            <v>㎡</v>
          </cell>
          <cell r="H426">
            <v>554</v>
          </cell>
          <cell r="I426">
            <v>271</v>
          </cell>
          <cell r="J426">
            <v>4850</v>
          </cell>
          <cell r="K426">
            <v>2376</v>
          </cell>
          <cell r="L426">
            <v>629</v>
          </cell>
          <cell r="M426">
            <v>308</v>
          </cell>
          <cell r="N426">
            <v>6033</v>
          </cell>
          <cell r="O426">
            <v>2955</v>
          </cell>
          <cell r="P426" t="str">
            <v>제514호표</v>
          </cell>
        </row>
        <row r="427">
          <cell r="B427" t="str">
            <v>모래세사,왕사(도착도)</v>
          </cell>
          <cell r="D427" t="str">
            <v>모래</v>
          </cell>
          <cell r="E427" t="str">
            <v>세사,왕사(도착도)</v>
          </cell>
          <cell r="F427">
            <v>1.9599999999999999E-2</v>
          </cell>
          <cell r="G427" t="str">
            <v>㎥</v>
          </cell>
          <cell r="H427">
            <v>15000</v>
          </cell>
          <cell r="I427">
            <v>294</v>
          </cell>
          <cell r="J427">
            <v>0</v>
          </cell>
          <cell r="L427">
            <v>0</v>
          </cell>
          <cell r="N427">
            <v>15000</v>
          </cell>
          <cell r="O427">
            <v>294</v>
          </cell>
        </row>
        <row r="428">
          <cell r="D428" t="str">
            <v>1. 노무비</v>
          </cell>
        </row>
        <row r="429">
          <cell r="D429" t="str">
            <v>내선전공</v>
          </cell>
          <cell r="E429">
            <v>0.08</v>
          </cell>
          <cell r="F429">
            <v>0.08</v>
          </cell>
          <cell r="G429" t="str">
            <v>인</v>
          </cell>
          <cell r="J429">
            <v>239716</v>
          </cell>
          <cell r="K429">
            <v>19177</v>
          </cell>
          <cell r="N429">
            <v>239716</v>
          </cell>
          <cell r="O429">
            <v>19177</v>
          </cell>
        </row>
        <row r="430">
          <cell r="D430" t="str">
            <v>보통인부</v>
          </cell>
          <cell r="E430">
            <v>0.19</v>
          </cell>
          <cell r="F430">
            <v>0.19</v>
          </cell>
          <cell r="G430" t="str">
            <v>인</v>
          </cell>
          <cell r="J430">
            <v>138290</v>
          </cell>
          <cell r="K430">
            <v>26275</v>
          </cell>
          <cell r="N430">
            <v>138290</v>
          </cell>
          <cell r="O430">
            <v>26275</v>
          </cell>
        </row>
        <row r="431">
          <cell r="D431" t="str">
            <v>2. 기계사용</v>
          </cell>
          <cell r="F431">
            <v>1</v>
          </cell>
          <cell r="G431" t="str">
            <v>대</v>
          </cell>
          <cell r="P431" t="str">
            <v>제1호표</v>
          </cell>
        </row>
        <row r="432">
          <cell r="D432" t="str">
            <v>굴삭기(백호)</v>
          </cell>
        </row>
        <row r="433">
          <cell r="D433" t="str">
            <v>1. 작업능력산정</v>
          </cell>
        </row>
        <row r="434">
          <cell r="D434" t="str">
            <v>T=TC/F=0.43/0.9=0.477</v>
          </cell>
        </row>
        <row r="435">
          <cell r="D435" t="str">
            <v>T : 작업계수 적용 산정후 1본당 작업소요시간(분)</v>
          </cell>
        </row>
        <row r="436">
          <cell r="D436" t="str">
            <v>TC : 1본당 F=1에서의 작업소요시간(분)</v>
          </cell>
        </row>
        <row r="437">
          <cell r="D437" t="str">
            <v>F : 작업계수(0.9)</v>
          </cell>
        </row>
        <row r="438">
          <cell r="D438" t="str">
            <v>재료비</v>
          </cell>
          <cell r="E438" t="str">
            <v>11364 * 0.477</v>
          </cell>
          <cell r="F438">
            <v>1</v>
          </cell>
          <cell r="H438">
            <v>5420</v>
          </cell>
          <cell r="I438">
            <v>5420</v>
          </cell>
          <cell r="N438">
            <v>5420</v>
          </cell>
          <cell r="O438">
            <v>5420</v>
          </cell>
        </row>
        <row r="439">
          <cell r="D439" t="str">
            <v>노무비</v>
          </cell>
          <cell r="E439" t="str">
            <v>42267 * 0.477</v>
          </cell>
          <cell r="F439">
            <v>1</v>
          </cell>
          <cell r="J439">
            <v>20161</v>
          </cell>
          <cell r="K439">
            <v>20161</v>
          </cell>
          <cell r="N439">
            <v>20161</v>
          </cell>
          <cell r="O439">
            <v>20161</v>
          </cell>
        </row>
        <row r="440">
          <cell r="D440" t="str">
            <v>경비</v>
          </cell>
          <cell r="E440" t="str">
            <v>14086 * 0.477</v>
          </cell>
          <cell r="F440">
            <v>1</v>
          </cell>
          <cell r="L440">
            <v>6719</v>
          </cell>
          <cell r="M440">
            <v>6719</v>
          </cell>
          <cell r="N440">
            <v>6719</v>
          </cell>
          <cell r="O440">
            <v>6719</v>
          </cell>
        </row>
        <row r="445">
          <cell r="A445">
            <v>327</v>
          </cell>
          <cell r="B445">
            <v>3</v>
          </cell>
          <cell r="C445" t="str">
            <v>제327호표</v>
          </cell>
          <cell r="D445" t="str">
            <v>CCTV POLE 기성기초 설치</v>
          </cell>
          <cell r="E445" t="str">
            <v>700 x 700 x 800(콘크리트)</v>
          </cell>
          <cell r="F445">
            <v>1</v>
          </cell>
          <cell r="G445" t="str">
            <v>개소</v>
          </cell>
          <cell r="I445">
            <v>189474</v>
          </cell>
          <cell r="K445">
            <v>83527</v>
          </cell>
          <cell r="M445">
            <v>8847</v>
          </cell>
          <cell r="O445">
            <v>281848</v>
          </cell>
          <cell r="P445" t="str">
            <v>전5-27-1</v>
          </cell>
        </row>
        <row r="447">
          <cell r="D447" t="str">
            <v>CCTV POLE 기성기초 설치</v>
          </cell>
          <cell r="E447" t="str">
            <v>700 x 700 x 800(콘크리트)</v>
          </cell>
          <cell r="F447">
            <v>1</v>
          </cell>
          <cell r="G447" t="str">
            <v>개소</v>
          </cell>
        </row>
        <row r="449">
          <cell r="B449" t="str">
            <v>CCTV POLE 기성기초700 x 700 x 800</v>
          </cell>
          <cell r="C449" t="str">
            <v>재료비</v>
          </cell>
          <cell r="D449" t="str">
            <v>CCTV POLE 기성기초</v>
          </cell>
          <cell r="E449" t="str">
            <v>700 x 700 x 800</v>
          </cell>
          <cell r="F449">
            <v>1</v>
          </cell>
          <cell r="G449" t="str">
            <v>EA</v>
          </cell>
          <cell r="H449">
            <v>175000</v>
          </cell>
          <cell r="I449">
            <v>175000</v>
          </cell>
          <cell r="J449">
            <v>0</v>
          </cell>
          <cell r="L449">
            <v>0</v>
          </cell>
          <cell r="N449">
            <v>175000</v>
          </cell>
          <cell r="O449">
            <v>175000</v>
          </cell>
        </row>
        <row r="450">
          <cell r="B450" t="str">
            <v>콘크리트헐기(무근)굴삭기(무한궤도) 0.4㎡+대형브레이커)</v>
          </cell>
          <cell r="D450" t="str">
            <v>콘크리트헐기(무근)</v>
          </cell>
          <cell r="E450" t="str">
            <v>굴삭기(무한궤도) 0.4㎡+대형브레이커)</v>
          </cell>
          <cell r="F450">
            <v>7.3499999999999996E-2</v>
          </cell>
          <cell r="G450" t="str">
            <v>㎥</v>
          </cell>
          <cell r="H450">
            <v>4997</v>
          </cell>
          <cell r="I450">
            <v>367</v>
          </cell>
          <cell r="J450">
            <v>22893</v>
          </cell>
          <cell r="K450">
            <v>1682</v>
          </cell>
          <cell r="L450">
            <v>7200</v>
          </cell>
          <cell r="M450">
            <v>529</v>
          </cell>
          <cell r="N450">
            <v>35090</v>
          </cell>
          <cell r="O450">
            <v>2578</v>
          </cell>
          <cell r="P450" t="str">
            <v>제505호표</v>
          </cell>
        </row>
        <row r="451">
          <cell r="B451" t="str">
            <v>소규모 포장복구(콘크리트)굴착, 다짐, 기층, 표층 포함</v>
          </cell>
          <cell r="D451" t="str">
            <v>소규모 포장복구(콘크리트)</v>
          </cell>
          <cell r="E451" t="str">
            <v>굴착, 다짐, 기층, 표층 포함</v>
          </cell>
          <cell r="F451">
            <v>0.49</v>
          </cell>
          <cell r="G451" t="str">
            <v>㎡</v>
          </cell>
          <cell r="H451">
            <v>12331</v>
          </cell>
          <cell r="I451">
            <v>6042</v>
          </cell>
          <cell r="J451">
            <v>36335</v>
          </cell>
          <cell r="K451">
            <v>17804</v>
          </cell>
          <cell r="L451">
            <v>3416</v>
          </cell>
          <cell r="M451">
            <v>1673</v>
          </cell>
          <cell r="N451">
            <v>52082</v>
          </cell>
          <cell r="O451">
            <v>25519</v>
          </cell>
          <cell r="P451" t="str">
            <v>제515호표</v>
          </cell>
        </row>
        <row r="452">
          <cell r="D452" t="str">
            <v>1. 노무비</v>
          </cell>
        </row>
        <row r="453">
          <cell r="D453" t="str">
            <v>내선전공</v>
          </cell>
          <cell r="E453">
            <v>0.08</v>
          </cell>
          <cell r="F453">
            <v>0.08</v>
          </cell>
          <cell r="G453" t="str">
            <v>인</v>
          </cell>
          <cell r="J453">
            <v>239716</v>
          </cell>
          <cell r="K453">
            <v>19177</v>
          </cell>
          <cell r="N453">
            <v>239716</v>
          </cell>
          <cell r="O453">
            <v>19177</v>
          </cell>
        </row>
        <row r="454">
          <cell r="D454" t="str">
            <v>보통인부</v>
          </cell>
          <cell r="E454">
            <v>0.19</v>
          </cell>
          <cell r="F454">
            <v>0.19</v>
          </cell>
          <cell r="G454" t="str">
            <v>인</v>
          </cell>
          <cell r="J454">
            <v>138290</v>
          </cell>
          <cell r="K454">
            <v>26275</v>
          </cell>
          <cell r="N454">
            <v>138290</v>
          </cell>
          <cell r="O454">
            <v>26275</v>
          </cell>
        </row>
        <row r="456">
          <cell r="D456" t="str">
            <v>2. 기계사용</v>
          </cell>
          <cell r="F456">
            <v>1</v>
          </cell>
          <cell r="G456" t="str">
            <v>대</v>
          </cell>
          <cell r="P456" t="str">
            <v>제1호표</v>
          </cell>
        </row>
        <row r="457">
          <cell r="D457" t="str">
            <v>굴삭기(백호)</v>
          </cell>
        </row>
        <row r="458">
          <cell r="D458" t="str">
            <v>1. 작업능력산정</v>
          </cell>
        </row>
        <row r="459">
          <cell r="D459" t="str">
            <v>T=TC/F=0.43/0.9=0.477</v>
          </cell>
        </row>
        <row r="460">
          <cell r="D460" t="str">
            <v>T : 작업계수 적용 산정후 1본당 작업소요시간(분)</v>
          </cell>
        </row>
        <row r="461">
          <cell r="D461" t="str">
            <v>TC : 1본당 F=1에서의 작업소요시간(분)</v>
          </cell>
        </row>
        <row r="462">
          <cell r="D462" t="str">
            <v>F : 작업계수(0.9)</v>
          </cell>
        </row>
        <row r="463">
          <cell r="D463" t="str">
            <v>재료비</v>
          </cell>
          <cell r="E463" t="str">
            <v>16909 * 0.477</v>
          </cell>
          <cell r="F463">
            <v>1</v>
          </cell>
          <cell r="H463">
            <v>8065</v>
          </cell>
          <cell r="I463">
            <v>8065</v>
          </cell>
          <cell r="N463">
            <v>8065</v>
          </cell>
          <cell r="O463">
            <v>8065</v>
          </cell>
        </row>
        <row r="464">
          <cell r="D464" t="str">
            <v>노무비</v>
          </cell>
          <cell r="E464" t="str">
            <v>38972 * 0.477</v>
          </cell>
          <cell r="F464">
            <v>1</v>
          </cell>
          <cell r="J464">
            <v>18589</v>
          </cell>
          <cell r="K464">
            <v>18589</v>
          </cell>
          <cell r="N464">
            <v>18589</v>
          </cell>
          <cell r="O464">
            <v>18589</v>
          </cell>
        </row>
        <row r="465">
          <cell r="D465" t="str">
            <v>경비</v>
          </cell>
          <cell r="E465" t="str">
            <v>13931 * 0.477</v>
          </cell>
          <cell r="F465">
            <v>1</v>
          </cell>
          <cell r="L465">
            <v>6645</v>
          </cell>
          <cell r="M465">
            <v>6645</v>
          </cell>
          <cell r="N465">
            <v>6645</v>
          </cell>
          <cell r="O465">
            <v>6645</v>
          </cell>
        </row>
        <row r="468">
          <cell r="A468">
            <v>328</v>
          </cell>
          <cell r="B468">
            <v>3</v>
          </cell>
          <cell r="C468" t="str">
            <v>제328호표</v>
          </cell>
          <cell r="D468" t="str">
            <v>CCTV POLE 기성기초 설치</v>
          </cell>
          <cell r="E468" t="str">
            <v>700 x 700 x 800(투스콘)</v>
          </cell>
          <cell r="F468">
            <v>1</v>
          </cell>
          <cell r="G468" t="str">
            <v>개소</v>
          </cell>
          <cell r="I468">
            <v>188496</v>
          </cell>
          <cell r="K468">
            <v>69750</v>
          </cell>
          <cell r="M468">
            <v>7005</v>
          </cell>
          <cell r="O468">
            <v>265251</v>
          </cell>
          <cell r="P468" t="str">
            <v>전5-27-1</v>
          </cell>
        </row>
        <row r="470">
          <cell r="D470" t="str">
            <v>CCTV POLE 기성기초 설치</v>
          </cell>
          <cell r="E470" t="str">
            <v>700 x 700 x 800(투스콘)</v>
          </cell>
          <cell r="F470">
            <v>1</v>
          </cell>
          <cell r="G470" t="str">
            <v>개소</v>
          </cell>
        </row>
        <row r="472">
          <cell r="B472" t="str">
            <v>CCTV POLE 기성기초700 x 700 x 800</v>
          </cell>
          <cell r="C472" t="str">
            <v>재료비</v>
          </cell>
          <cell r="D472" t="str">
            <v>CCTV POLE 기성기초</v>
          </cell>
          <cell r="E472" t="str">
            <v>700 x 700 x 800</v>
          </cell>
          <cell r="F472">
            <v>1</v>
          </cell>
          <cell r="G472" t="str">
            <v>EA</v>
          </cell>
          <cell r="H472">
            <v>175000</v>
          </cell>
          <cell r="I472">
            <v>175000</v>
          </cell>
          <cell r="J472">
            <v>0</v>
          </cell>
          <cell r="L472">
            <v>0</v>
          </cell>
          <cell r="N472">
            <v>175000</v>
          </cell>
          <cell r="O472">
            <v>175000</v>
          </cell>
        </row>
        <row r="473">
          <cell r="B473" t="str">
            <v>아스팔트, 투스콘 포장절단0</v>
          </cell>
          <cell r="D473" t="str">
            <v>아스팔트, 투스콘 포장절단</v>
          </cell>
          <cell r="E473">
            <v>0</v>
          </cell>
          <cell r="F473">
            <v>2.8</v>
          </cell>
          <cell r="G473" t="str">
            <v>m</v>
          </cell>
          <cell r="H473">
            <v>581</v>
          </cell>
          <cell r="I473">
            <v>1626</v>
          </cell>
          <cell r="J473">
            <v>1430</v>
          </cell>
          <cell r="K473">
            <v>4004</v>
          </cell>
          <cell r="L473">
            <v>29</v>
          </cell>
          <cell r="M473">
            <v>81</v>
          </cell>
          <cell r="N473">
            <v>2040</v>
          </cell>
          <cell r="O473">
            <v>5711</v>
          </cell>
          <cell r="P473" t="str">
            <v>제506호표</v>
          </cell>
        </row>
        <row r="474">
          <cell r="B474" t="str">
            <v>아스팔트, 투스콘 
포장깨기굴삭기(무한궤도) 0.4㎡+대형브레이커)</v>
          </cell>
          <cell r="D474" t="str">
            <v>아스팔트, 투스콘 
포장깨기</v>
          </cell>
          <cell r="E474" t="str">
            <v>굴삭기(무한궤도) 0.4㎡+대형브레이커)</v>
          </cell>
          <cell r="F474">
            <v>2.9399999999999999E-2</v>
          </cell>
          <cell r="G474" t="str">
            <v>㎥</v>
          </cell>
          <cell r="H474">
            <v>812</v>
          </cell>
          <cell r="I474">
            <v>23</v>
          </cell>
          <cell r="J474">
            <v>3719</v>
          </cell>
          <cell r="K474">
            <v>109</v>
          </cell>
          <cell r="L474">
            <v>1170</v>
          </cell>
          <cell r="M474">
            <v>34</v>
          </cell>
          <cell r="N474">
            <v>5701</v>
          </cell>
          <cell r="O474">
            <v>166</v>
          </cell>
          <cell r="P474" t="str">
            <v>제507호표</v>
          </cell>
        </row>
        <row r="475">
          <cell r="B475" t="str">
            <v>보도용 투스콘포장적색(180Kg/㎠)</v>
          </cell>
          <cell r="D475" t="str">
            <v>보도용 투스콘포장</v>
          </cell>
          <cell r="E475" t="str">
            <v>적색(180Kg/㎠)</v>
          </cell>
          <cell r="F475">
            <v>0.49</v>
          </cell>
          <cell r="G475" t="str">
            <v>㎡</v>
          </cell>
          <cell r="H475">
            <v>7120</v>
          </cell>
          <cell r="I475">
            <v>3488</v>
          </cell>
          <cell r="J475">
            <v>3259</v>
          </cell>
          <cell r="K475">
            <v>1596</v>
          </cell>
          <cell r="L475">
            <v>500</v>
          </cell>
          <cell r="M475">
            <v>245</v>
          </cell>
          <cell r="N475">
            <v>10879</v>
          </cell>
          <cell r="O475">
            <v>5329</v>
          </cell>
          <cell r="P475" t="str">
            <v>제511호표</v>
          </cell>
        </row>
        <row r="476">
          <cell r="B476" t="str">
            <v>모래세사,왕사(도착도)</v>
          </cell>
          <cell r="D476" t="str">
            <v>모래</v>
          </cell>
          <cell r="E476" t="str">
            <v>세사,왕사(도착도)</v>
          </cell>
          <cell r="F476">
            <v>1.9599999999999999E-2</v>
          </cell>
          <cell r="G476" t="str">
            <v>㎥</v>
          </cell>
          <cell r="H476">
            <v>15000</v>
          </cell>
          <cell r="I476">
            <v>294</v>
          </cell>
          <cell r="J476">
            <v>0</v>
          </cell>
          <cell r="L476">
            <v>0</v>
          </cell>
          <cell r="N476">
            <v>15000</v>
          </cell>
          <cell r="O476">
            <v>294</v>
          </cell>
        </row>
        <row r="477">
          <cell r="D477" t="str">
            <v>1. 노무비</v>
          </cell>
        </row>
        <row r="478">
          <cell r="D478" t="str">
            <v>내선전공</v>
          </cell>
          <cell r="E478">
            <v>0.08</v>
          </cell>
          <cell r="F478">
            <v>0.08</v>
          </cell>
          <cell r="G478" t="str">
            <v>인</v>
          </cell>
          <cell r="J478">
            <v>239716</v>
          </cell>
          <cell r="K478">
            <v>19177</v>
          </cell>
          <cell r="N478">
            <v>239716</v>
          </cell>
          <cell r="O478">
            <v>19177</v>
          </cell>
        </row>
        <row r="479">
          <cell r="D479" t="str">
            <v>보통인부</v>
          </cell>
          <cell r="E479">
            <v>0.19</v>
          </cell>
          <cell r="F479">
            <v>0.19</v>
          </cell>
          <cell r="G479" t="str">
            <v>인</v>
          </cell>
          <cell r="J479">
            <v>138290</v>
          </cell>
          <cell r="K479">
            <v>26275</v>
          </cell>
          <cell r="N479">
            <v>138290</v>
          </cell>
          <cell r="O479">
            <v>26275</v>
          </cell>
        </row>
        <row r="480">
          <cell r="D480" t="str">
            <v>1. 기계사용</v>
          </cell>
          <cell r="F480">
            <v>1</v>
          </cell>
          <cell r="G480" t="str">
            <v>대</v>
          </cell>
          <cell r="P480" t="str">
            <v>제1호표</v>
          </cell>
        </row>
        <row r="481">
          <cell r="D481" t="str">
            <v>굴삭기(백호)</v>
          </cell>
        </row>
        <row r="482">
          <cell r="D482" t="str">
            <v>1. 작업능력산정</v>
          </cell>
        </row>
        <row r="483">
          <cell r="D483" t="str">
            <v>T=TC/F=0.43/0.9=0.477</v>
          </cell>
        </row>
        <row r="484">
          <cell r="D484" t="str">
            <v>T : 작업계수 적용 산정후 1본당 작업소요시간(분)</v>
          </cell>
        </row>
        <row r="485">
          <cell r="D485" t="str">
            <v>TC : 1본당 F=1에서의 작업소요시간(분)</v>
          </cell>
        </row>
        <row r="486">
          <cell r="D486" t="str">
            <v>F : 작업계수(0.9)</v>
          </cell>
        </row>
        <row r="487">
          <cell r="D487" t="str">
            <v>재료비</v>
          </cell>
          <cell r="E487" t="str">
            <v>16909 * 0.477</v>
          </cell>
          <cell r="F487">
            <v>1</v>
          </cell>
          <cell r="H487">
            <v>8065</v>
          </cell>
          <cell r="I487">
            <v>8065</v>
          </cell>
          <cell r="N487">
            <v>8065</v>
          </cell>
          <cell r="O487">
            <v>8065</v>
          </cell>
        </row>
        <row r="488">
          <cell r="D488" t="str">
            <v>노무비</v>
          </cell>
          <cell r="E488" t="str">
            <v>38972 * 0.477</v>
          </cell>
          <cell r="F488">
            <v>1</v>
          </cell>
          <cell r="J488">
            <v>18589</v>
          </cell>
          <cell r="K488">
            <v>18589</v>
          </cell>
          <cell r="N488">
            <v>18589</v>
          </cell>
          <cell r="O488">
            <v>18589</v>
          </cell>
        </row>
        <row r="489">
          <cell r="D489" t="str">
            <v>경비</v>
          </cell>
          <cell r="E489" t="str">
            <v>13931 * 0.477</v>
          </cell>
          <cell r="F489">
            <v>1</v>
          </cell>
          <cell r="L489">
            <v>6645</v>
          </cell>
          <cell r="M489">
            <v>6645</v>
          </cell>
          <cell r="N489">
            <v>6645</v>
          </cell>
          <cell r="O489">
            <v>6645</v>
          </cell>
        </row>
        <row r="491">
          <cell r="A491">
            <v>329</v>
          </cell>
          <cell r="B491">
            <v>3</v>
          </cell>
          <cell r="C491" t="str">
            <v>제329호표</v>
          </cell>
          <cell r="D491" t="str">
            <v>CCTV POLE 기성기초 설치</v>
          </cell>
          <cell r="E491" t="str">
            <v>700 x 700 x 800(아스팔트)</v>
          </cell>
          <cell r="F491">
            <v>1</v>
          </cell>
          <cell r="G491" t="str">
            <v>개소</v>
          </cell>
          <cell r="I491">
            <v>193067</v>
          </cell>
          <cell r="K491">
            <v>77783</v>
          </cell>
          <cell r="M491">
            <v>10127</v>
          </cell>
          <cell r="O491">
            <v>280977</v>
          </cell>
          <cell r="P491" t="str">
            <v>전5-27-1</v>
          </cell>
        </row>
        <row r="493">
          <cell r="D493" t="str">
            <v>CCTV POLE 기성기초 설치</v>
          </cell>
          <cell r="E493" t="str">
            <v>700 x 700 x 800(아스팔트)</v>
          </cell>
          <cell r="F493">
            <v>1</v>
          </cell>
          <cell r="G493" t="str">
            <v>개소</v>
          </cell>
        </row>
        <row r="495">
          <cell r="B495" t="str">
            <v>CCTV POLE 기성기초700 x 700 x 800</v>
          </cell>
          <cell r="C495" t="str">
            <v>재료비</v>
          </cell>
          <cell r="D495" t="str">
            <v>CCTV POLE 기성기초</v>
          </cell>
          <cell r="E495" t="str">
            <v>700 x 700 x 800</v>
          </cell>
          <cell r="F495">
            <v>1</v>
          </cell>
          <cell r="G495" t="str">
            <v>EA</v>
          </cell>
          <cell r="H495">
            <v>175000</v>
          </cell>
          <cell r="I495">
            <v>175000</v>
          </cell>
          <cell r="J495">
            <v>0</v>
          </cell>
          <cell r="L495">
            <v>0</v>
          </cell>
          <cell r="N495">
            <v>175000</v>
          </cell>
          <cell r="O495">
            <v>175000</v>
          </cell>
        </row>
        <row r="496">
          <cell r="B496" t="str">
            <v>아스팔트, 투스콘 포장절단0</v>
          </cell>
          <cell r="D496" t="str">
            <v>아스팔트, 투스콘 포장절단</v>
          </cell>
          <cell r="E496">
            <v>0</v>
          </cell>
          <cell r="F496">
            <v>0.39200000000000002</v>
          </cell>
          <cell r="G496" t="str">
            <v>m</v>
          </cell>
          <cell r="H496">
            <v>581</v>
          </cell>
          <cell r="I496">
            <v>227</v>
          </cell>
          <cell r="J496">
            <v>1430</v>
          </cell>
          <cell r="K496">
            <v>560</v>
          </cell>
          <cell r="L496">
            <v>29</v>
          </cell>
          <cell r="M496">
            <v>11</v>
          </cell>
          <cell r="N496">
            <v>2040</v>
          </cell>
          <cell r="O496">
            <v>798</v>
          </cell>
          <cell r="P496" t="str">
            <v>제506호표</v>
          </cell>
        </row>
        <row r="497">
          <cell r="B497" t="str">
            <v>아스팔트, 투스콘 
포장깨기굴삭기(무한궤도) 0.4㎡+대형브레이커)</v>
          </cell>
          <cell r="D497" t="str">
            <v>아스팔트, 투스콘 
포장깨기</v>
          </cell>
          <cell r="E497" t="str">
            <v>굴삭기(무한궤도) 0.4㎡+대형브레이커)</v>
          </cell>
          <cell r="F497">
            <v>2.8</v>
          </cell>
          <cell r="G497" t="str">
            <v>㎥</v>
          </cell>
          <cell r="H497">
            <v>812</v>
          </cell>
          <cell r="I497">
            <v>2273</v>
          </cell>
          <cell r="J497">
            <v>3719</v>
          </cell>
          <cell r="K497">
            <v>10413</v>
          </cell>
          <cell r="L497">
            <v>1170</v>
          </cell>
          <cell r="M497">
            <v>3276</v>
          </cell>
          <cell r="N497">
            <v>5701</v>
          </cell>
          <cell r="O497">
            <v>15962</v>
          </cell>
          <cell r="P497" t="str">
            <v>제507호표</v>
          </cell>
        </row>
        <row r="498">
          <cell r="B498" t="str">
            <v>아스팔트 표층 포설 및 다짐인력식(#78, T=5cm)</v>
          </cell>
          <cell r="D498" t="str">
            <v>아스팔트 표층 포설 및 다짐</v>
          </cell>
          <cell r="E498" t="str">
            <v>인력식(#78, T=5cm)</v>
          </cell>
          <cell r="F498">
            <v>9.8000000000000004E-2</v>
          </cell>
          <cell r="G498" t="str">
            <v>㎡</v>
          </cell>
          <cell r="H498">
            <v>8379</v>
          </cell>
          <cell r="I498">
            <v>821</v>
          </cell>
          <cell r="J498">
            <v>4711</v>
          </cell>
          <cell r="K498">
            <v>461</v>
          </cell>
          <cell r="L498">
            <v>334</v>
          </cell>
          <cell r="M498">
            <v>32</v>
          </cell>
          <cell r="N498">
            <v>13424</v>
          </cell>
          <cell r="O498">
            <v>1314</v>
          </cell>
          <cell r="P498" t="str">
            <v>제508호표</v>
          </cell>
        </row>
        <row r="499">
          <cell r="B499" t="str">
            <v>아스팔트,투스콘 기층 포설 및 다짐인력식(#467, T=10cm)</v>
          </cell>
          <cell r="D499" t="str">
            <v>아스팔트,투스콘 기층 포설 및 다짐</v>
          </cell>
          <cell r="E499" t="str">
            <v>인력식(#467, T=10cm)</v>
          </cell>
          <cell r="F499">
            <v>0.49</v>
          </cell>
          <cell r="G499" t="str">
            <v>㎡</v>
          </cell>
          <cell r="H499">
            <v>13635</v>
          </cell>
          <cell r="I499">
            <v>6681</v>
          </cell>
          <cell r="J499">
            <v>4711</v>
          </cell>
          <cell r="K499">
            <v>2308</v>
          </cell>
          <cell r="L499">
            <v>334</v>
          </cell>
          <cell r="M499">
            <v>163</v>
          </cell>
          <cell r="N499">
            <v>18680</v>
          </cell>
          <cell r="O499">
            <v>9152</v>
          </cell>
          <cell r="P499" t="str">
            <v>제509호표</v>
          </cell>
        </row>
        <row r="500">
          <cell r="D500" t="str">
            <v>1. 노무비</v>
          </cell>
          <cell r="F500">
            <v>0.49</v>
          </cell>
        </row>
        <row r="501">
          <cell r="D501" t="str">
            <v>내선전공</v>
          </cell>
          <cell r="E501">
            <v>0.08</v>
          </cell>
          <cell r="F501">
            <v>0.08</v>
          </cell>
          <cell r="G501" t="str">
            <v>인</v>
          </cell>
          <cell r="J501">
            <v>239716</v>
          </cell>
          <cell r="K501">
            <v>19177</v>
          </cell>
          <cell r="N501">
            <v>239716</v>
          </cell>
          <cell r="O501">
            <v>19177</v>
          </cell>
        </row>
        <row r="502">
          <cell r="D502" t="str">
            <v>보통인부</v>
          </cell>
          <cell r="E502">
            <v>0.19</v>
          </cell>
          <cell r="F502">
            <v>0.19</v>
          </cell>
          <cell r="G502" t="str">
            <v>인</v>
          </cell>
          <cell r="J502">
            <v>138290</v>
          </cell>
          <cell r="K502">
            <v>26275</v>
          </cell>
          <cell r="N502">
            <v>138290</v>
          </cell>
          <cell r="O502">
            <v>26275</v>
          </cell>
        </row>
        <row r="503">
          <cell r="D503" t="str">
            <v>1. 기계사용</v>
          </cell>
          <cell r="F503">
            <v>1</v>
          </cell>
          <cell r="G503" t="str">
            <v>대</v>
          </cell>
          <cell r="P503" t="str">
            <v>제1호표</v>
          </cell>
        </row>
        <row r="504">
          <cell r="D504" t="str">
            <v>굴삭기(백호)</v>
          </cell>
        </row>
        <row r="505">
          <cell r="D505" t="str">
            <v>1. 작업능력산정</v>
          </cell>
        </row>
        <row r="506">
          <cell r="D506" t="str">
            <v>T=TC/F=0.43/0.9=0.477</v>
          </cell>
        </row>
        <row r="507">
          <cell r="D507" t="str">
            <v>T : 작업계수 적용 산정후 1본당 작업소요시간(분)</v>
          </cell>
        </row>
        <row r="508">
          <cell r="D508" t="str">
            <v>TC : 1본당 F=1에서의 작업소요시간(분)</v>
          </cell>
        </row>
        <row r="509">
          <cell r="D509" t="str">
            <v>F : 작업계수(0.9)</v>
          </cell>
        </row>
        <row r="510">
          <cell r="D510" t="str">
            <v>재료비</v>
          </cell>
          <cell r="E510" t="str">
            <v>16909 * 0.477</v>
          </cell>
          <cell r="F510">
            <v>1</v>
          </cell>
          <cell r="H510">
            <v>8065</v>
          </cell>
          <cell r="I510">
            <v>8065</v>
          </cell>
          <cell r="N510">
            <v>8065</v>
          </cell>
          <cell r="O510">
            <v>8065</v>
          </cell>
        </row>
        <row r="511">
          <cell r="D511" t="str">
            <v>노무비</v>
          </cell>
          <cell r="E511" t="str">
            <v>38972 * 0.477</v>
          </cell>
          <cell r="F511">
            <v>1</v>
          </cell>
          <cell r="J511">
            <v>18589</v>
          </cell>
          <cell r="K511">
            <v>18589</v>
          </cell>
          <cell r="N511">
            <v>18589</v>
          </cell>
          <cell r="O511">
            <v>18589</v>
          </cell>
        </row>
        <row r="512">
          <cell r="D512" t="str">
            <v>경비</v>
          </cell>
          <cell r="E512" t="str">
            <v>13931 * 0.477</v>
          </cell>
          <cell r="F512">
            <v>1</v>
          </cell>
          <cell r="L512">
            <v>6645</v>
          </cell>
          <cell r="M512">
            <v>6645</v>
          </cell>
          <cell r="N512">
            <v>6645</v>
          </cell>
          <cell r="O512">
            <v>6645</v>
          </cell>
        </row>
        <row r="514">
          <cell r="A514">
            <v>330</v>
          </cell>
          <cell r="B514">
            <v>3</v>
          </cell>
          <cell r="C514" t="str">
            <v>제330호표</v>
          </cell>
          <cell r="D514" t="str">
            <v>CCTV POLE 보호대 기초 설치</v>
          </cell>
          <cell r="E514" t="str">
            <v>200 x 200 x 200(아스팔트)</v>
          </cell>
          <cell r="F514">
            <v>1</v>
          </cell>
          <cell r="G514" t="str">
            <v>개소</v>
          </cell>
          <cell r="I514">
            <v>1588</v>
          </cell>
          <cell r="K514">
            <v>3763</v>
          </cell>
          <cell r="M514">
            <v>943</v>
          </cell>
          <cell r="O514">
            <v>6294</v>
          </cell>
        </row>
        <row r="516">
          <cell r="D516" t="str">
            <v>CCTV POLE 보호대 기초 설치</v>
          </cell>
          <cell r="E516" t="str">
            <v>200 x 200 x 200(아스팔트)</v>
          </cell>
          <cell r="F516">
            <v>1</v>
          </cell>
          <cell r="G516" t="str">
            <v>개소</v>
          </cell>
        </row>
        <row r="517">
          <cell r="B517" t="str">
            <v>레미콘타설(무근 25-180-8)</v>
          </cell>
          <cell r="D517" t="str">
            <v>레미콘타설</v>
          </cell>
          <cell r="E517" t="str">
            <v>(무근 25-180-8)</v>
          </cell>
          <cell r="F517">
            <v>1.2E-2</v>
          </cell>
          <cell r="G517" t="str">
            <v>㎥</v>
          </cell>
          <cell r="H517">
            <v>62100</v>
          </cell>
          <cell r="I517">
            <v>745</v>
          </cell>
          <cell r="J517">
            <v>46712</v>
          </cell>
          <cell r="K517">
            <v>560</v>
          </cell>
          <cell r="L517">
            <v>0</v>
          </cell>
          <cell r="M517">
            <v>0</v>
          </cell>
          <cell r="N517">
            <v>108812</v>
          </cell>
          <cell r="O517">
            <v>1305</v>
          </cell>
          <cell r="P517" t="str">
            <v>제504호표</v>
          </cell>
        </row>
        <row r="518">
          <cell r="B518" t="str">
            <v>터파기(보통토사)(기계80%+인력20%)</v>
          </cell>
          <cell r="D518" t="str">
            <v>터파기(보통토사)</v>
          </cell>
          <cell r="E518" t="str">
            <v>(기계80%+인력20%)</v>
          </cell>
          <cell r="F518">
            <v>1.4E-2</v>
          </cell>
          <cell r="G518" t="str">
            <v>㎥</v>
          </cell>
          <cell r="H518">
            <v>202</v>
          </cell>
          <cell r="I518">
            <v>2</v>
          </cell>
          <cell r="J518">
            <v>6283</v>
          </cell>
          <cell r="K518">
            <v>87</v>
          </cell>
          <cell r="L518">
            <v>250</v>
          </cell>
          <cell r="M518">
            <v>3</v>
          </cell>
          <cell r="N518">
            <v>6735</v>
          </cell>
          <cell r="O518">
            <v>92</v>
          </cell>
          <cell r="P518" t="str">
            <v>제500호표</v>
          </cell>
        </row>
        <row r="519">
          <cell r="B519" t="str">
            <v>잔토처리(토사)(기계90%+인력10%)</v>
          </cell>
          <cell r="D519" t="str">
            <v>잔토처리(토사)</v>
          </cell>
          <cell r="E519" t="str">
            <v>(기계90%+인력10%)</v>
          </cell>
          <cell r="F519">
            <v>1.2E-2</v>
          </cell>
          <cell r="G519" t="str">
            <v>㎥</v>
          </cell>
          <cell r="H519">
            <v>211</v>
          </cell>
          <cell r="I519">
            <v>2</v>
          </cell>
          <cell r="J519">
            <v>6317</v>
          </cell>
          <cell r="K519">
            <v>75</v>
          </cell>
          <cell r="L519">
            <v>262</v>
          </cell>
          <cell r="M519">
            <v>3</v>
          </cell>
          <cell r="N519">
            <v>6790</v>
          </cell>
          <cell r="O519">
            <v>80</v>
          </cell>
          <cell r="P519" t="str">
            <v>제503호표</v>
          </cell>
        </row>
        <row r="520">
          <cell r="B520" t="str">
            <v>아스팔트, 투스콘 포장절단0</v>
          </cell>
          <cell r="D520" t="str">
            <v>아스팔트, 투스콘 포장절단</v>
          </cell>
          <cell r="E520">
            <v>0</v>
          </cell>
          <cell r="F520">
            <v>0.04</v>
          </cell>
          <cell r="G520" t="str">
            <v>m</v>
          </cell>
          <cell r="H520">
            <v>581</v>
          </cell>
          <cell r="I520">
            <v>23</v>
          </cell>
          <cell r="J520">
            <v>1430</v>
          </cell>
          <cell r="K520">
            <v>57</v>
          </cell>
          <cell r="L520">
            <v>29</v>
          </cell>
          <cell r="M520">
            <v>1</v>
          </cell>
          <cell r="N520">
            <v>2040</v>
          </cell>
          <cell r="O520">
            <v>81</v>
          </cell>
          <cell r="P520" t="str">
            <v>제506호표</v>
          </cell>
        </row>
        <row r="521">
          <cell r="B521" t="str">
            <v>아스팔트, 투스콘 
포장깨기굴삭기(무한궤도) 0.4㎡+대형브레이커)</v>
          </cell>
          <cell r="D521" t="str">
            <v>아스팔트, 투스콘 
포장깨기</v>
          </cell>
          <cell r="E521" t="str">
            <v>굴삭기(무한궤도) 0.4㎡+대형브레이커)</v>
          </cell>
          <cell r="F521">
            <v>0.8</v>
          </cell>
          <cell r="G521" t="str">
            <v>㎥</v>
          </cell>
          <cell r="H521">
            <v>812</v>
          </cell>
          <cell r="I521">
            <v>649</v>
          </cell>
          <cell r="J521">
            <v>3719</v>
          </cell>
          <cell r="K521">
            <v>2975</v>
          </cell>
          <cell r="L521">
            <v>1170</v>
          </cell>
          <cell r="M521">
            <v>936</v>
          </cell>
          <cell r="N521">
            <v>5701</v>
          </cell>
          <cell r="O521">
            <v>4560</v>
          </cell>
          <cell r="P521" t="str">
            <v>제507호표</v>
          </cell>
        </row>
        <row r="522">
          <cell r="B522" t="str">
            <v>아스팔트 표층 포설 및 다짐인력식(#78, T=5cm)</v>
          </cell>
          <cell r="D522" t="str">
            <v>아스팔트 표층 포설 및 다짐</v>
          </cell>
          <cell r="E522" t="str">
            <v>인력식(#78, T=5cm)</v>
          </cell>
          <cell r="F522">
            <v>2E-3</v>
          </cell>
          <cell r="G522" t="str">
            <v>㎡</v>
          </cell>
          <cell r="H522">
            <v>8379</v>
          </cell>
          <cell r="I522">
            <v>16</v>
          </cell>
          <cell r="J522">
            <v>4711</v>
          </cell>
          <cell r="K522">
            <v>9</v>
          </cell>
          <cell r="L522">
            <v>334</v>
          </cell>
          <cell r="M522">
            <v>0</v>
          </cell>
          <cell r="N522">
            <v>13424</v>
          </cell>
          <cell r="O522">
            <v>25</v>
          </cell>
          <cell r="P522" t="str">
            <v>제508호표</v>
          </cell>
        </row>
        <row r="523">
          <cell r="B523" t="str">
            <v>PE필름(비닐)</v>
          </cell>
          <cell r="D523" t="str">
            <v>PE필름(비닐)</v>
          </cell>
          <cell r="F523">
            <v>0.28000000000000003</v>
          </cell>
          <cell r="G523" t="str">
            <v>㎡</v>
          </cell>
          <cell r="H523">
            <v>540</v>
          </cell>
          <cell r="I523">
            <v>151</v>
          </cell>
          <cell r="J523">
            <v>0</v>
          </cell>
          <cell r="L523">
            <v>0</v>
          </cell>
          <cell r="N523">
            <v>540</v>
          </cell>
          <cell r="O523">
            <v>151</v>
          </cell>
        </row>
        <row r="526">
          <cell r="A526">
            <v>331</v>
          </cell>
          <cell r="B526">
            <v>3</v>
          </cell>
          <cell r="C526" t="str">
            <v>제331호표</v>
          </cell>
          <cell r="D526" t="str">
            <v>턴버클 설치</v>
          </cell>
          <cell r="E526" t="str">
            <v>Ø16</v>
          </cell>
          <cell r="F526">
            <v>1</v>
          </cell>
          <cell r="G526" t="str">
            <v>EA</v>
          </cell>
          <cell r="I526">
            <v>4242</v>
          </cell>
          <cell r="K526">
            <v>23072</v>
          </cell>
          <cell r="M526">
            <v>0</v>
          </cell>
          <cell r="O526">
            <v>27314</v>
          </cell>
          <cell r="P526" t="str">
            <v>통2-4-5</v>
          </cell>
        </row>
        <row r="528">
          <cell r="D528" t="str">
            <v>턴버클 설치</v>
          </cell>
          <cell r="E528" t="str">
            <v>Ø16</v>
          </cell>
          <cell r="F528">
            <v>1</v>
          </cell>
          <cell r="G528" t="str">
            <v>EA</v>
          </cell>
        </row>
        <row r="530">
          <cell r="B530" t="str">
            <v>턴버클Ø16</v>
          </cell>
          <cell r="C530" t="str">
            <v>재료비</v>
          </cell>
          <cell r="D530" t="str">
            <v>턴버클</v>
          </cell>
          <cell r="E530" t="str">
            <v>Ø16</v>
          </cell>
          <cell r="F530">
            <v>1</v>
          </cell>
          <cell r="G530" t="str">
            <v>EA</v>
          </cell>
          <cell r="H530">
            <v>3550</v>
          </cell>
          <cell r="I530">
            <v>3550</v>
          </cell>
          <cell r="J530">
            <v>0</v>
          </cell>
          <cell r="L530">
            <v>0</v>
          </cell>
          <cell r="N530">
            <v>3550</v>
          </cell>
          <cell r="O530">
            <v>3550</v>
          </cell>
        </row>
        <row r="532">
          <cell r="C532" t="str">
            <v>노무비</v>
          </cell>
          <cell r="D532" t="str">
            <v>통신외선공</v>
          </cell>
          <cell r="E532">
            <v>0.06</v>
          </cell>
          <cell r="F532">
            <v>0.06</v>
          </cell>
          <cell r="G532" t="str">
            <v>인</v>
          </cell>
          <cell r="J532">
            <v>315405</v>
          </cell>
          <cell r="K532">
            <v>18924</v>
          </cell>
          <cell r="N532">
            <v>315405</v>
          </cell>
          <cell r="O532">
            <v>18924</v>
          </cell>
        </row>
        <row r="533">
          <cell r="D533" t="str">
            <v>보통인부</v>
          </cell>
          <cell r="E533">
            <v>0.03</v>
          </cell>
          <cell r="F533">
            <v>0.03</v>
          </cell>
          <cell r="G533" t="str">
            <v>인</v>
          </cell>
          <cell r="J533">
            <v>138290</v>
          </cell>
          <cell r="K533">
            <v>4148</v>
          </cell>
          <cell r="N533">
            <v>138290</v>
          </cell>
          <cell r="O533">
            <v>4148</v>
          </cell>
        </row>
        <row r="534">
          <cell r="D534" t="str">
            <v>공구손료</v>
          </cell>
          <cell r="E534" t="str">
            <v>노무비의</v>
          </cell>
          <cell r="F534">
            <v>3</v>
          </cell>
          <cell r="G534" t="str">
            <v>%</v>
          </cell>
          <cell r="H534">
            <v>23072</v>
          </cell>
          <cell r="I534">
            <v>692</v>
          </cell>
          <cell r="N534">
            <v>23072</v>
          </cell>
          <cell r="O534">
            <v>692</v>
          </cell>
        </row>
        <row r="537">
          <cell r="A537">
            <v>332</v>
          </cell>
          <cell r="B537">
            <v>3</v>
          </cell>
          <cell r="C537" t="str">
            <v>제332호표</v>
          </cell>
          <cell r="D537" t="str">
            <v>밴드클립 설치</v>
          </cell>
          <cell r="E537" t="str">
            <v>16mm</v>
          </cell>
          <cell r="F537">
            <v>1</v>
          </cell>
          <cell r="G537" t="str">
            <v>EA</v>
          </cell>
          <cell r="I537">
            <v>1447</v>
          </cell>
          <cell r="K537">
            <v>19918</v>
          </cell>
          <cell r="M537">
            <v>0</v>
          </cell>
          <cell r="O537">
            <v>21365</v>
          </cell>
          <cell r="P537" t="str">
            <v>통2-4-5</v>
          </cell>
        </row>
        <row r="539">
          <cell r="D539" t="str">
            <v>밴드클립 설치</v>
          </cell>
          <cell r="E539" t="str">
            <v>16mm</v>
          </cell>
          <cell r="F539">
            <v>1</v>
          </cell>
          <cell r="G539" t="str">
            <v>EA</v>
          </cell>
        </row>
        <row r="541">
          <cell r="B541" t="str">
            <v>밴드클립16mm</v>
          </cell>
          <cell r="C541" t="str">
            <v>재료비</v>
          </cell>
          <cell r="D541" t="str">
            <v>밴드클립</v>
          </cell>
          <cell r="E541" t="str">
            <v>16mm</v>
          </cell>
          <cell r="F541">
            <v>1</v>
          </cell>
          <cell r="G541" t="str">
            <v>EA</v>
          </cell>
          <cell r="H541">
            <v>850</v>
          </cell>
          <cell r="I541">
            <v>850</v>
          </cell>
          <cell r="J541">
            <v>0</v>
          </cell>
          <cell r="L541">
            <v>0</v>
          </cell>
          <cell r="N541">
            <v>850</v>
          </cell>
          <cell r="O541">
            <v>850</v>
          </cell>
        </row>
        <row r="543">
          <cell r="C543" t="str">
            <v>노무비</v>
          </cell>
          <cell r="D543" t="str">
            <v>통신외선공</v>
          </cell>
          <cell r="E543">
            <v>0.05</v>
          </cell>
          <cell r="F543">
            <v>0.05</v>
          </cell>
          <cell r="G543" t="str">
            <v>인</v>
          </cell>
          <cell r="J543">
            <v>315405</v>
          </cell>
          <cell r="K543">
            <v>15770</v>
          </cell>
          <cell r="N543">
            <v>315405</v>
          </cell>
          <cell r="O543">
            <v>15770</v>
          </cell>
        </row>
        <row r="544">
          <cell r="D544" t="str">
            <v>보통인부</v>
          </cell>
          <cell r="E544">
            <v>0.03</v>
          </cell>
          <cell r="F544">
            <v>0.03</v>
          </cell>
          <cell r="G544" t="str">
            <v>인</v>
          </cell>
          <cell r="J544">
            <v>138290</v>
          </cell>
          <cell r="K544">
            <v>4148</v>
          </cell>
          <cell r="N544">
            <v>138290</v>
          </cell>
          <cell r="O544">
            <v>4148</v>
          </cell>
        </row>
        <row r="545">
          <cell r="D545" t="str">
            <v>공구손료</v>
          </cell>
          <cell r="E545" t="str">
            <v>노무비의</v>
          </cell>
          <cell r="F545">
            <v>3</v>
          </cell>
          <cell r="G545" t="str">
            <v>%</v>
          </cell>
          <cell r="H545">
            <v>19918</v>
          </cell>
          <cell r="I545">
            <v>597</v>
          </cell>
          <cell r="N545">
            <v>19918</v>
          </cell>
          <cell r="O545">
            <v>597</v>
          </cell>
        </row>
        <row r="561">
          <cell r="C561" t="str">
            <v xml:space="preserve">   ▣ 배관 및 배선</v>
          </cell>
        </row>
        <row r="562">
          <cell r="A562">
            <v>400</v>
          </cell>
          <cell r="B562">
            <v>3</v>
          </cell>
          <cell r="C562" t="str">
            <v>제400호표</v>
          </cell>
          <cell r="D562" t="str">
            <v>전선관(지중)</v>
          </cell>
          <cell r="E562" t="str">
            <v>PE 28C</v>
          </cell>
          <cell r="F562">
            <v>1.03</v>
          </cell>
          <cell r="G562" t="str">
            <v>m</v>
          </cell>
          <cell r="I562">
            <v>542</v>
          </cell>
          <cell r="K562">
            <v>3940</v>
          </cell>
          <cell r="M562">
            <v>0</v>
          </cell>
          <cell r="O562">
            <v>4482</v>
          </cell>
          <cell r="P562" t="str">
            <v>전 4-31</v>
          </cell>
        </row>
        <row r="563">
          <cell r="D563" t="str">
            <v>전선관(지중)</v>
          </cell>
          <cell r="E563" t="str">
            <v>PE 28C</v>
          </cell>
          <cell r="F563">
            <v>1</v>
          </cell>
          <cell r="G563" t="str">
            <v>m</v>
          </cell>
        </row>
        <row r="564">
          <cell r="B564" t="str">
            <v>전선관PE 28C</v>
          </cell>
          <cell r="C564" t="str">
            <v>재료비</v>
          </cell>
          <cell r="D564" t="str">
            <v>전선관</v>
          </cell>
          <cell r="E564" t="str">
            <v>PE 28C</v>
          </cell>
          <cell r="F564">
            <v>1.03</v>
          </cell>
          <cell r="G564" t="str">
            <v>m</v>
          </cell>
          <cell r="H564">
            <v>404</v>
          </cell>
          <cell r="I564">
            <v>416</v>
          </cell>
          <cell r="N564">
            <v>404</v>
          </cell>
          <cell r="O564">
            <v>416</v>
          </cell>
        </row>
        <row r="565">
          <cell r="D565" t="str">
            <v>잡재료비</v>
          </cell>
          <cell r="E565" t="str">
            <v>배관배선의</v>
          </cell>
          <cell r="F565">
            <v>2</v>
          </cell>
          <cell r="G565" t="str">
            <v>%</v>
          </cell>
          <cell r="H565">
            <v>404</v>
          </cell>
          <cell r="I565">
            <v>8</v>
          </cell>
          <cell r="N565">
            <v>404</v>
          </cell>
          <cell r="O565">
            <v>8</v>
          </cell>
        </row>
        <row r="566">
          <cell r="C566" t="str">
            <v>노무비</v>
          </cell>
          <cell r="D566" t="str">
            <v>배전전공</v>
          </cell>
          <cell r="E566">
            <v>6.0000000000000001E-3</v>
          </cell>
          <cell r="F566">
            <v>6.0000000000000001E-3</v>
          </cell>
          <cell r="G566" t="str">
            <v>인</v>
          </cell>
          <cell r="J566">
            <v>334072</v>
          </cell>
          <cell r="K566">
            <v>2004</v>
          </cell>
          <cell r="N566">
            <v>334072</v>
          </cell>
          <cell r="O566">
            <v>2004</v>
          </cell>
        </row>
        <row r="567">
          <cell r="D567" t="str">
            <v>보통인부</v>
          </cell>
          <cell r="E567">
            <v>1.4E-2</v>
          </cell>
          <cell r="F567">
            <v>1.4E-2</v>
          </cell>
          <cell r="G567" t="str">
            <v>인</v>
          </cell>
          <cell r="J567">
            <v>138290</v>
          </cell>
          <cell r="K567">
            <v>1936</v>
          </cell>
          <cell r="N567">
            <v>138290</v>
          </cell>
          <cell r="O567">
            <v>1936</v>
          </cell>
        </row>
        <row r="568">
          <cell r="D568" t="str">
            <v>공구손료</v>
          </cell>
          <cell r="E568" t="str">
            <v>노무비의</v>
          </cell>
          <cell r="F568">
            <v>3</v>
          </cell>
          <cell r="G568" t="str">
            <v>%</v>
          </cell>
          <cell r="H568">
            <v>3940</v>
          </cell>
          <cell r="I568">
            <v>118</v>
          </cell>
          <cell r="N568">
            <v>3940</v>
          </cell>
          <cell r="O568">
            <v>118</v>
          </cell>
        </row>
        <row r="570">
          <cell r="A570">
            <v>401</v>
          </cell>
          <cell r="B570">
            <v>3</v>
          </cell>
          <cell r="C570" t="str">
            <v>제401호표</v>
          </cell>
          <cell r="D570" t="str">
            <v>전선관(지중)</v>
          </cell>
          <cell r="E570" t="str">
            <v>PE 36C</v>
          </cell>
          <cell r="F570">
            <v>1.03</v>
          </cell>
          <cell r="G570" t="str">
            <v>m</v>
          </cell>
          <cell r="I570">
            <v>766</v>
          </cell>
          <cell r="K570">
            <v>3940</v>
          </cell>
          <cell r="M570">
            <v>0</v>
          </cell>
          <cell r="O570">
            <v>4706</v>
          </cell>
          <cell r="P570" t="str">
            <v>전 4-31</v>
          </cell>
        </row>
        <row r="571">
          <cell r="D571" t="str">
            <v>전선관(지중)</v>
          </cell>
          <cell r="E571" t="str">
            <v>PE 36C</v>
          </cell>
          <cell r="F571">
            <v>1</v>
          </cell>
          <cell r="G571" t="str">
            <v>m</v>
          </cell>
        </row>
        <row r="572">
          <cell r="B572" t="str">
            <v>전선관PE 36C</v>
          </cell>
          <cell r="C572" t="str">
            <v>재료비</v>
          </cell>
          <cell r="D572" t="str">
            <v>전선관</v>
          </cell>
          <cell r="E572" t="str">
            <v>PE 36C</v>
          </cell>
          <cell r="F572">
            <v>1.03</v>
          </cell>
          <cell r="G572" t="str">
            <v>m</v>
          </cell>
          <cell r="H572">
            <v>618</v>
          </cell>
          <cell r="I572">
            <v>636</v>
          </cell>
          <cell r="N572">
            <v>618</v>
          </cell>
          <cell r="O572">
            <v>636</v>
          </cell>
        </row>
        <row r="573">
          <cell r="D573" t="str">
            <v>잡재료비</v>
          </cell>
          <cell r="E573" t="str">
            <v>배관배선의</v>
          </cell>
          <cell r="F573">
            <v>2</v>
          </cell>
          <cell r="G573" t="str">
            <v>%</v>
          </cell>
          <cell r="H573">
            <v>618</v>
          </cell>
          <cell r="I573">
            <v>12</v>
          </cell>
          <cell r="N573">
            <v>618</v>
          </cell>
          <cell r="O573">
            <v>12</v>
          </cell>
        </row>
        <row r="574">
          <cell r="C574" t="str">
            <v>노무비</v>
          </cell>
          <cell r="D574" t="str">
            <v>배전전공</v>
          </cell>
          <cell r="E574">
            <v>7.0000000000000001E-3</v>
          </cell>
          <cell r="F574">
            <v>6.0000000000000001E-3</v>
          </cell>
          <cell r="G574" t="str">
            <v>인</v>
          </cell>
          <cell r="J574">
            <v>334072</v>
          </cell>
          <cell r="K574">
            <v>2004</v>
          </cell>
          <cell r="N574">
            <v>334072</v>
          </cell>
          <cell r="O574">
            <v>2004</v>
          </cell>
        </row>
        <row r="575">
          <cell r="D575" t="str">
            <v>보통인부</v>
          </cell>
          <cell r="E575">
            <v>1.7999999999999999E-2</v>
          </cell>
          <cell r="F575">
            <v>1.4E-2</v>
          </cell>
          <cell r="G575" t="str">
            <v>인</v>
          </cell>
          <cell r="J575">
            <v>138290</v>
          </cell>
          <cell r="K575">
            <v>1936</v>
          </cell>
          <cell r="N575">
            <v>138290</v>
          </cell>
          <cell r="O575">
            <v>1936</v>
          </cell>
        </row>
        <row r="576">
          <cell r="D576" t="str">
            <v>공구손료</v>
          </cell>
          <cell r="E576" t="str">
            <v>노무비의</v>
          </cell>
          <cell r="F576">
            <v>3</v>
          </cell>
          <cell r="G576" t="str">
            <v>%</v>
          </cell>
          <cell r="H576">
            <v>3940</v>
          </cell>
          <cell r="I576">
            <v>118</v>
          </cell>
          <cell r="N576">
            <v>3940</v>
          </cell>
          <cell r="O576">
            <v>118</v>
          </cell>
        </row>
        <row r="577">
          <cell r="A577">
            <v>402</v>
          </cell>
          <cell r="B577">
            <v>3</v>
          </cell>
          <cell r="C577" t="str">
            <v>제402호표</v>
          </cell>
          <cell r="D577" t="str">
            <v>전선관(지중)</v>
          </cell>
          <cell r="E577" t="str">
            <v>HI 16C</v>
          </cell>
          <cell r="F577">
            <v>1.03</v>
          </cell>
          <cell r="G577" t="str">
            <v>m</v>
          </cell>
          <cell r="I577">
            <v>481</v>
          </cell>
          <cell r="K577">
            <v>7067</v>
          </cell>
          <cell r="M577">
            <v>0</v>
          </cell>
          <cell r="O577">
            <v>7548</v>
          </cell>
          <cell r="P577" t="str">
            <v>통2-1-1</v>
          </cell>
        </row>
        <row r="579">
          <cell r="D579" t="str">
            <v>전선관(지중)</v>
          </cell>
          <cell r="E579" t="str">
            <v>HI 16C</v>
          </cell>
          <cell r="F579">
            <v>1</v>
          </cell>
          <cell r="G579" t="str">
            <v>m</v>
          </cell>
        </row>
        <row r="580">
          <cell r="B580" t="str">
            <v>전선관HI 16C</v>
          </cell>
          <cell r="C580" t="str">
            <v>재료비</v>
          </cell>
          <cell r="D580" t="str">
            <v>전선관</v>
          </cell>
          <cell r="E580" t="str">
            <v>HI 16C</v>
          </cell>
          <cell r="F580">
            <v>1.03</v>
          </cell>
          <cell r="G580" t="str">
            <v>m</v>
          </cell>
          <cell r="H580">
            <v>257</v>
          </cell>
          <cell r="I580">
            <v>264</v>
          </cell>
          <cell r="N580">
            <v>257</v>
          </cell>
          <cell r="O580">
            <v>264</v>
          </cell>
        </row>
        <row r="581">
          <cell r="D581" t="str">
            <v>잡재료비</v>
          </cell>
          <cell r="E581" t="str">
            <v>배관배선의</v>
          </cell>
          <cell r="F581">
            <v>2</v>
          </cell>
          <cell r="G581" t="str">
            <v>%</v>
          </cell>
          <cell r="H581">
            <v>257</v>
          </cell>
          <cell r="I581">
            <v>5</v>
          </cell>
          <cell r="N581">
            <v>257</v>
          </cell>
          <cell r="O581">
            <v>5</v>
          </cell>
        </row>
        <row r="582">
          <cell r="C582" t="str">
            <v>노무비</v>
          </cell>
          <cell r="D582" t="str">
            <v>통신외선공</v>
          </cell>
          <cell r="E582" t="str">
            <v>0.06/6</v>
          </cell>
          <cell r="F582">
            <v>0.01</v>
          </cell>
          <cell r="G582" t="str">
            <v>인</v>
          </cell>
          <cell r="J582">
            <v>315405</v>
          </cell>
          <cell r="K582">
            <v>3154</v>
          </cell>
          <cell r="N582">
            <v>315405</v>
          </cell>
          <cell r="O582">
            <v>3154</v>
          </cell>
        </row>
        <row r="583">
          <cell r="D583" t="str">
            <v>보통인부</v>
          </cell>
          <cell r="E583" t="str">
            <v>0.17/6</v>
          </cell>
          <cell r="F583">
            <v>2.8299999999999999E-2</v>
          </cell>
          <cell r="G583" t="str">
            <v>인</v>
          </cell>
          <cell r="J583">
            <v>138290</v>
          </cell>
          <cell r="K583">
            <v>3913</v>
          </cell>
          <cell r="N583">
            <v>138290</v>
          </cell>
          <cell r="O583">
            <v>3913</v>
          </cell>
        </row>
        <row r="584">
          <cell r="D584" t="str">
            <v>공구손료</v>
          </cell>
          <cell r="E584" t="str">
            <v>노무비의</v>
          </cell>
          <cell r="F584">
            <v>3</v>
          </cell>
          <cell r="G584" t="str">
            <v>%</v>
          </cell>
          <cell r="H584">
            <v>7067</v>
          </cell>
          <cell r="I584">
            <v>212</v>
          </cell>
          <cell r="N584">
            <v>7067</v>
          </cell>
          <cell r="O584">
            <v>212</v>
          </cell>
        </row>
        <row r="585">
          <cell r="A585">
            <v>403</v>
          </cell>
          <cell r="B585">
            <v>3</v>
          </cell>
          <cell r="C585" t="str">
            <v>제403호표</v>
          </cell>
          <cell r="D585" t="str">
            <v>전선관(노출)</v>
          </cell>
          <cell r="E585" t="str">
            <v>FLEX 16C(방수형)</v>
          </cell>
          <cell r="F585">
            <v>1.03</v>
          </cell>
          <cell r="G585" t="str">
            <v>m</v>
          </cell>
          <cell r="I585">
            <v>1091</v>
          </cell>
          <cell r="K585">
            <v>11585</v>
          </cell>
          <cell r="M585">
            <v>0</v>
          </cell>
          <cell r="O585">
            <v>12676</v>
          </cell>
          <cell r="P585" t="str">
            <v>통3-1-1</v>
          </cell>
        </row>
        <row r="587">
          <cell r="D587" t="str">
            <v>전선관(노출)</v>
          </cell>
          <cell r="E587" t="str">
            <v>FLEX 16C(방수형)</v>
          </cell>
          <cell r="F587">
            <v>1</v>
          </cell>
          <cell r="G587" t="str">
            <v>m</v>
          </cell>
        </row>
        <row r="589">
          <cell r="B589" t="str">
            <v>전선관(노출)FLEX 16C(방수형)</v>
          </cell>
          <cell r="C589" t="str">
            <v>재료비</v>
          </cell>
          <cell r="D589" t="str">
            <v>전선관(노출)</v>
          </cell>
          <cell r="E589" t="str">
            <v>FLEX 16C(방수형)</v>
          </cell>
          <cell r="F589">
            <v>1.03</v>
          </cell>
          <cell r="G589" t="str">
            <v>m</v>
          </cell>
          <cell r="H589">
            <v>709</v>
          </cell>
          <cell r="I589">
            <v>730</v>
          </cell>
          <cell r="N589">
            <v>709</v>
          </cell>
          <cell r="O589">
            <v>730</v>
          </cell>
        </row>
        <row r="590">
          <cell r="D590" t="str">
            <v>잡재료비</v>
          </cell>
          <cell r="E590" t="str">
            <v>배관배선의</v>
          </cell>
          <cell r="F590">
            <v>2</v>
          </cell>
          <cell r="G590" t="str">
            <v>%</v>
          </cell>
          <cell r="H590">
            <v>709</v>
          </cell>
          <cell r="I590">
            <v>14</v>
          </cell>
          <cell r="N590">
            <v>709</v>
          </cell>
          <cell r="O590">
            <v>14</v>
          </cell>
        </row>
        <row r="592">
          <cell r="C592" t="str">
            <v>노무비</v>
          </cell>
          <cell r="D592" t="str">
            <v>통신내선공</v>
          </cell>
          <cell r="E592" t="str">
            <v>0.044*1.2</v>
          </cell>
          <cell r="F592">
            <v>5.2799999999999993E-2</v>
          </cell>
          <cell r="G592" t="str">
            <v>인</v>
          </cell>
          <cell r="J592">
            <v>219422</v>
          </cell>
          <cell r="K592">
            <v>11585</v>
          </cell>
          <cell r="N592">
            <v>219422</v>
          </cell>
          <cell r="O592">
            <v>11585</v>
          </cell>
        </row>
        <row r="593">
          <cell r="D593" t="str">
            <v>공구손료</v>
          </cell>
          <cell r="E593" t="str">
            <v>노무비의</v>
          </cell>
          <cell r="F593">
            <v>3</v>
          </cell>
          <cell r="G593" t="str">
            <v>%</v>
          </cell>
          <cell r="H593">
            <v>11585</v>
          </cell>
          <cell r="I593">
            <v>347</v>
          </cell>
          <cell r="N593">
            <v>11585</v>
          </cell>
          <cell r="O593">
            <v>347</v>
          </cell>
        </row>
        <row r="595">
          <cell r="A595">
            <v>404</v>
          </cell>
          <cell r="B595">
            <v>3</v>
          </cell>
          <cell r="C595" t="str">
            <v>제404호표</v>
          </cell>
          <cell r="D595" t="str">
            <v>전선관(노출)</v>
          </cell>
          <cell r="E595" t="str">
            <v>FLEX 22C(방수형)</v>
          </cell>
          <cell r="F595">
            <v>1.03</v>
          </cell>
          <cell r="G595" t="str">
            <v>m</v>
          </cell>
          <cell r="I595">
            <v>1313</v>
          </cell>
          <cell r="K595">
            <v>15535</v>
          </cell>
          <cell r="M595">
            <v>0</v>
          </cell>
          <cell r="O595">
            <v>16848</v>
          </cell>
          <cell r="P595" t="str">
            <v>통3-1-1</v>
          </cell>
        </row>
        <row r="597">
          <cell r="D597" t="str">
            <v>전선관(노출)</v>
          </cell>
          <cell r="E597" t="str">
            <v>FLEX 22C(방수형)</v>
          </cell>
          <cell r="F597">
            <v>1</v>
          </cell>
          <cell r="G597" t="str">
            <v>m</v>
          </cell>
        </row>
        <row r="598">
          <cell r="B598" t="str">
            <v>전선관(노출)FLEX 22C(방수형)</v>
          </cell>
          <cell r="C598" t="str">
            <v>재료비</v>
          </cell>
          <cell r="D598" t="str">
            <v>전선관(노출)</v>
          </cell>
          <cell r="E598" t="str">
            <v>FLEX 22C(방수형)</v>
          </cell>
          <cell r="F598">
            <v>1.03</v>
          </cell>
          <cell r="G598" t="str">
            <v>m</v>
          </cell>
          <cell r="H598">
            <v>807</v>
          </cell>
          <cell r="I598">
            <v>831</v>
          </cell>
          <cell r="N598">
            <v>807</v>
          </cell>
          <cell r="O598">
            <v>831</v>
          </cell>
        </row>
        <row r="599">
          <cell r="D599" t="str">
            <v>잡재료비</v>
          </cell>
          <cell r="E599" t="str">
            <v>배관배선의</v>
          </cell>
          <cell r="F599">
            <v>2</v>
          </cell>
          <cell r="G599" t="str">
            <v>%</v>
          </cell>
          <cell r="H599">
            <v>807</v>
          </cell>
          <cell r="I599">
            <v>16</v>
          </cell>
          <cell r="N599">
            <v>807</v>
          </cell>
          <cell r="O599">
            <v>16</v>
          </cell>
        </row>
        <row r="600">
          <cell r="C600" t="str">
            <v>노무비</v>
          </cell>
          <cell r="D600" t="str">
            <v>통신내선공</v>
          </cell>
          <cell r="E600" t="str">
            <v>0.059*1.2</v>
          </cell>
          <cell r="F600">
            <v>7.0799999999999988E-2</v>
          </cell>
          <cell r="G600" t="str">
            <v>인</v>
          </cell>
          <cell r="J600">
            <v>219422</v>
          </cell>
          <cell r="K600">
            <v>15535</v>
          </cell>
          <cell r="N600">
            <v>219422</v>
          </cell>
          <cell r="O600">
            <v>15535</v>
          </cell>
        </row>
        <row r="601">
          <cell r="D601" t="str">
            <v>공구손료</v>
          </cell>
          <cell r="E601" t="str">
            <v>노무비의</v>
          </cell>
          <cell r="F601">
            <v>3</v>
          </cell>
          <cell r="G601" t="str">
            <v>%</v>
          </cell>
          <cell r="H601">
            <v>15535</v>
          </cell>
          <cell r="I601">
            <v>466</v>
          </cell>
          <cell r="N601">
            <v>15535</v>
          </cell>
          <cell r="O601">
            <v>466</v>
          </cell>
        </row>
        <row r="603">
          <cell r="A603">
            <v>405</v>
          </cell>
          <cell r="B603">
            <v>3</v>
          </cell>
          <cell r="C603" t="str">
            <v>제405호표</v>
          </cell>
          <cell r="D603" t="str">
            <v>전선관(노출)</v>
          </cell>
          <cell r="E603" t="str">
            <v>FLEX 28C(방수형)</v>
          </cell>
          <cell r="F603">
            <v>1.03</v>
          </cell>
          <cell r="G603" t="str">
            <v>m</v>
          </cell>
          <cell r="I603">
            <v>1574</v>
          </cell>
          <cell r="K603">
            <v>18958</v>
          </cell>
          <cell r="M603">
            <v>0</v>
          </cell>
          <cell r="O603">
            <v>20532</v>
          </cell>
          <cell r="P603" t="str">
            <v>통3-1-1</v>
          </cell>
        </row>
        <row r="604">
          <cell r="D604" t="str">
            <v>전선관(노출)</v>
          </cell>
          <cell r="E604" t="str">
            <v>FLEX 28C(방수형)</v>
          </cell>
          <cell r="F604">
            <v>1</v>
          </cell>
          <cell r="G604" t="str">
            <v>m</v>
          </cell>
        </row>
        <row r="605">
          <cell r="B605" t="str">
            <v>전선관(노출)FLEX 28C(방수형)</v>
          </cell>
          <cell r="C605" t="str">
            <v>재료비</v>
          </cell>
          <cell r="D605" t="str">
            <v>전선관(노출)</v>
          </cell>
          <cell r="E605" t="str">
            <v>FLEX 28C(방수형)</v>
          </cell>
          <cell r="F605">
            <v>1.03</v>
          </cell>
          <cell r="G605" t="str">
            <v>m</v>
          </cell>
          <cell r="H605">
            <v>959</v>
          </cell>
          <cell r="I605">
            <v>987</v>
          </cell>
          <cell r="N605">
            <v>959</v>
          </cell>
          <cell r="O605">
            <v>987</v>
          </cell>
        </row>
        <row r="606">
          <cell r="D606" t="str">
            <v>잡재료비</v>
          </cell>
          <cell r="E606" t="str">
            <v>배관배선의</v>
          </cell>
          <cell r="F606">
            <v>2</v>
          </cell>
          <cell r="G606" t="str">
            <v>%</v>
          </cell>
          <cell r="H606">
            <v>959</v>
          </cell>
          <cell r="I606">
            <v>19</v>
          </cell>
          <cell r="N606">
            <v>959</v>
          </cell>
          <cell r="O606">
            <v>19</v>
          </cell>
        </row>
        <row r="607">
          <cell r="C607" t="str">
            <v>노무비</v>
          </cell>
          <cell r="D607" t="str">
            <v>통신내선공</v>
          </cell>
          <cell r="E607" t="str">
            <v>0.072*1.2</v>
          </cell>
          <cell r="F607">
            <v>8.6399999999999991E-2</v>
          </cell>
          <cell r="G607" t="str">
            <v>인</v>
          </cell>
          <cell r="J607">
            <v>219422</v>
          </cell>
          <cell r="K607">
            <v>18958</v>
          </cell>
          <cell r="N607">
            <v>219422</v>
          </cell>
          <cell r="O607">
            <v>18958</v>
          </cell>
        </row>
        <row r="608">
          <cell r="D608" t="str">
            <v>공구손료</v>
          </cell>
          <cell r="E608" t="str">
            <v>노무비의</v>
          </cell>
          <cell r="F608">
            <v>3</v>
          </cell>
          <cell r="G608" t="str">
            <v>%</v>
          </cell>
          <cell r="H608">
            <v>18958</v>
          </cell>
          <cell r="I608">
            <v>568</v>
          </cell>
          <cell r="N608">
            <v>18958</v>
          </cell>
          <cell r="O608">
            <v>568</v>
          </cell>
        </row>
        <row r="609">
          <cell r="A609">
            <v>406</v>
          </cell>
          <cell r="B609">
            <v>3</v>
          </cell>
          <cell r="C609" t="str">
            <v>제406호표</v>
          </cell>
          <cell r="D609" t="str">
            <v>전선관(노출)</v>
          </cell>
          <cell r="E609" t="str">
            <v>FLEX 36C(방수형)</v>
          </cell>
          <cell r="F609">
            <v>1.03</v>
          </cell>
          <cell r="G609" t="str">
            <v>m</v>
          </cell>
          <cell r="I609">
            <v>2135</v>
          </cell>
          <cell r="K609">
            <v>22907</v>
          </cell>
          <cell r="M609">
            <v>0</v>
          </cell>
          <cell r="O609">
            <v>25042</v>
          </cell>
          <cell r="P609" t="str">
            <v>통3-1-1</v>
          </cell>
        </row>
        <row r="611">
          <cell r="D611" t="str">
            <v>전선관(노출)</v>
          </cell>
          <cell r="E611" t="str">
            <v>FLEX 36C(방수형)</v>
          </cell>
          <cell r="F611">
            <v>1</v>
          </cell>
          <cell r="G611" t="str">
            <v>m</v>
          </cell>
        </row>
        <row r="612">
          <cell r="B612" t="str">
            <v>전선관(노출)FLEX 36C(방수형)</v>
          </cell>
          <cell r="C612" t="str">
            <v>재료비</v>
          </cell>
          <cell r="D612" t="str">
            <v>전선관(노출)</v>
          </cell>
          <cell r="E612" t="str">
            <v>FLEX 36C(방수형)</v>
          </cell>
          <cell r="F612">
            <v>1.03</v>
          </cell>
          <cell r="G612" t="str">
            <v>m</v>
          </cell>
          <cell r="H612">
            <v>1380</v>
          </cell>
          <cell r="I612">
            <v>1421</v>
          </cell>
          <cell r="N612">
            <v>1380</v>
          </cell>
          <cell r="O612">
            <v>1421</v>
          </cell>
        </row>
        <row r="613">
          <cell r="D613" t="str">
            <v>잡재료비</v>
          </cell>
          <cell r="E613" t="str">
            <v>배관배선의</v>
          </cell>
          <cell r="F613">
            <v>2</v>
          </cell>
          <cell r="G613" t="str">
            <v>%</v>
          </cell>
          <cell r="H613">
            <v>1380</v>
          </cell>
          <cell r="I613">
            <v>27</v>
          </cell>
          <cell r="N613">
            <v>1380</v>
          </cell>
          <cell r="O613">
            <v>27</v>
          </cell>
        </row>
        <row r="614">
          <cell r="C614" t="str">
            <v>노무비</v>
          </cell>
          <cell r="D614" t="str">
            <v>통신내선공</v>
          </cell>
          <cell r="E614" t="str">
            <v>0.087*1.2</v>
          </cell>
          <cell r="F614">
            <v>0.10439999999999999</v>
          </cell>
          <cell r="G614" t="str">
            <v>인</v>
          </cell>
          <cell r="J614">
            <v>219422</v>
          </cell>
          <cell r="K614">
            <v>22907</v>
          </cell>
          <cell r="N614">
            <v>219422</v>
          </cell>
          <cell r="O614">
            <v>22907</v>
          </cell>
        </row>
        <row r="615">
          <cell r="D615" t="str">
            <v>공구손료</v>
          </cell>
          <cell r="E615" t="str">
            <v>노무비의</v>
          </cell>
          <cell r="F615">
            <v>3</v>
          </cell>
          <cell r="G615" t="str">
            <v>%</v>
          </cell>
          <cell r="H615">
            <v>22907</v>
          </cell>
          <cell r="I615">
            <v>687</v>
          </cell>
          <cell r="N615">
            <v>22907</v>
          </cell>
          <cell r="O615">
            <v>687</v>
          </cell>
        </row>
        <row r="617">
          <cell r="A617">
            <v>407</v>
          </cell>
          <cell r="B617">
            <v>3</v>
          </cell>
          <cell r="C617" t="str">
            <v>제407호표</v>
          </cell>
          <cell r="D617" t="str">
            <v>전선관(노출)</v>
          </cell>
          <cell r="E617" t="str">
            <v>ST 28C</v>
          </cell>
          <cell r="F617">
            <v>1.03</v>
          </cell>
          <cell r="G617" t="str">
            <v>m</v>
          </cell>
          <cell r="I617">
            <v>3475</v>
          </cell>
          <cell r="K617">
            <v>24136</v>
          </cell>
          <cell r="M617">
            <v>0</v>
          </cell>
          <cell r="O617">
            <v>27611</v>
          </cell>
          <cell r="P617" t="str">
            <v>통3-1-1</v>
          </cell>
        </row>
        <row r="618">
          <cell r="D618" t="str">
            <v>전선관(노출)</v>
          </cell>
          <cell r="E618" t="str">
            <v>ST 28C</v>
          </cell>
          <cell r="F618">
            <v>1</v>
          </cell>
          <cell r="G618" t="str">
            <v>m</v>
          </cell>
        </row>
        <row r="620">
          <cell r="B620" t="str">
            <v>전선관ST 28C</v>
          </cell>
          <cell r="C620" t="str">
            <v>재료비</v>
          </cell>
          <cell r="D620" t="str">
            <v>전선관</v>
          </cell>
          <cell r="E620" t="str">
            <v>ST 28C</v>
          </cell>
          <cell r="F620">
            <v>1.03</v>
          </cell>
          <cell r="G620" t="str">
            <v>m</v>
          </cell>
          <cell r="H620">
            <v>2621</v>
          </cell>
          <cell r="I620">
            <v>2699</v>
          </cell>
          <cell r="N620">
            <v>2621</v>
          </cell>
          <cell r="O620">
            <v>2699</v>
          </cell>
        </row>
        <row r="621">
          <cell r="D621" t="str">
            <v>잡재료비</v>
          </cell>
          <cell r="E621" t="str">
            <v>배관배선의</v>
          </cell>
          <cell r="F621">
            <v>2</v>
          </cell>
          <cell r="G621" t="str">
            <v>%</v>
          </cell>
          <cell r="H621">
            <v>2621</v>
          </cell>
          <cell r="I621">
            <v>52</v>
          </cell>
          <cell r="N621">
            <v>2621</v>
          </cell>
          <cell r="O621">
            <v>52</v>
          </cell>
        </row>
        <row r="622">
          <cell r="C622" t="str">
            <v>노무비</v>
          </cell>
          <cell r="D622" t="str">
            <v>통신내선공</v>
          </cell>
          <cell r="E622">
            <v>0.11</v>
          </cell>
          <cell r="F622">
            <v>0.11</v>
          </cell>
          <cell r="G622" t="str">
            <v>인</v>
          </cell>
          <cell r="J622">
            <v>219422</v>
          </cell>
          <cell r="K622">
            <v>24136</v>
          </cell>
          <cell r="N622">
            <v>219422</v>
          </cell>
          <cell r="O622">
            <v>24136</v>
          </cell>
        </row>
        <row r="623">
          <cell r="D623" t="str">
            <v>공구손료</v>
          </cell>
          <cell r="E623" t="str">
            <v>노무비의</v>
          </cell>
          <cell r="F623">
            <v>3</v>
          </cell>
          <cell r="G623" t="str">
            <v>%</v>
          </cell>
          <cell r="H623">
            <v>24136</v>
          </cell>
          <cell r="I623">
            <v>724</v>
          </cell>
          <cell r="N623">
            <v>24136</v>
          </cell>
          <cell r="O623">
            <v>724</v>
          </cell>
        </row>
        <row r="625">
          <cell r="A625">
            <v>408</v>
          </cell>
          <cell r="B625">
            <v>3</v>
          </cell>
          <cell r="C625" t="str">
            <v>제408호표</v>
          </cell>
          <cell r="D625" t="str">
            <v>전원케이블 포설</v>
          </cell>
          <cell r="E625" t="str">
            <v>F-CV 2.5sq x 2C x 1열</v>
          </cell>
          <cell r="F625">
            <v>1.03</v>
          </cell>
          <cell r="G625" t="str">
            <v>m</v>
          </cell>
          <cell r="I625">
            <v>1020</v>
          </cell>
          <cell r="K625">
            <v>3323</v>
          </cell>
          <cell r="M625">
            <v>0</v>
          </cell>
          <cell r="O625">
            <v>4343</v>
          </cell>
          <cell r="P625" t="str">
            <v>전5-13</v>
          </cell>
        </row>
        <row r="627">
          <cell r="D627" t="str">
            <v>전원케이블 포설</v>
          </cell>
          <cell r="E627" t="str">
            <v>F-CV 2.5sq x 2C x 1열</v>
          </cell>
          <cell r="F627">
            <v>1</v>
          </cell>
          <cell r="G627" t="str">
            <v>m</v>
          </cell>
        </row>
        <row r="629">
          <cell r="B629" t="str">
            <v>케이블F-CV 2.5sq x 2C</v>
          </cell>
          <cell r="C629" t="str">
            <v>재료비</v>
          </cell>
          <cell r="D629" t="str">
            <v>케이블</v>
          </cell>
          <cell r="E629" t="str">
            <v>F-CV 2.5sq x 2C</v>
          </cell>
          <cell r="F629">
            <v>1.03</v>
          </cell>
          <cell r="G629" t="str">
            <v>m</v>
          </cell>
          <cell r="H629">
            <v>878</v>
          </cell>
          <cell r="I629">
            <v>904</v>
          </cell>
          <cell r="K629">
            <v>0</v>
          </cell>
          <cell r="M629">
            <v>0</v>
          </cell>
          <cell r="N629">
            <v>878</v>
          </cell>
          <cell r="O629">
            <v>904</v>
          </cell>
        </row>
        <row r="630">
          <cell r="D630" t="str">
            <v>잡재료비</v>
          </cell>
          <cell r="E630" t="str">
            <v>배관배선의</v>
          </cell>
          <cell r="F630">
            <v>2</v>
          </cell>
          <cell r="G630" t="str">
            <v>%</v>
          </cell>
          <cell r="H630">
            <v>878</v>
          </cell>
          <cell r="I630">
            <v>17</v>
          </cell>
          <cell r="N630">
            <v>878</v>
          </cell>
          <cell r="O630">
            <v>17</v>
          </cell>
        </row>
        <row r="631">
          <cell r="C631" t="str">
            <v>노무비</v>
          </cell>
          <cell r="D631" t="str">
            <v>저압케이블전공</v>
          </cell>
          <cell r="E631">
            <v>1.4E-2</v>
          </cell>
          <cell r="F631">
            <v>1.4E-2</v>
          </cell>
          <cell r="G631" t="str">
            <v>인</v>
          </cell>
          <cell r="J631">
            <v>237385</v>
          </cell>
          <cell r="K631">
            <v>3323</v>
          </cell>
          <cell r="M631">
            <v>0</v>
          </cell>
          <cell r="N631">
            <v>237385</v>
          </cell>
          <cell r="O631">
            <v>3323</v>
          </cell>
        </row>
        <row r="632">
          <cell r="D632" t="str">
            <v>공구손료</v>
          </cell>
          <cell r="E632" t="str">
            <v>노무비의</v>
          </cell>
          <cell r="F632">
            <v>3</v>
          </cell>
          <cell r="G632" t="str">
            <v>%</v>
          </cell>
          <cell r="H632">
            <v>3323</v>
          </cell>
          <cell r="I632">
            <v>99</v>
          </cell>
          <cell r="N632">
            <v>3323</v>
          </cell>
          <cell r="O632">
            <v>99</v>
          </cell>
        </row>
        <row r="633">
          <cell r="A633">
            <v>409</v>
          </cell>
          <cell r="B633">
            <v>3</v>
          </cell>
          <cell r="C633" t="str">
            <v>제409호표</v>
          </cell>
          <cell r="D633" t="str">
            <v>전원케이블 포설</v>
          </cell>
          <cell r="E633" t="str">
            <v>F-CV 2.5sq x 3C x 1열</v>
          </cell>
          <cell r="F633">
            <v>1.03</v>
          </cell>
          <cell r="G633" t="str">
            <v>m</v>
          </cell>
          <cell r="I633">
            <v>1510</v>
          </cell>
          <cell r="K633">
            <v>4510</v>
          </cell>
          <cell r="M633">
            <v>0</v>
          </cell>
          <cell r="O633">
            <v>6020</v>
          </cell>
          <cell r="P633" t="str">
            <v>전5-13</v>
          </cell>
        </row>
        <row r="635">
          <cell r="D635" t="str">
            <v>전원케이블 포설</v>
          </cell>
          <cell r="E635" t="str">
            <v>F-CV 2.5sq x 3C x 1열</v>
          </cell>
          <cell r="F635">
            <v>1</v>
          </cell>
          <cell r="G635" t="str">
            <v>m</v>
          </cell>
        </row>
        <row r="637">
          <cell r="B637" t="str">
            <v>케이블F-CV 2.5sq x 3C</v>
          </cell>
          <cell r="C637" t="str">
            <v>재료비</v>
          </cell>
          <cell r="D637" t="str">
            <v>케이블</v>
          </cell>
          <cell r="E637" t="str">
            <v>F-CV 2.5sq x 3C</v>
          </cell>
          <cell r="F637">
            <v>1.03</v>
          </cell>
          <cell r="G637" t="str">
            <v>m</v>
          </cell>
          <cell r="H637">
            <v>1310</v>
          </cell>
          <cell r="I637">
            <v>1349</v>
          </cell>
          <cell r="K637">
            <v>0</v>
          </cell>
          <cell r="M637">
            <v>0</v>
          </cell>
          <cell r="N637">
            <v>1310</v>
          </cell>
          <cell r="O637">
            <v>1349</v>
          </cell>
        </row>
        <row r="638">
          <cell r="D638" t="str">
            <v>잡재료비</v>
          </cell>
          <cell r="E638" t="str">
            <v>배관배선의</v>
          </cell>
          <cell r="F638">
            <v>2</v>
          </cell>
          <cell r="G638" t="str">
            <v>%</v>
          </cell>
          <cell r="H638">
            <v>1310</v>
          </cell>
          <cell r="I638">
            <v>26</v>
          </cell>
          <cell r="N638">
            <v>1310</v>
          </cell>
          <cell r="O638">
            <v>26</v>
          </cell>
        </row>
        <row r="639">
          <cell r="C639" t="str">
            <v>노무비</v>
          </cell>
          <cell r="D639" t="str">
            <v>저압케이블전공</v>
          </cell>
          <cell r="E639">
            <v>1.9E-2</v>
          </cell>
          <cell r="F639">
            <v>1.9E-2</v>
          </cell>
          <cell r="G639" t="str">
            <v>인</v>
          </cell>
          <cell r="J639">
            <v>237385</v>
          </cell>
          <cell r="K639">
            <v>4510</v>
          </cell>
          <cell r="M639">
            <v>0</v>
          </cell>
          <cell r="N639">
            <v>237385</v>
          </cell>
          <cell r="O639">
            <v>4510</v>
          </cell>
        </row>
        <row r="640">
          <cell r="D640" t="str">
            <v>공구손료</v>
          </cell>
          <cell r="E640" t="str">
            <v>노무비의</v>
          </cell>
          <cell r="F640">
            <v>3</v>
          </cell>
          <cell r="G640" t="str">
            <v>%</v>
          </cell>
          <cell r="H640">
            <v>4510</v>
          </cell>
          <cell r="I640">
            <v>135</v>
          </cell>
          <cell r="N640">
            <v>4510</v>
          </cell>
          <cell r="O640">
            <v>135</v>
          </cell>
        </row>
        <row r="641">
          <cell r="A641">
            <v>410</v>
          </cell>
          <cell r="B641">
            <v>3</v>
          </cell>
          <cell r="C641" t="str">
            <v>제410호표</v>
          </cell>
          <cell r="D641" t="str">
            <v>전원케이블 포설</v>
          </cell>
          <cell r="E641" t="str">
            <v>F-CV 4sq x 2C x 1열</v>
          </cell>
          <cell r="F641">
            <v>1.03</v>
          </cell>
          <cell r="G641" t="str">
            <v>m</v>
          </cell>
          <cell r="I641">
            <v>1290</v>
          </cell>
          <cell r="K641">
            <v>3798</v>
          </cell>
          <cell r="M641">
            <v>0</v>
          </cell>
          <cell r="O641">
            <v>5088</v>
          </cell>
          <cell r="P641" t="str">
            <v>전5-13</v>
          </cell>
        </row>
        <row r="643">
          <cell r="D643" t="str">
            <v>전원케이블 포설</v>
          </cell>
          <cell r="E643" t="str">
            <v>F-CV 4sq x 2C x 1열</v>
          </cell>
          <cell r="F643">
            <v>1</v>
          </cell>
          <cell r="G643" t="str">
            <v>m</v>
          </cell>
        </row>
        <row r="645">
          <cell r="B645" t="str">
            <v>케이블F-CV 4sq x 2C</v>
          </cell>
          <cell r="C645" t="str">
            <v>재료비</v>
          </cell>
          <cell r="D645" t="str">
            <v>케이블</v>
          </cell>
          <cell r="E645" t="str">
            <v>F-CV 4sq x 2C</v>
          </cell>
          <cell r="F645">
            <v>1.03</v>
          </cell>
          <cell r="G645" t="str">
            <v>m</v>
          </cell>
          <cell r="H645">
            <v>1122</v>
          </cell>
          <cell r="I645">
            <v>1155</v>
          </cell>
          <cell r="K645">
            <v>0</v>
          </cell>
          <cell r="M645">
            <v>0</v>
          </cell>
          <cell r="N645">
            <v>1122</v>
          </cell>
          <cell r="O645">
            <v>1155</v>
          </cell>
        </row>
        <row r="646">
          <cell r="D646" t="str">
            <v>잡재료비</v>
          </cell>
          <cell r="E646" t="str">
            <v>배관배선의</v>
          </cell>
          <cell r="F646">
            <v>2</v>
          </cell>
          <cell r="G646" t="str">
            <v>%</v>
          </cell>
          <cell r="H646">
            <v>1122</v>
          </cell>
          <cell r="I646">
            <v>22</v>
          </cell>
          <cell r="N646">
            <v>1122</v>
          </cell>
          <cell r="O646">
            <v>22</v>
          </cell>
        </row>
        <row r="647">
          <cell r="C647" t="str">
            <v>노무비</v>
          </cell>
          <cell r="D647" t="str">
            <v>저압케이블전공</v>
          </cell>
          <cell r="E647">
            <v>1.6E-2</v>
          </cell>
          <cell r="F647">
            <v>1.6E-2</v>
          </cell>
          <cell r="G647" t="str">
            <v>인</v>
          </cell>
          <cell r="J647">
            <v>237385</v>
          </cell>
          <cell r="K647">
            <v>3798</v>
          </cell>
          <cell r="M647">
            <v>0</v>
          </cell>
          <cell r="N647">
            <v>237385</v>
          </cell>
          <cell r="O647">
            <v>3798</v>
          </cell>
        </row>
        <row r="648">
          <cell r="D648" t="str">
            <v>공구손료</v>
          </cell>
          <cell r="E648" t="str">
            <v>노무비의</v>
          </cell>
          <cell r="F648">
            <v>3</v>
          </cell>
          <cell r="G648" t="str">
            <v>%</v>
          </cell>
          <cell r="H648">
            <v>3798</v>
          </cell>
          <cell r="I648">
            <v>113</v>
          </cell>
          <cell r="N648">
            <v>3798</v>
          </cell>
          <cell r="O648">
            <v>113</v>
          </cell>
        </row>
        <row r="649">
          <cell r="A649">
            <v>411</v>
          </cell>
          <cell r="B649">
            <v>3</v>
          </cell>
          <cell r="C649" t="str">
            <v>제411호표</v>
          </cell>
          <cell r="D649" t="str">
            <v>전원케이블 포설</v>
          </cell>
          <cell r="E649" t="str">
            <v>VCT 1.5sq x 2C x 1열</v>
          </cell>
          <cell r="F649">
            <v>1</v>
          </cell>
          <cell r="G649" t="str">
            <v>m</v>
          </cell>
          <cell r="I649">
            <v>804</v>
          </cell>
          <cell r="K649">
            <v>3323</v>
          </cell>
          <cell r="M649">
            <v>0</v>
          </cell>
          <cell r="O649">
            <v>4127</v>
          </cell>
          <cell r="P649" t="str">
            <v>전5-13</v>
          </cell>
        </row>
        <row r="651">
          <cell r="D651" t="str">
            <v>전원케이블 포설</v>
          </cell>
          <cell r="E651" t="str">
            <v>VCT 1.5sq x 2C x 1열</v>
          </cell>
          <cell r="F651">
            <v>1</v>
          </cell>
          <cell r="G651" t="str">
            <v>m</v>
          </cell>
        </row>
        <row r="653">
          <cell r="B653" t="str">
            <v>케이블VCT 1.5sq x 2C</v>
          </cell>
          <cell r="C653" t="str">
            <v>재료비</v>
          </cell>
          <cell r="D653" t="str">
            <v>케이블</v>
          </cell>
          <cell r="E653" t="str">
            <v>VCT 1.5sq x 2C</v>
          </cell>
          <cell r="F653">
            <v>1.03</v>
          </cell>
          <cell r="G653" t="str">
            <v>m</v>
          </cell>
          <cell r="H653">
            <v>648</v>
          </cell>
          <cell r="I653">
            <v>667</v>
          </cell>
          <cell r="J653">
            <v>0</v>
          </cell>
          <cell r="L653">
            <v>0</v>
          </cell>
          <cell r="N653">
            <v>648</v>
          </cell>
          <cell r="O653">
            <v>667</v>
          </cell>
        </row>
        <row r="654">
          <cell r="D654" t="str">
            <v>잡재료비</v>
          </cell>
          <cell r="E654" t="str">
            <v>배관배선의</v>
          </cell>
          <cell r="F654">
            <v>2</v>
          </cell>
          <cell r="G654" t="str">
            <v>%</v>
          </cell>
          <cell r="H654">
            <v>1944</v>
          </cell>
          <cell r="I654">
            <v>38</v>
          </cell>
          <cell r="N654">
            <v>1944</v>
          </cell>
          <cell r="O654">
            <v>38</v>
          </cell>
        </row>
        <row r="655">
          <cell r="C655" t="str">
            <v>노무비</v>
          </cell>
          <cell r="D655" t="str">
            <v>저압케이블전공</v>
          </cell>
          <cell r="E655">
            <v>1.4E-2</v>
          </cell>
          <cell r="F655">
            <v>1.4E-2</v>
          </cell>
          <cell r="G655" t="str">
            <v>인</v>
          </cell>
          <cell r="J655">
            <v>237385</v>
          </cell>
          <cell r="K655">
            <v>3323</v>
          </cell>
          <cell r="N655">
            <v>237385</v>
          </cell>
          <cell r="O655">
            <v>3323</v>
          </cell>
        </row>
        <row r="656">
          <cell r="D656" t="str">
            <v>공구손료</v>
          </cell>
          <cell r="E656" t="str">
            <v>노무비의</v>
          </cell>
          <cell r="F656">
            <v>3</v>
          </cell>
          <cell r="G656" t="str">
            <v>%</v>
          </cell>
          <cell r="H656">
            <v>3323</v>
          </cell>
          <cell r="I656">
            <v>99</v>
          </cell>
          <cell r="N656">
            <v>3323</v>
          </cell>
          <cell r="O656">
            <v>99</v>
          </cell>
        </row>
        <row r="657">
          <cell r="A657">
            <v>412</v>
          </cell>
          <cell r="B657">
            <v>3</v>
          </cell>
          <cell r="C657" t="str">
            <v>제412호표</v>
          </cell>
          <cell r="D657" t="str">
            <v>전원케이블 포설</v>
          </cell>
          <cell r="E657" t="str">
            <v>VCT 1.5sq x 2C x 2열</v>
          </cell>
          <cell r="F657">
            <v>1</v>
          </cell>
          <cell r="G657" t="str">
            <v>m</v>
          </cell>
          <cell r="I657">
            <v>884</v>
          </cell>
          <cell r="K657">
            <v>5982</v>
          </cell>
          <cell r="M657">
            <v>0</v>
          </cell>
          <cell r="O657">
            <v>6866</v>
          </cell>
          <cell r="P657" t="str">
            <v>전5-13</v>
          </cell>
        </row>
        <row r="659">
          <cell r="D659" t="str">
            <v>전원케이블 포설</v>
          </cell>
          <cell r="E659" t="str">
            <v>VCT 1.5sq x 2C x 2열</v>
          </cell>
          <cell r="F659">
            <v>1</v>
          </cell>
          <cell r="G659" t="str">
            <v>m</v>
          </cell>
        </row>
        <row r="660">
          <cell r="B660" t="str">
            <v>케이블VCT 1.5sq x 2C</v>
          </cell>
          <cell r="C660" t="str">
            <v>재료비</v>
          </cell>
          <cell r="D660" t="str">
            <v>케이블</v>
          </cell>
          <cell r="E660" t="str">
            <v>VCT 1.5sq x 2C</v>
          </cell>
          <cell r="F660">
            <v>1.03</v>
          </cell>
          <cell r="G660" t="str">
            <v>m</v>
          </cell>
          <cell r="H660">
            <v>648</v>
          </cell>
          <cell r="I660">
            <v>667</v>
          </cell>
          <cell r="J660">
            <v>0</v>
          </cell>
          <cell r="L660">
            <v>0</v>
          </cell>
          <cell r="N660">
            <v>648</v>
          </cell>
          <cell r="O660">
            <v>667</v>
          </cell>
        </row>
        <row r="661">
          <cell r="D661" t="str">
            <v>잡재료비</v>
          </cell>
          <cell r="E661" t="str">
            <v>배관배선의</v>
          </cell>
          <cell r="F661">
            <v>2</v>
          </cell>
          <cell r="G661" t="str">
            <v>%</v>
          </cell>
          <cell r="H661">
            <v>1944</v>
          </cell>
          <cell r="I661">
            <v>38</v>
          </cell>
          <cell r="N661">
            <v>1944</v>
          </cell>
          <cell r="O661">
            <v>38</v>
          </cell>
        </row>
        <row r="662">
          <cell r="C662" t="str">
            <v>노무비</v>
          </cell>
          <cell r="D662" t="str">
            <v>저압케이블전공</v>
          </cell>
          <cell r="E662" t="str">
            <v>0.014*1.8</v>
          </cell>
          <cell r="F662">
            <v>2.52E-2</v>
          </cell>
          <cell r="G662" t="str">
            <v>인</v>
          </cell>
          <cell r="J662">
            <v>237385</v>
          </cell>
          <cell r="K662">
            <v>5982</v>
          </cell>
          <cell r="N662">
            <v>237385</v>
          </cell>
          <cell r="O662">
            <v>5982</v>
          </cell>
        </row>
        <row r="663">
          <cell r="D663" t="str">
            <v>공구손료</v>
          </cell>
          <cell r="E663" t="str">
            <v>노무비의</v>
          </cell>
          <cell r="F663">
            <v>3</v>
          </cell>
          <cell r="G663" t="str">
            <v>%</v>
          </cell>
          <cell r="H663">
            <v>5982</v>
          </cell>
          <cell r="I663">
            <v>179</v>
          </cell>
          <cell r="N663">
            <v>5982</v>
          </cell>
          <cell r="O663">
            <v>179</v>
          </cell>
        </row>
        <row r="665">
          <cell r="A665">
            <v>413</v>
          </cell>
          <cell r="B665">
            <v>3</v>
          </cell>
          <cell r="C665" t="str">
            <v>제413호표</v>
          </cell>
          <cell r="D665" t="str">
            <v>전원케이블 포설</v>
          </cell>
          <cell r="E665" t="str">
            <v>VCT 1.5sq x 2C x 3열</v>
          </cell>
          <cell r="F665">
            <v>1</v>
          </cell>
          <cell r="G665" t="str">
            <v>m</v>
          </cell>
          <cell r="I665">
            <v>2299</v>
          </cell>
          <cell r="K665">
            <v>8640</v>
          </cell>
          <cell r="M665">
            <v>0</v>
          </cell>
          <cell r="O665">
            <v>10939</v>
          </cell>
          <cell r="P665" t="str">
            <v>전5-13</v>
          </cell>
        </row>
        <row r="667">
          <cell r="D667" t="str">
            <v>전원케이블 포설</v>
          </cell>
          <cell r="E667" t="str">
            <v>VCT 1.5sq x 2C x 3열</v>
          </cell>
          <cell r="F667">
            <v>1</v>
          </cell>
          <cell r="G667" t="str">
            <v>m</v>
          </cell>
        </row>
        <row r="669">
          <cell r="B669" t="str">
            <v>케이블VCT 1.5sq x 2C</v>
          </cell>
          <cell r="C669" t="str">
            <v>재료비</v>
          </cell>
          <cell r="D669" t="str">
            <v>케이블</v>
          </cell>
          <cell r="E669" t="str">
            <v>VCT 1.5sq x 2C</v>
          </cell>
          <cell r="F669">
            <v>3.09</v>
          </cell>
          <cell r="G669" t="str">
            <v>m</v>
          </cell>
          <cell r="H669">
            <v>648</v>
          </cell>
          <cell r="I669">
            <v>2002</v>
          </cell>
          <cell r="J669">
            <v>0</v>
          </cell>
          <cell r="L669">
            <v>0</v>
          </cell>
          <cell r="N669">
            <v>648</v>
          </cell>
          <cell r="O669">
            <v>2002</v>
          </cell>
        </row>
        <row r="670">
          <cell r="D670" t="str">
            <v>잡재료비</v>
          </cell>
          <cell r="E670" t="str">
            <v>배관배선의</v>
          </cell>
          <cell r="F670">
            <v>2</v>
          </cell>
          <cell r="G670" t="str">
            <v>%</v>
          </cell>
          <cell r="H670">
            <v>1944</v>
          </cell>
          <cell r="I670">
            <v>38</v>
          </cell>
          <cell r="N670">
            <v>1944</v>
          </cell>
          <cell r="O670">
            <v>38</v>
          </cell>
        </row>
        <row r="671">
          <cell r="C671" t="str">
            <v>노무비</v>
          </cell>
          <cell r="D671" t="str">
            <v>저압케이블전공</v>
          </cell>
          <cell r="E671" t="str">
            <v>0.014*2.6</v>
          </cell>
          <cell r="F671">
            <v>3.6400000000000002E-2</v>
          </cell>
          <cell r="G671" t="str">
            <v>인</v>
          </cell>
          <cell r="J671">
            <v>237385</v>
          </cell>
          <cell r="K671">
            <v>8640</v>
          </cell>
          <cell r="N671">
            <v>237385</v>
          </cell>
          <cell r="O671">
            <v>8640</v>
          </cell>
        </row>
        <row r="672">
          <cell r="D672" t="str">
            <v>공구손료</v>
          </cell>
          <cell r="E672" t="str">
            <v>노무비의</v>
          </cell>
          <cell r="F672">
            <v>3</v>
          </cell>
          <cell r="G672" t="str">
            <v>%</v>
          </cell>
          <cell r="H672">
            <v>8640</v>
          </cell>
          <cell r="I672">
            <v>259</v>
          </cell>
          <cell r="N672">
            <v>8640</v>
          </cell>
          <cell r="O672">
            <v>259</v>
          </cell>
        </row>
        <row r="673">
          <cell r="A673">
            <v>414</v>
          </cell>
          <cell r="B673">
            <v>3</v>
          </cell>
          <cell r="C673" t="str">
            <v>제414호표</v>
          </cell>
          <cell r="D673" t="str">
            <v>전원케이블 포설</v>
          </cell>
          <cell r="E673" t="str">
            <v>VCT 1.5sq x 2C x 4열</v>
          </cell>
          <cell r="F673">
            <v>1</v>
          </cell>
          <cell r="G673" t="str">
            <v>m</v>
          </cell>
          <cell r="I673">
            <v>3058</v>
          </cell>
          <cell r="K673">
            <v>11299</v>
          </cell>
          <cell r="M673">
            <v>0</v>
          </cell>
          <cell r="O673">
            <v>14357</v>
          </cell>
          <cell r="P673" t="str">
            <v>전5-13</v>
          </cell>
        </row>
        <row r="675">
          <cell r="D675" t="str">
            <v>전원케이블 포설</v>
          </cell>
          <cell r="E675" t="str">
            <v>VCT 1.5sq x 2C x 4열</v>
          </cell>
          <cell r="F675">
            <v>1</v>
          </cell>
          <cell r="G675" t="str">
            <v>m</v>
          </cell>
        </row>
        <row r="677">
          <cell r="B677" t="str">
            <v>케이블VCT 1.5sq x 2C</v>
          </cell>
          <cell r="C677" t="str">
            <v>재료비</v>
          </cell>
          <cell r="D677" t="str">
            <v>케이블</v>
          </cell>
          <cell r="E677" t="str">
            <v>VCT 1.5sq x 2C</v>
          </cell>
          <cell r="F677">
            <v>4.12</v>
          </cell>
          <cell r="G677" t="str">
            <v>m</v>
          </cell>
          <cell r="H677">
            <v>648</v>
          </cell>
          <cell r="I677">
            <v>2669</v>
          </cell>
          <cell r="J677">
            <v>0</v>
          </cell>
          <cell r="L677">
            <v>0</v>
          </cell>
          <cell r="N677">
            <v>648</v>
          </cell>
          <cell r="O677">
            <v>2669</v>
          </cell>
        </row>
        <row r="678">
          <cell r="D678" t="str">
            <v>잡재료비</v>
          </cell>
          <cell r="E678" t="str">
            <v>배관배선의</v>
          </cell>
          <cell r="F678">
            <v>2</v>
          </cell>
          <cell r="G678" t="str">
            <v>%</v>
          </cell>
          <cell r="H678">
            <v>2592</v>
          </cell>
          <cell r="I678">
            <v>51</v>
          </cell>
          <cell r="N678">
            <v>2592</v>
          </cell>
          <cell r="O678">
            <v>51</v>
          </cell>
        </row>
        <row r="679">
          <cell r="C679" t="str">
            <v>노무비</v>
          </cell>
          <cell r="D679" t="str">
            <v>저압케이블전공</v>
          </cell>
          <cell r="E679" t="str">
            <v>0.014*3.4</v>
          </cell>
          <cell r="F679">
            <v>4.7599999999999996E-2</v>
          </cell>
          <cell r="G679" t="str">
            <v>인</v>
          </cell>
          <cell r="J679">
            <v>237385</v>
          </cell>
          <cell r="K679">
            <v>11299</v>
          </cell>
          <cell r="N679">
            <v>237385</v>
          </cell>
          <cell r="O679">
            <v>11299</v>
          </cell>
        </row>
        <row r="680">
          <cell r="D680" t="str">
            <v>공구손료</v>
          </cell>
          <cell r="E680" t="str">
            <v>노무비의</v>
          </cell>
          <cell r="F680">
            <v>3</v>
          </cell>
          <cell r="G680" t="str">
            <v>%</v>
          </cell>
          <cell r="H680">
            <v>11299</v>
          </cell>
          <cell r="I680">
            <v>338</v>
          </cell>
          <cell r="N680">
            <v>11299</v>
          </cell>
          <cell r="O680">
            <v>338</v>
          </cell>
        </row>
        <row r="681">
          <cell r="A681">
            <v>415</v>
          </cell>
          <cell r="B681">
            <v>3</v>
          </cell>
          <cell r="C681" t="str">
            <v>제415호표</v>
          </cell>
          <cell r="D681" t="str">
            <v>전원케이블 포설</v>
          </cell>
          <cell r="E681" t="str">
            <v>VCT 1.5sq x 2C x 5열</v>
          </cell>
          <cell r="F681">
            <v>1</v>
          </cell>
          <cell r="G681" t="str">
            <v>m</v>
          </cell>
          <cell r="I681">
            <v>3819</v>
          </cell>
          <cell r="K681">
            <v>13958</v>
          </cell>
          <cell r="M681">
            <v>0</v>
          </cell>
          <cell r="O681">
            <v>17777</v>
          </cell>
          <cell r="P681" t="str">
            <v>전5-13</v>
          </cell>
        </row>
        <row r="683">
          <cell r="D683" t="str">
            <v>전원케이블 포설</v>
          </cell>
          <cell r="E683" t="str">
            <v>VCT 1.5sq x 2C x 5열</v>
          </cell>
          <cell r="F683">
            <v>1</v>
          </cell>
          <cell r="G683" t="str">
            <v>m</v>
          </cell>
        </row>
        <row r="685">
          <cell r="B685" t="str">
            <v>케이블VCT 1.5sq x 2C</v>
          </cell>
          <cell r="C685" t="str">
            <v>재료비</v>
          </cell>
          <cell r="D685" t="str">
            <v>케이블</v>
          </cell>
          <cell r="E685" t="str">
            <v>VCT 1.5sq x 2C</v>
          </cell>
          <cell r="F685">
            <v>5.15</v>
          </cell>
          <cell r="G685" t="str">
            <v>m</v>
          </cell>
          <cell r="H685">
            <v>648</v>
          </cell>
          <cell r="I685">
            <v>3337</v>
          </cell>
          <cell r="J685">
            <v>0</v>
          </cell>
          <cell r="L685">
            <v>0</v>
          </cell>
          <cell r="N685">
            <v>648</v>
          </cell>
          <cell r="O685">
            <v>3337</v>
          </cell>
        </row>
        <row r="686">
          <cell r="D686" t="str">
            <v>잡재료비</v>
          </cell>
          <cell r="E686" t="str">
            <v>배관배선의</v>
          </cell>
          <cell r="F686">
            <v>2</v>
          </cell>
          <cell r="G686" t="str">
            <v>%</v>
          </cell>
          <cell r="H686">
            <v>3240</v>
          </cell>
          <cell r="I686">
            <v>64</v>
          </cell>
          <cell r="N686">
            <v>3240</v>
          </cell>
          <cell r="O686">
            <v>64</v>
          </cell>
        </row>
        <row r="687">
          <cell r="C687" t="str">
            <v>노무비</v>
          </cell>
          <cell r="D687" t="str">
            <v>저압케이블전공</v>
          </cell>
          <cell r="E687" t="str">
            <v>0.014*4.2</v>
          </cell>
          <cell r="F687">
            <v>5.8800000000000005E-2</v>
          </cell>
          <cell r="G687" t="str">
            <v>인</v>
          </cell>
          <cell r="J687">
            <v>237385</v>
          </cell>
          <cell r="K687">
            <v>13958</v>
          </cell>
          <cell r="N687">
            <v>237385</v>
          </cell>
          <cell r="O687">
            <v>13958</v>
          </cell>
        </row>
        <row r="688">
          <cell r="D688" t="str">
            <v>공구손료</v>
          </cell>
          <cell r="E688" t="str">
            <v>노무비의</v>
          </cell>
          <cell r="F688">
            <v>3</v>
          </cell>
          <cell r="G688" t="str">
            <v>%</v>
          </cell>
          <cell r="H688">
            <v>13958</v>
          </cell>
          <cell r="I688">
            <v>418</v>
          </cell>
          <cell r="N688">
            <v>13958</v>
          </cell>
          <cell r="O688">
            <v>418</v>
          </cell>
        </row>
        <row r="689">
          <cell r="A689">
            <v>416</v>
          </cell>
          <cell r="B689">
            <v>3</v>
          </cell>
          <cell r="C689" t="str">
            <v>제416호표</v>
          </cell>
          <cell r="D689" t="str">
            <v>스피커케이블</v>
          </cell>
          <cell r="E689" t="str">
            <v>SW 2300</v>
          </cell>
          <cell r="F689">
            <v>1</v>
          </cell>
          <cell r="G689" t="str">
            <v>m</v>
          </cell>
          <cell r="I689">
            <v>1635</v>
          </cell>
          <cell r="K689">
            <v>3071</v>
          </cell>
          <cell r="M689">
            <v>0</v>
          </cell>
          <cell r="O689">
            <v>4706</v>
          </cell>
          <cell r="P689" t="str">
            <v>통4-8-1</v>
          </cell>
        </row>
        <row r="691">
          <cell r="D691" t="str">
            <v>스피커케이블</v>
          </cell>
          <cell r="E691" t="str">
            <v>SW 2300</v>
          </cell>
          <cell r="F691">
            <v>1</v>
          </cell>
          <cell r="G691" t="str">
            <v>m</v>
          </cell>
        </row>
        <row r="693">
          <cell r="B693" t="str">
            <v>스피커 케이블SW 2300</v>
          </cell>
          <cell r="C693" t="str">
            <v>재료비</v>
          </cell>
          <cell r="D693" t="str">
            <v>스피커 케이블</v>
          </cell>
          <cell r="E693" t="str">
            <v>SW 2300</v>
          </cell>
          <cell r="F693">
            <v>1.03</v>
          </cell>
          <cell r="G693" t="str">
            <v>m</v>
          </cell>
          <cell r="H693">
            <v>1470</v>
          </cell>
          <cell r="I693">
            <v>1514</v>
          </cell>
          <cell r="J693">
            <v>0</v>
          </cell>
          <cell r="L693">
            <v>0</v>
          </cell>
          <cell r="N693">
            <v>1470</v>
          </cell>
          <cell r="O693">
            <v>1514</v>
          </cell>
        </row>
        <row r="694">
          <cell r="D694" t="str">
            <v>잡재료비</v>
          </cell>
          <cell r="E694" t="str">
            <v>배관배선의</v>
          </cell>
          <cell r="F694">
            <v>2</v>
          </cell>
          <cell r="G694" t="str">
            <v>%</v>
          </cell>
          <cell r="H694">
            <v>1470</v>
          </cell>
          <cell r="I694">
            <v>29</v>
          </cell>
          <cell r="N694">
            <v>1470</v>
          </cell>
          <cell r="O694">
            <v>29</v>
          </cell>
        </row>
        <row r="695">
          <cell r="C695" t="str">
            <v>노무비</v>
          </cell>
          <cell r="D695" t="str">
            <v>통신내선공</v>
          </cell>
          <cell r="E695">
            <v>1.4E-2</v>
          </cell>
          <cell r="F695">
            <v>1.4E-2</v>
          </cell>
          <cell r="G695" t="str">
            <v>인</v>
          </cell>
          <cell r="J695">
            <v>219422</v>
          </cell>
          <cell r="K695">
            <v>3071</v>
          </cell>
          <cell r="N695">
            <v>219422</v>
          </cell>
          <cell r="O695">
            <v>3071</v>
          </cell>
        </row>
        <row r="696">
          <cell r="D696" t="str">
            <v>공구손료</v>
          </cell>
          <cell r="E696" t="str">
            <v>노무비의</v>
          </cell>
          <cell r="F696">
            <v>3</v>
          </cell>
          <cell r="G696" t="str">
            <v>%</v>
          </cell>
          <cell r="H696">
            <v>3071</v>
          </cell>
          <cell r="I696">
            <v>92</v>
          </cell>
          <cell r="N696">
            <v>3071</v>
          </cell>
          <cell r="O696">
            <v>92</v>
          </cell>
        </row>
        <row r="697">
          <cell r="A697">
            <v>417</v>
          </cell>
          <cell r="B697">
            <v>3</v>
          </cell>
          <cell r="C697" t="str">
            <v>제417호표</v>
          </cell>
          <cell r="D697" t="str">
            <v>신호케이블(실드)</v>
          </cell>
          <cell r="E697" t="str">
            <v>AWG 24 x 2C</v>
          </cell>
          <cell r="F697">
            <v>1</v>
          </cell>
          <cell r="G697" t="str">
            <v>m</v>
          </cell>
          <cell r="I697">
            <v>418</v>
          </cell>
          <cell r="K697">
            <v>3989</v>
          </cell>
          <cell r="M697">
            <v>0</v>
          </cell>
          <cell r="O697">
            <v>4407</v>
          </cell>
          <cell r="P697" t="str">
            <v>통4-4-1</v>
          </cell>
        </row>
        <row r="699">
          <cell r="D699" t="str">
            <v>신호케이블(실드)</v>
          </cell>
          <cell r="E699" t="str">
            <v>AWG 24 x 2C</v>
          </cell>
          <cell r="F699">
            <v>1</v>
          </cell>
          <cell r="G699" t="str">
            <v>m</v>
          </cell>
        </row>
        <row r="700">
          <cell r="B700" t="str">
            <v>신호케이블(실드)AWG 24 x 2C</v>
          </cell>
          <cell r="C700" t="str">
            <v>재료비</v>
          </cell>
          <cell r="D700" t="str">
            <v>신호케이블(실드)</v>
          </cell>
          <cell r="E700" t="str">
            <v>AWG 24 x 2C</v>
          </cell>
          <cell r="F700">
            <v>1.03</v>
          </cell>
          <cell r="G700" t="str">
            <v>m</v>
          </cell>
          <cell r="H700">
            <v>286</v>
          </cell>
          <cell r="I700">
            <v>294</v>
          </cell>
          <cell r="J700">
            <v>0</v>
          </cell>
          <cell r="L700">
            <v>0</v>
          </cell>
          <cell r="N700">
            <v>286</v>
          </cell>
          <cell r="O700">
            <v>294</v>
          </cell>
        </row>
        <row r="701">
          <cell r="D701" t="str">
            <v>잡재료비</v>
          </cell>
          <cell r="E701" t="str">
            <v>배관배선의</v>
          </cell>
          <cell r="F701">
            <v>2</v>
          </cell>
          <cell r="G701" t="str">
            <v>%</v>
          </cell>
          <cell r="H701">
            <v>286</v>
          </cell>
          <cell r="I701">
            <v>5</v>
          </cell>
          <cell r="N701">
            <v>286</v>
          </cell>
          <cell r="O701">
            <v>5</v>
          </cell>
        </row>
        <row r="702">
          <cell r="C702" t="str">
            <v>노무비</v>
          </cell>
          <cell r="D702" t="str">
            <v>통신케이블공</v>
          </cell>
          <cell r="E702">
            <v>1.2E-2</v>
          </cell>
          <cell r="F702">
            <v>1.2E-2</v>
          </cell>
          <cell r="G702" t="str">
            <v>인</v>
          </cell>
          <cell r="J702">
            <v>332485</v>
          </cell>
          <cell r="K702">
            <v>3989</v>
          </cell>
          <cell r="N702">
            <v>332485</v>
          </cell>
          <cell r="O702">
            <v>3989</v>
          </cell>
        </row>
        <row r="703">
          <cell r="D703" t="str">
            <v>공구손료</v>
          </cell>
          <cell r="E703" t="str">
            <v>노무비의</v>
          </cell>
          <cell r="F703">
            <v>3</v>
          </cell>
          <cell r="G703" t="str">
            <v>%</v>
          </cell>
          <cell r="H703">
            <v>3989</v>
          </cell>
          <cell r="I703">
            <v>119</v>
          </cell>
          <cell r="N703">
            <v>3989</v>
          </cell>
          <cell r="O703">
            <v>119</v>
          </cell>
        </row>
        <row r="705">
          <cell r="A705">
            <v>418</v>
          </cell>
          <cell r="B705">
            <v>3</v>
          </cell>
          <cell r="C705" t="str">
            <v>제418호표</v>
          </cell>
          <cell r="D705" t="str">
            <v>LAN 케이블(옥외) 포설</v>
          </cell>
          <cell r="E705" t="str">
            <v>UTP Cat 5e 4P x 1열</v>
          </cell>
          <cell r="F705">
            <v>1</v>
          </cell>
          <cell r="G705" t="str">
            <v>m</v>
          </cell>
          <cell r="I705">
            <v>642</v>
          </cell>
          <cell r="K705">
            <v>4987</v>
          </cell>
          <cell r="M705">
            <v>0</v>
          </cell>
          <cell r="O705">
            <v>5629</v>
          </cell>
          <cell r="P705" t="str">
            <v>통4-3-1</v>
          </cell>
        </row>
        <row r="707">
          <cell r="D707" t="str">
            <v>LAN 케이블(옥외) 포설</v>
          </cell>
          <cell r="E707" t="str">
            <v>UTP Cat 5e 4P x 1열</v>
          </cell>
          <cell r="F707">
            <v>1</v>
          </cell>
          <cell r="G707" t="str">
            <v>m</v>
          </cell>
        </row>
        <row r="708">
          <cell r="B708" t="str">
            <v>UTP 케이블(옥외)UTP Cat 5e 4P</v>
          </cell>
          <cell r="C708" t="str">
            <v>재료비</v>
          </cell>
          <cell r="D708" t="str">
            <v>UTP 케이블(옥외)</v>
          </cell>
          <cell r="E708" t="str">
            <v>UTP Cat 5e 4P</v>
          </cell>
          <cell r="F708">
            <v>1.03</v>
          </cell>
          <cell r="G708" t="str">
            <v>m</v>
          </cell>
          <cell r="H708">
            <v>470</v>
          </cell>
          <cell r="I708">
            <v>484</v>
          </cell>
          <cell r="J708">
            <v>0</v>
          </cell>
          <cell r="L708">
            <v>0</v>
          </cell>
          <cell r="N708">
            <v>470</v>
          </cell>
          <cell r="O708">
            <v>484</v>
          </cell>
        </row>
        <row r="709">
          <cell r="D709" t="str">
            <v>잡재료비</v>
          </cell>
          <cell r="E709" t="str">
            <v>배관배선의</v>
          </cell>
          <cell r="F709">
            <v>2</v>
          </cell>
          <cell r="G709" t="str">
            <v>%</v>
          </cell>
          <cell r="H709">
            <v>470</v>
          </cell>
          <cell r="I709">
            <v>9</v>
          </cell>
          <cell r="N709">
            <v>470</v>
          </cell>
          <cell r="O709">
            <v>9</v>
          </cell>
        </row>
        <row r="710">
          <cell r="C710" t="str">
            <v>노무비</v>
          </cell>
          <cell r="D710" t="str">
            <v>통신케이블공</v>
          </cell>
          <cell r="E710">
            <v>1.4999999999999999E-2</v>
          </cell>
          <cell r="F710">
            <v>1.4999999999999999E-2</v>
          </cell>
          <cell r="G710" t="str">
            <v>인</v>
          </cell>
          <cell r="J710">
            <v>332485</v>
          </cell>
          <cell r="K710">
            <v>4987</v>
          </cell>
          <cell r="N710">
            <v>332485</v>
          </cell>
          <cell r="O710">
            <v>4987</v>
          </cell>
        </row>
        <row r="711">
          <cell r="D711" t="str">
            <v>공구손료</v>
          </cell>
          <cell r="E711" t="str">
            <v>노무비의</v>
          </cell>
          <cell r="F711">
            <v>3</v>
          </cell>
          <cell r="G711" t="str">
            <v>%</v>
          </cell>
          <cell r="H711">
            <v>4987</v>
          </cell>
          <cell r="I711">
            <v>149</v>
          </cell>
          <cell r="N711">
            <v>4987</v>
          </cell>
          <cell r="O711">
            <v>149</v>
          </cell>
        </row>
        <row r="713">
          <cell r="A713">
            <v>419</v>
          </cell>
          <cell r="B713">
            <v>3</v>
          </cell>
          <cell r="C713" t="str">
            <v>제419호표</v>
          </cell>
          <cell r="D713" t="str">
            <v>LAN 케이블(옥외) 포설</v>
          </cell>
          <cell r="E713" t="str">
            <v>UTP Cat 5e 4P x 2열</v>
          </cell>
          <cell r="F713">
            <v>1</v>
          </cell>
          <cell r="G713" t="str">
            <v>m</v>
          </cell>
          <cell r="I713">
            <v>1246</v>
          </cell>
          <cell r="K713">
            <v>8977</v>
          </cell>
          <cell r="M713">
            <v>0</v>
          </cell>
          <cell r="O713">
            <v>10223</v>
          </cell>
          <cell r="P713" t="str">
            <v>통4-3-1</v>
          </cell>
        </row>
        <row r="715">
          <cell r="D715" t="str">
            <v>LAN 케이블(옥외) 포설</v>
          </cell>
          <cell r="E715" t="str">
            <v>UTP Cat 5e 4P x 2열</v>
          </cell>
          <cell r="F715">
            <v>1</v>
          </cell>
          <cell r="G715" t="str">
            <v>m</v>
          </cell>
        </row>
        <row r="717">
          <cell r="B717" t="str">
            <v>UTP 케이블(옥외)UTP Cat 5e 4P</v>
          </cell>
          <cell r="C717" t="str">
            <v>재료비</v>
          </cell>
          <cell r="D717" t="str">
            <v>UTP 케이블(옥외)</v>
          </cell>
          <cell r="E717" t="str">
            <v>UTP Cat 5e 4P</v>
          </cell>
          <cell r="F717">
            <v>2.06</v>
          </cell>
          <cell r="G717" t="str">
            <v>m</v>
          </cell>
          <cell r="H717">
            <v>470</v>
          </cell>
          <cell r="I717">
            <v>968</v>
          </cell>
          <cell r="J717">
            <v>0</v>
          </cell>
          <cell r="L717">
            <v>0</v>
          </cell>
          <cell r="N717">
            <v>470</v>
          </cell>
          <cell r="O717">
            <v>968</v>
          </cell>
        </row>
        <row r="718">
          <cell r="D718" t="str">
            <v>잡재료비</v>
          </cell>
          <cell r="E718" t="str">
            <v>배관배선의</v>
          </cell>
          <cell r="F718">
            <v>2</v>
          </cell>
          <cell r="G718" t="str">
            <v>%</v>
          </cell>
          <cell r="H718">
            <v>470</v>
          </cell>
          <cell r="I718">
            <v>9</v>
          </cell>
          <cell r="N718">
            <v>470</v>
          </cell>
          <cell r="O718">
            <v>9</v>
          </cell>
        </row>
        <row r="719">
          <cell r="C719" t="str">
            <v>노무비</v>
          </cell>
          <cell r="D719" t="str">
            <v>통신케이블공</v>
          </cell>
          <cell r="E719" t="str">
            <v>0.015*1.8</v>
          </cell>
          <cell r="F719">
            <v>2.7E-2</v>
          </cell>
          <cell r="G719" t="str">
            <v>인</v>
          </cell>
          <cell r="J719">
            <v>332485</v>
          </cell>
          <cell r="K719">
            <v>8977</v>
          </cell>
          <cell r="N719">
            <v>332485</v>
          </cell>
          <cell r="O719">
            <v>8977</v>
          </cell>
        </row>
        <row r="720">
          <cell r="D720" t="str">
            <v>공구손료</v>
          </cell>
          <cell r="E720" t="str">
            <v>노무비의</v>
          </cell>
          <cell r="F720">
            <v>3</v>
          </cell>
          <cell r="G720" t="str">
            <v>%</v>
          </cell>
          <cell r="H720">
            <v>8977</v>
          </cell>
          <cell r="I720">
            <v>269</v>
          </cell>
          <cell r="N720">
            <v>8977</v>
          </cell>
          <cell r="O720">
            <v>269</v>
          </cell>
        </row>
        <row r="721">
          <cell r="A721">
            <v>420</v>
          </cell>
          <cell r="B721">
            <v>3</v>
          </cell>
          <cell r="C721" t="str">
            <v>제420호표</v>
          </cell>
          <cell r="D721" t="str">
            <v>LAN 케이블(옥외) 포설</v>
          </cell>
          <cell r="E721" t="str">
            <v>UTP Cat 5e 4P x 3열</v>
          </cell>
          <cell r="F721">
            <v>1</v>
          </cell>
          <cell r="G721" t="str">
            <v>m</v>
          </cell>
          <cell r="I721">
            <v>1635</v>
          </cell>
          <cell r="K721">
            <v>5186</v>
          </cell>
          <cell r="M721">
            <v>0</v>
          </cell>
          <cell r="O721">
            <v>6821</v>
          </cell>
          <cell r="P721" t="str">
            <v>통4-3-1</v>
          </cell>
        </row>
        <row r="723">
          <cell r="D723" t="str">
            <v>LAN 케이블(옥외) 포설</v>
          </cell>
          <cell r="E723" t="str">
            <v>UTP Cat 5e 4P x 3열</v>
          </cell>
          <cell r="F723">
            <v>1</v>
          </cell>
          <cell r="G723" t="str">
            <v>m</v>
          </cell>
        </row>
        <row r="725">
          <cell r="B725" t="str">
            <v>UTP 케이블(옥외)UTP Cat 5e 4P</v>
          </cell>
          <cell r="C725" t="str">
            <v>재료비</v>
          </cell>
          <cell r="D725" t="str">
            <v>UTP 케이블(옥외)</v>
          </cell>
          <cell r="E725" t="str">
            <v>UTP Cat 5e 4P</v>
          </cell>
          <cell r="F725">
            <v>3.09</v>
          </cell>
          <cell r="G725" t="str">
            <v>m</v>
          </cell>
          <cell r="H725">
            <v>470</v>
          </cell>
          <cell r="I725">
            <v>1452</v>
          </cell>
          <cell r="J725">
            <v>0</v>
          </cell>
          <cell r="L725">
            <v>0</v>
          </cell>
          <cell r="N725">
            <v>470</v>
          </cell>
          <cell r="O725">
            <v>1452</v>
          </cell>
        </row>
        <row r="726">
          <cell r="D726" t="str">
            <v>잡재료비</v>
          </cell>
          <cell r="E726" t="str">
            <v>배관배선의</v>
          </cell>
          <cell r="F726">
            <v>2</v>
          </cell>
          <cell r="G726" t="str">
            <v>%</v>
          </cell>
          <cell r="H726">
            <v>1410</v>
          </cell>
          <cell r="I726">
            <v>28</v>
          </cell>
          <cell r="N726">
            <v>1410</v>
          </cell>
          <cell r="O726">
            <v>28</v>
          </cell>
        </row>
        <row r="727">
          <cell r="C727" t="str">
            <v>노무비</v>
          </cell>
          <cell r="D727" t="str">
            <v>통신케이블공</v>
          </cell>
          <cell r="E727" t="str">
            <v>0.006*2.6</v>
          </cell>
          <cell r="F727">
            <v>1.5600000000000001E-2</v>
          </cell>
          <cell r="G727" t="str">
            <v>인</v>
          </cell>
          <cell r="J727">
            <v>332485</v>
          </cell>
          <cell r="K727">
            <v>5186</v>
          </cell>
          <cell r="N727">
            <v>332485</v>
          </cell>
          <cell r="O727">
            <v>5186</v>
          </cell>
        </row>
        <row r="728">
          <cell r="D728" t="str">
            <v>공구손료</v>
          </cell>
          <cell r="E728" t="str">
            <v>노무비의</v>
          </cell>
          <cell r="F728">
            <v>3</v>
          </cell>
          <cell r="G728" t="str">
            <v>%</v>
          </cell>
          <cell r="H728">
            <v>5186</v>
          </cell>
          <cell r="I728">
            <v>155</v>
          </cell>
          <cell r="N728">
            <v>5186</v>
          </cell>
          <cell r="O728">
            <v>155</v>
          </cell>
        </row>
        <row r="729">
          <cell r="A729">
            <v>421</v>
          </cell>
          <cell r="B729">
            <v>3</v>
          </cell>
          <cell r="C729" t="str">
            <v>제421호표</v>
          </cell>
          <cell r="D729" t="str">
            <v>LAN 케이블(옥외) 포설</v>
          </cell>
          <cell r="E729" t="str">
            <v>UTP Cat 5e 4P x 4열</v>
          </cell>
          <cell r="F729">
            <v>1</v>
          </cell>
          <cell r="G729" t="str">
            <v>m</v>
          </cell>
          <cell r="I729">
            <v>2481</v>
          </cell>
          <cell r="K729">
            <v>16956</v>
          </cell>
          <cell r="M729">
            <v>0</v>
          </cell>
          <cell r="O729">
            <v>19437</v>
          </cell>
          <cell r="P729" t="str">
            <v>통4-3-1</v>
          </cell>
        </row>
        <row r="731">
          <cell r="D731" t="str">
            <v>LAN 케이블(옥외) 포설</v>
          </cell>
          <cell r="E731" t="str">
            <v>UTP Cat 5e 4P x 4열</v>
          </cell>
          <cell r="F731">
            <v>1</v>
          </cell>
          <cell r="G731" t="str">
            <v>m</v>
          </cell>
        </row>
        <row r="732">
          <cell r="B732" t="str">
            <v>UTP 케이블(옥외)UTP Cat 5e 4P</v>
          </cell>
          <cell r="C732" t="str">
            <v>재료비</v>
          </cell>
          <cell r="D732" t="str">
            <v>UTP 케이블(옥외)</v>
          </cell>
          <cell r="E732" t="str">
            <v>UTP Cat 5e 4P</v>
          </cell>
          <cell r="F732">
            <v>4.12</v>
          </cell>
          <cell r="G732" t="str">
            <v>m</v>
          </cell>
          <cell r="H732">
            <v>470</v>
          </cell>
          <cell r="I732">
            <v>1936</v>
          </cell>
          <cell r="J732">
            <v>0</v>
          </cell>
          <cell r="L732">
            <v>0</v>
          </cell>
          <cell r="N732">
            <v>470</v>
          </cell>
          <cell r="O732">
            <v>1936</v>
          </cell>
        </row>
        <row r="733">
          <cell r="D733" t="str">
            <v>잡재료비</v>
          </cell>
          <cell r="E733" t="str">
            <v>배관배선의</v>
          </cell>
          <cell r="F733">
            <v>2</v>
          </cell>
          <cell r="G733" t="str">
            <v>%</v>
          </cell>
          <cell r="H733">
            <v>1880</v>
          </cell>
          <cell r="I733">
            <v>37</v>
          </cell>
          <cell r="N733">
            <v>1880</v>
          </cell>
          <cell r="O733">
            <v>37</v>
          </cell>
        </row>
        <row r="734">
          <cell r="C734" t="str">
            <v>노무비</v>
          </cell>
          <cell r="D734" t="str">
            <v>통신케이블공</v>
          </cell>
          <cell r="E734" t="str">
            <v>0.015*3.4</v>
          </cell>
          <cell r="F734">
            <v>5.0999999999999997E-2</v>
          </cell>
          <cell r="G734" t="str">
            <v>인</v>
          </cell>
          <cell r="J734">
            <v>332485</v>
          </cell>
          <cell r="K734">
            <v>16956</v>
          </cell>
          <cell r="N734">
            <v>332485</v>
          </cell>
          <cell r="O734">
            <v>16956</v>
          </cell>
        </row>
        <row r="735">
          <cell r="D735" t="str">
            <v>공구손료</v>
          </cell>
          <cell r="E735" t="str">
            <v>노무비의</v>
          </cell>
          <cell r="F735">
            <v>3</v>
          </cell>
          <cell r="G735" t="str">
            <v>%</v>
          </cell>
          <cell r="H735">
            <v>16956</v>
          </cell>
          <cell r="I735">
            <v>508</v>
          </cell>
          <cell r="N735">
            <v>16956</v>
          </cell>
          <cell r="O735">
            <v>508</v>
          </cell>
        </row>
        <row r="736">
          <cell r="A736">
            <v>422</v>
          </cell>
          <cell r="B736">
            <v>3</v>
          </cell>
          <cell r="C736" t="str">
            <v>제422호표</v>
          </cell>
          <cell r="D736" t="str">
            <v>LAN 케이블(옥외) 포설</v>
          </cell>
          <cell r="E736" t="str">
            <v>UTP Cat 5e 4P x 5열</v>
          </cell>
          <cell r="F736">
            <v>1</v>
          </cell>
          <cell r="G736" t="str">
            <v>m</v>
          </cell>
          <cell r="I736">
            <v>3095</v>
          </cell>
          <cell r="K736">
            <v>20946</v>
          </cell>
          <cell r="M736">
            <v>0</v>
          </cell>
          <cell r="O736">
            <v>24041</v>
          </cell>
          <cell r="P736" t="str">
            <v>통4-3-1</v>
          </cell>
        </row>
        <row r="738">
          <cell r="D738" t="str">
            <v>LAN 케이블(옥외) 포설</v>
          </cell>
          <cell r="E738" t="str">
            <v>UTP Cat 5e 4P x 5열</v>
          </cell>
          <cell r="F738">
            <v>1</v>
          </cell>
          <cell r="G738" t="str">
            <v>m</v>
          </cell>
        </row>
        <row r="740">
          <cell r="B740" t="str">
            <v>UTP 케이블(옥외)UTP Cat 5e 4P</v>
          </cell>
          <cell r="C740" t="str">
            <v>재료비</v>
          </cell>
          <cell r="D740" t="str">
            <v>UTP 케이블(옥외)</v>
          </cell>
          <cell r="E740" t="str">
            <v>UTP Cat 5e 4P</v>
          </cell>
          <cell r="F740">
            <v>5.15</v>
          </cell>
          <cell r="G740" t="str">
            <v>m</v>
          </cell>
          <cell r="H740">
            <v>470</v>
          </cell>
          <cell r="I740">
            <v>2420</v>
          </cell>
          <cell r="J740">
            <v>0</v>
          </cell>
          <cell r="L740">
            <v>0</v>
          </cell>
          <cell r="N740">
            <v>470</v>
          </cell>
          <cell r="O740">
            <v>2420</v>
          </cell>
        </row>
        <row r="741">
          <cell r="D741" t="str">
            <v>잡재료비</v>
          </cell>
          <cell r="E741" t="str">
            <v>배관배선의</v>
          </cell>
          <cell r="F741">
            <v>2</v>
          </cell>
          <cell r="G741" t="str">
            <v>%</v>
          </cell>
          <cell r="H741">
            <v>2350</v>
          </cell>
          <cell r="I741">
            <v>47</v>
          </cell>
          <cell r="N741">
            <v>2350</v>
          </cell>
          <cell r="O741">
            <v>47</v>
          </cell>
        </row>
        <row r="742">
          <cell r="C742" t="str">
            <v>노무비</v>
          </cell>
          <cell r="D742" t="str">
            <v>통신케이블공</v>
          </cell>
          <cell r="E742" t="str">
            <v>0.015*4.2</v>
          </cell>
          <cell r="F742">
            <v>6.3E-2</v>
          </cell>
          <cell r="G742" t="str">
            <v>인</v>
          </cell>
          <cell r="J742">
            <v>332485</v>
          </cell>
          <cell r="K742">
            <v>20946</v>
          </cell>
          <cell r="N742">
            <v>332485</v>
          </cell>
          <cell r="O742">
            <v>20946</v>
          </cell>
        </row>
        <row r="743">
          <cell r="D743" t="str">
            <v>공구손료</v>
          </cell>
          <cell r="E743" t="str">
            <v>노무비의</v>
          </cell>
          <cell r="F743">
            <v>3</v>
          </cell>
          <cell r="G743" t="str">
            <v>%</v>
          </cell>
          <cell r="H743">
            <v>20946</v>
          </cell>
          <cell r="I743">
            <v>628</v>
          </cell>
          <cell r="N743">
            <v>20946</v>
          </cell>
          <cell r="O743">
            <v>628</v>
          </cell>
        </row>
        <row r="744">
          <cell r="A744">
            <v>423</v>
          </cell>
          <cell r="B744">
            <v>3</v>
          </cell>
          <cell r="C744" t="str">
            <v>제423호표</v>
          </cell>
          <cell r="D744" t="str">
            <v>광케이블(옥외) 포설</v>
          </cell>
          <cell r="E744" t="str">
            <v>SM 4C</v>
          </cell>
          <cell r="F744">
            <v>1</v>
          </cell>
          <cell r="G744" t="str">
            <v>m</v>
          </cell>
          <cell r="I744">
            <v>912</v>
          </cell>
          <cell r="K744">
            <v>5140</v>
          </cell>
          <cell r="M744">
            <v>0</v>
          </cell>
          <cell r="O744">
            <v>6052</v>
          </cell>
          <cell r="P744" t="str">
            <v>통4-1-1</v>
          </cell>
        </row>
        <row r="746">
          <cell r="D746" t="str">
            <v>광케이블(옥외) 포설</v>
          </cell>
          <cell r="E746" t="str">
            <v>SM 4C</v>
          </cell>
          <cell r="F746">
            <v>1</v>
          </cell>
          <cell r="G746" t="str">
            <v>m</v>
          </cell>
        </row>
        <row r="748">
          <cell r="B748" t="str">
            <v>광케이블(옥외)SM 4C</v>
          </cell>
          <cell r="C748" t="str">
            <v>재료비</v>
          </cell>
          <cell r="D748" t="str">
            <v>광케이블(옥외)</v>
          </cell>
          <cell r="E748" t="str">
            <v>SM 4C</v>
          </cell>
          <cell r="F748">
            <v>1.03</v>
          </cell>
          <cell r="G748" t="str">
            <v>m</v>
          </cell>
          <cell r="H748">
            <v>671</v>
          </cell>
          <cell r="I748">
            <v>691</v>
          </cell>
          <cell r="J748">
            <v>0</v>
          </cell>
          <cell r="L748">
            <v>0</v>
          </cell>
          <cell r="N748">
            <v>671</v>
          </cell>
          <cell r="O748">
            <v>691</v>
          </cell>
        </row>
        <row r="749">
          <cell r="D749" t="str">
            <v>잡재료비</v>
          </cell>
          <cell r="E749" t="str">
            <v>배관배선의</v>
          </cell>
          <cell r="F749">
            <v>2</v>
          </cell>
          <cell r="G749" t="str">
            <v>%</v>
          </cell>
          <cell r="H749">
            <v>3355</v>
          </cell>
          <cell r="I749">
            <v>67</v>
          </cell>
          <cell r="N749">
            <v>3355</v>
          </cell>
          <cell r="O749">
            <v>67</v>
          </cell>
        </row>
        <row r="750">
          <cell r="C750" t="str">
            <v>노무비</v>
          </cell>
          <cell r="D750" t="str">
            <v>광케이블설치사</v>
          </cell>
          <cell r="E750">
            <v>9.4000000000000004E-3</v>
          </cell>
          <cell r="F750">
            <v>9.4000000000000004E-3</v>
          </cell>
          <cell r="G750" t="str">
            <v>인</v>
          </cell>
          <cell r="J750">
            <v>339533</v>
          </cell>
          <cell r="K750">
            <v>3191</v>
          </cell>
          <cell r="N750">
            <v>339533</v>
          </cell>
          <cell r="O750">
            <v>3191</v>
          </cell>
        </row>
        <row r="751">
          <cell r="D751" t="str">
            <v>보통인부</v>
          </cell>
          <cell r="E751">
            <v>1.41E-2</v>
          </cell>
          <cell r="F751">
            <v>1.41E-2</v>
          </cell>
          <cell r="G751" t="str">
            <v>인</v>
          </cell>
          <cell r="J751">
            <v>138290</v>
          </cell>
          <cell r="K751">
            <v>1949</v>
          </cell>
          <cell r="N751">
            <v>138290</v>
          </cell>
          <cell r="O751">
            <v>1949</v>
          </cell>
        </row>
        <row r="752">
          <cell r="D752" t="str">
            <v>공구손료</v>
          </cell>
          <cell r="E752" t="str">
            <v>노무비의</v>
          </cell>
          <cell r="F752">
            <v>3</v>
          </cell>
          <cell r="G752" t="str">
            <v>%</v>
          </cell>
          <cell r="H752">
            <v>5140</v>
          </cell>
          <cell r="I752">
            <v>154</v>
          </cell>
          <cell r="N752">
            <v>5140</v>
          </cell>
          <cell r="O752">
            <v>154</v>
          </cell>
        </row>
        <row r="753">
          <cell r="A753">
            <v>424</v>
          </cell>
          <cell r="B753">
            <v>3</v>
          </cell>
          <cell r="C753" t="str">
            <v>제424호표</v>
          </cell>
          <cell r="D753" t="str">
            <v>광케이블 성단</v>
          </cell>
          <cell r="E753" t="str">
            <v>4 Core</v>
          </cell>
          <cell r="F753">
            <v>1</v>
          </cell>
          <cell r="G753" t="str">
            <v>개소</v>
          </cell>
          <cell r="I753">
            <v>3640</v>
          </cell>
          <cell r="K753">
            <v>121342</v>
          </cell>
          <cell r="M753">
            <v>0</v>
          </cell>
          <cell r="O753">
            <v>124982</v>
          </cell>
          <cell r="P753" t="str">
            <v>통4-1-2-2</v>
          </cell>
        </row>
        <row r="755">
          <cell r="D755" t="str">
            <v>광케이블 성단</v>
          </cell>
          <cell r="E755" t="str">
            <v>4 Core</v>
          </cell>
          <cell r="F755">
            <v>1</v>
          </cell>
          <cell r="G755" t="str">
            <v>개소</v>
          </cell>
        </row>
        <row r="757">
          <cell r="C757" t="str">
            <v>노무비</v>
          </cell>
          <cell r="D757" t="str">
            <v>광케이블설치사</v>
          </cell>
          <cell r="E757" t="str">
            <v>0.06*4</v>
          </cell>
          <cell r="F757">
            <v>0.24</v>
          </cell>
          <cell r="G757" t="str">
            <v>인</v>
          </cell>
          <cell r="J757">
            <v>339533</v>
          </cell>
          <cell r="K757">
            <v>81487</v>
          </cell>
          <cell r="N757">
            <v>339533</v>
          </cell>
          <cell r="O757">
            <v>81487</v>
          </cell>
        </row>
        <row r="758">
          <cell r="D758" t="str">
            <v>특별인부</v>
          </cell>
          <cell r="E758" t="str">
            <v>0.06*4</v>
          </cell>
          <cell r="F758">
            <v>0.24</v>
          </cell>
          <cell r="G758" t="str">
            <v>인</v>
          </cell>
          <cell r="J758">
            <v>166063</v>
          </cell>
          <cell r="K758">
            <v>39855</v>
          </cell>
          <cell r="N758">
            <v>166063</v>
          </cell>
          <cell r="O758">
            <v>39855</v>
          </cell>
        </row>
        <row r="759">
          <cell r="D759" t="str">
            <v>공구손료</v>
          </cell>
          <cell r="E759" t="str">
            <v>노무비의</v>
          </cell>
          <cell r="F759">
            <v>3</v>
          </cell>
          <cell r="G759" t="str">
            <v>%</v>
          </cell>
          <cell r="H759">
            <v>121342</v>
          </cell>
          <cell r="I759">
            <v>3640</v>
          </cell>
          <cell r="N759">
            <v>121342</v>
          </cell>
          <cell r="O759">
            <v>3640</v>
          </cell>
        </row>
        <row r="760">
          <cell r="A760">
            <v>425</v>
          </cell>
          <cell r="B760">
            <v>3</v>
          </cell>
          <cell r="C760" t="str">
            <v>제425호표</v>
          </cell>
          <cell r="D760" t="str">
            <v>접지용 비닐 절연전선</v>
          </cell>
          <cell r="E760" t="str">
            <v>F-GV 4㎟</v>
          </cell>
          <cell r="F760">
            <v>1</v>
          </cell>
          <cell r="G760" t="str">
            <v>m</v>
          </cell>
          <cell r="I760">
            <v>575</v>
          </cell>
          <cell r="K760">
            <v>1438</v>
          </cell>
          <cell r="M760">
            <v>0</v>
          </cell>
          <cell r="O760">
            <v>2013</v>
          </cell>
          <cell r="P760" t="str">
            <v>전3-38</v>
          </cell>
        </row>
        <row r="762">
          <cell r="D762" t="str">
            <v>접지용 비닐 절연전선</v>
          </cell>
          <cell r="E762" t="str">
            <v>F-GV 4㎟</v>
          </cell>
          <cell r="F762">
            <v>1</v>
          </cell>
          <cell r="G762" t="str">
            <v>m</v>
          </cell>
        </row>
        <row r="764">
          <cell r="B764" t="str">
            <v>전선F-GV 4㎟</v>
          </cell>
          <cell r="C764" t="str">
            <v>재료비</v>
          </cell>
          <cell r="D764" t="str">
            <v>전선</v>
          </cell>
          <cell r="E764" t="str">
            <v>F-GV 4㎟</v>
          </cell>
          <cell r="F764">
            <v>1.03</v>
          </cell>
          <cell r="G764" t="str">
            <v>m</v>
          </cell>
          <cell r="H764">
            <v>507</v>
          </cell>
          <cell r="I764">
            <v>522</v>
          </cell>
          <cell r="N764">
            <v>507</v>
          </cell>
          <cell r="O764">
            <v>522</v>
          </cell>
        </row>
        <row r="765">
          <cell r="D765" t="str">
            <v>잡재료비</v>
          </cell>
          <cell r="E765" t="str">
            <v>배관배선의</v>
          </cell>
          <cell r="F765">
            <v>2</v>
          </cell>
          <cell r="G765" t="str">
            <v>%</v>
          </cell>
          <cell r="H765">
            <v>507</v>
          </cell>
          <cell r="I765">
            <v>10</v>
          </cell>
          <cell r="N765">
            <v>507</v>
          </cell>
          <cell r="O765">
            <v>10</v>
          </cell>
        </row>
        <row r="766">
          <cell r="C766" t="str">
            <v>노무비</v>
          </cell>
          <cell r="D766" t="str">
            <v>내선전공</v>
          </cell>
          <cell r="E766">
            <v>6.0000000000000001E-3</v>
          </cell>
          <cell r="F766">
            <v>6.0000000000000001E-3</v>
          </cell>
          <cell r="G766" t="str">
            <v>인</v>
          </cell>
          <cell r="J766">
            <v>239716</v>
          </cell>
          <cell r="K766">
            <v>1438</v>
          </cell>
          <cell r="N766">
            <v>239716</v>
          </cell>
          <cell r="O766">
            <v>1438</v>
          </cell>
          <cell r="P766">
            <v>0</v>
          </cell>
        </row>
        <row r="767">
          <cell r="D767" t="str">
            <v>공구손료</v>
          </cell>
          <cell r="E767" t="str">
            <v>노무비의</v>
          </cell>
          <cell r="F767">
            <v>3</v>
          </cell>
          <cell r="G767" t="str">
            <v>%</v>
          </cell>
          <cell r="H767">
            <v>1438</v>
          </cell>
          <cell r="I767">
            <v>43</v>
          </cell>
          <cell r="N767">
            <v>1438</v>
          </cell>
          <cell r="O767">
            <v>43</v>
          </cell>
        </row>
        <row r="768">
          <cell r="A768">
            <v>426</v>
          </cell>
          <cell r="B768">
            <v>3</v>
          </cell>
          <cell r="C768" t="str">
            <v>제426호표</v>
          </cell>
          <cell r="D768" t="str">
            <v>접지동봉(2본)</v>
          </cell>
          <cell r="E768" t="str">
            <v>Ø14 x 1000mm x 2EA</v>
          </cell>
          <cell r="F768">
            <v>1</v>
          </cell>
          <cell r="G768" t="str">
            <v>개소</v>
          </cell>
          <cell r="I768">
            <v>13478</v>
          </cell>
          <cell r="K768">
            <v>69276</v>
          </cell>
          <cell r="M768">
            <v>0</v>
          </cell>
          <cell r="O768">
            <v>82754</v>
          </cell>
          <cell r="P768" t="str">
            <v>전3-38</v>
          </cell>
        </row>
        <row r="770">
          <cell r="D770" t="str">
            <v>접지동봉(2본)</v>
          </cell>
          <cell r="E770" t="str">
            <v>Ø14 x 1000mm x 2EA</v>
          </cell>
          <cell r="F770">
            <v>1</v>
          </cell>
          <cell r="G770" t="str">
            <v>개소</v>
          </cell>
        </row>
        <row r="772">
          <cell r="B772" t="str">
            <v>접지동봉Ø14 x 1000mm</v>
          </cell>
          <cell r="C772" t="str">
            <v>재료비</v>
          </cell>
          <cell r="D772" t="str">
            <v>접지동봉</v>
          </cell>
          <cell r="E772" t="str">
            <v>Ø14 x 1000mm</v>
          </cell>
          <cell r="F772">
            <v>2</v>
          </cell>
          <cell r="G772" t="str">
            <v>개</v>
          </cell>
          <cell r="H772">
            <v>2880</v>
          </cell>
          <cell r="I772">
            <v>5760</v>
          </cell>
          <cell r="N772">
            <v>2880</v>
          </cell>
          <cell r="O772">
            <v>5760</v>
          </cell>
        </row>
        <row r="773">
          <cell r="B773" t="str">
            <v>접지봉커넥터Ø16(U-BOLT형)</v>
          </cell>
          <cell r="D773" t="str">
            <v>접지봉커넥터</v>
          </cell>
          <cell r="E773" t="str">
            <v>Ø16(U-BOLT형)</v>
          </cell>
          <cell r="F773">
            <v>2</v>
          </cell>
          <cell r="G773" t="str">
            <v>개</v>
          </cell>
          <cell r="H773">
            <v>2820</v>
          </cell>
          <cell r="I773">
            <v>5640</v>
          </cell>
          <cell r="N773">
            <v>2820</v>
          </cell>
          <cell r="O773">
            <v>5640</v>
          </cell>
        </row>
        <row r="774">
          <cell r="C774" t="str">
            <v>노무비</v>
          </cell>
          <cell r="D774" t="str">
            <v>내선전공</v>
          </cell>
          <cell r="E774" t="str">
            <v>0.16+(0.027*2)</v>
          </cell>
          <cell r="F774">
            <v>0.214</v>
          </cell>
          <cell r="G774" t="str">
            <v>인</v>
          </cell>
          <cell r="J774">
            <v>239716</v>
          </cell>
          <cell r="K774">
            <v>51299</v>
          </cell>
          <cell r="N774">
            <v>239716</v>
          </cell>
          <cell r="O774">
            <v>51299</v>
          </cell>
        </row>
        <row r="775">
          <cell r="D775" t="str">
            <v>보통인부</v>
          </cell>
          <cell r="E775">
            <v>0.13</v>
          </cell>
          <cell r="F775">
            <v>0.13</v>
          </cell>
          <cell r="G775" t="str">
            <v>인</v>
          </cell>
          <cell r="J775">
            <v>138290</v>
          </cell>
          <cell r="K775">
            <v>17977</v>
          </cell>
          <cell r="N775">
            <v>138290</v>
          </cell>
          <cell r="O775">
            <v>17977</v>
          </cell>
        </row>
        <row r="776">
          <cell r="D776" t="str">
            <v>공구손료</v>
          </cell>
          <cell r="E776" t="str">
            <v>노무비의</v>
          </cell>
          <cell r="F776">
            <v>3</v>
          </cell>
          <cell r="G776" t="str">
            <v>%</v>
          </cell>
          <cell r="H776">
            <v>69276</v>
          </cell>
          <cell r="I776">
            <v>2078</v>
          </cell>
          <cell r="N776">
            <v>69276</v>
          </cell>
          <cell r="O776">
            <v>2078</v>
          </cell>
        </row>
        <row r="777">
          <cell r="A777">
            <v>427</v>
          </cell>
          <cell r="B777">
            <v>3</v>
          </cell>
          <cell r="C777" t="str">
            <v>제427호표</v>
          </cell>
          <cell r="D777" t="str">
            <v>핸드홀(토사)</v>
          </cell>
          <cell r="E777" t="str">
            <v>600x600x600</v>
          </cell>
          <cell r="F777">
            <v>1</v>
          </cell>
          <cell r="G777" t="str">
            <v>기</v>
          </cell>
          <cell r="I777">
            <v>212282</v>
          </cell>
          <cell r="K777">
            <v>149180</v>
          </cell>
          <cell r="M777">
            <v>56152</v>
          </cell>
          <cell r="O777">
            <v>417614</v>
          </cell>
          <cell r="P777" t="str">
            <v>통2-3-1</v>
          </cell>
        </row>
        <row r="779">
          <cell r="D779" t="str">
            <v>핸드홀(토사)</v>
          </cell>
          <cell r="E779" t="str">
            <v>600x600x600</v>
          </cell>
          <cell r="F779">
            <v>1</v>
          </cell>
          <cell r="G779" t="str">
            <v>기</v>
          </cell>
        </row>
        <row r="780">
          <cell r="B780" t="str">
            <v>핸드홀(뚜껑포함)600x600x600</v>
          </cell>
          <cell r="C780" t="str">
            <v>재료비</v>
          </cell>
          <cell r="D780" t="str">
            <v>핸드홀(뚜껑포함)</v>
          </cell>
          <cell r="E780" t="str">
            <v>600x600x600</v>
          </cell>
          <cell r="F780">
            <v>1</v>
          </cell>
          <cell r="G780" t="str">
            <v>개</v>
          </cell>
          <cell r="H780">
            <v>200000</v>
          </cell>
          <cell r="I780">
            <v>200000</v>
          </cell>
          <cell r="J780">
            <v>0</v>
          </cell>
          <cell r="L780">
            <v>0</v>
          </cell>
          <cell r="N780">
            <v>200000</v>
          </cell>
          <cell r="O780">
            <v>200000</v>
          </cell>
        </row>
        <row r="781">
          <cell r="B781" t="str">
            <v>터파기(보통토사)1-2m(기계80%+인력20%)</v>
          </cell>
          <cell r="D781" t="str">
            <v>터파기(보통토사)1-2m</v>
          </cell>
          <cell r="E781" t="str">
            <v>(기계80%+인력20%)</v>
          </cell>
          <cell r="F781">
            <v>1.911</v>
          </cell>
          <cell r="G781" t="str">
            <v>㎥</v>
          </cell>
          <cell r="H781">
            <v>202</v>
          </cell>
          <cell r="I781">
            <v>386</v>
          </cell>
          <cell r="J781">
            <v>6283</v>
          </cell>
          <cell r="K781">
            <v>12006</v>
          </cell>
          <cell r="L781">
            <v>250</v>
          </cell>
          <cell r="M781">
            <v>477</v>
          </cell>
          <cell r="N781">
            <v>6735</v>
          </cell>
          <cell r="O781">
            <v>12869</v>
          </cell>
          <cell r="P781" t="str">
            <v>제501호표</v>
          </cell>
        </row>
        <row r="782">
          <cell r="B782" t="str">
            <v>되메우기 및 
다짐(토사)(기계90%+인력10%)</v>
          </cell>
          <cell r="D782" t="str">
            <v>되메우기 및 
다짐(토사)</v>
          </cell>
          <cell r="E782" t="str">
            <v>(기계90%+인력10%)</v>
          </cell>
          <cell r="F782">
            <v>1.1819999999999999</v>
          </cell>
          <cell r="G782" t="str">
            <v>㎥</v>
          </cell>
          <cell r="H782">
            <v>400</v>
          </cell>
          <cell r="I782">
            <v>472</v>
          </cell>
          <cell r="J782">
            <v>9533</v>
          </cell>
          <cell r="K782">
            <v>11268</v>
          </cell>
          <cell r="L782">
            <v>322</v>
          </cell>
          <cell r="M782">
            <v>380</v>
          </cell>
          <cell r="N782">
            <v>10255</v>
          </cell>
          <cell r="O782">
            <v>12120</v>
          </cell>
          <cell r="P782" t="str">
            <v>제502호표</v>
          </cell>
        </row>
        <row r="783">
          <cell r="B783" t="str">
            <v>잔토처리(토사)(기계90%+인력10%)</v>
          </cell>
          <cell r="D783" t="str">
            <v>잔토처리(토사)</v>
          </cell>
          <cell r="E783" t="str">
            <v>(기계90%+인력10%)</v>
          </cell>
          <cell r="F783">
            <v>0.72899999999999998</v>
          </cell>
          <cell r="G783" t="str">
            <v>㎥</v>
          </cell>
          <cell r="H783">
            <v>211</v>
          </cell>
          <cell r="I783">
            <v>153</v>
          </cell>
          <cell r="J783">
            <v>6317</v>
          </cell>
          <cell r="K783">
            <v>4605</v>
          </cell>
          <cell r="L783">
            <v>262</v>
          </cell>
          <cell r="M783">
            <v>190</v>
          </cell>
          <cell r="N783">
            <v>6790</v>
          </cell>
          <cell r="O783">
            <v>4948</v>
          </cell>
          <cell r="P783" t="str">
            <v>제503호표</v>
          </cell>
        </row>
        <row r="785">
          <cell r="D785" t="str">
            <v>1. 노무비</v>
          </cell>
        </row>
        <row r="786">
          <cell r="D786" t="str">
            <v>통신외선공</v>
          </cell>
          <cell r="E786">
            <v>0.03</v>
          </cell>
          <cell r="F786">
            <v>0.03</v>
          </cell>
          <cell r="G786" t="str">
            <v>인</v>
          </cell>
          <cell r="J786">
            <v>315405</v>
          </cell>
          <cell r="K786">
            <v>9462</v>
          </cell>
          <cell r="N786">
            <v>315405</v>
          </cell>
          <cell r="O786">
            <v>9462</v>
          </cell>
        </row>
        <row r="787">
          <cell r="D787" t="str">
            <v>특별인부</v>
          </cell>
          <cell r="E787">
            <v>7.0000000000000007E-2</v>
          </cell>
          <cell r="F787">
            <v>7.0000000000000007E-2</v>
          </cell>
          <cell r="G787" t="str">
            <v>인</v>
          </cell>
          <cell r="J787">
            <v>166063</v>
          </cell>
          <cell r="K787">
            <v>11624</v>
          </cell>
          <cell r="N787">
            <v>166063</v>
          </cell>
          <cell r="O787">
            <v>11624</v>
          </cell>
        </row>
        <row r="788">
          <cell r="D788" t="str">
            <v>보통인부</v>
          </cell>
          <cell r="E788">
            <v>0.43</v>
          </cell>
          <cell r="F788">
            <v>0.43</v>
          </cell>
          <cell r="G788" t="str">
            <v>인</v>
          </cell>
          <cell r="J788">
            <v>138290</v>
          </cell>
          <cell r="K788">
            <v>59464</v>
          </cell>
          <cell r="N788">
            <v>138290</v>
          </cell>
          <cell r="O788">
            <v>59464</v>
          </cell>
        </row>
        <row r="789">
          <cell r="D789" t="str">
            <v>공구손료</v>
          </cell>
          <cell r="E789" t="str">
            <v>노무비의</v>
          </cell>
          <cell r="F789">
            <v>3</v>
          </cell>
          <cell r="G789" t="str">
            <v>%</v>
          </cell>
          <cell r="H789">
            <v>80550</v>
          </cell>
          <cell r="I789">
            <v>2416</v>
          </cell>
          <cell r="N789">
            <v>80550</v>
          </cell>
          <cell r="O789">
            <v>2416</v>
          </cell>
        </row>
        <row r="790">
          <cell r="D790" t="str">
            <v>2. 기계사용</v>
          </cell>
          <cell r="P790" t="str">
            <v>제10호표</v>
          </cell>
        </row>
        <row r="791">
          <cell r="D791" t="str">
            <v>크레인(타이어)</v>
          </cell>
          <cell r="E791" t="str">
            <v>25ton</v>
          </cell>
          <cell r="F791">
            <v>1</v>
          </cell>
          <cell r="G791" t="str">
            <v>대</v>
          </cell>
        </row>
        <row r="792">
          <cell r="D792" t="str">
            <v>1. 작업능력산정</v>
          </cell>
        </row>
        <row r="793">
          <cell r="D793" t="str">
            <v>T=TC/F=60/0.9=66.66(분)=1.11(시)</v>
          </cell>
        </row>
        <row r="794">
          <cell r="D794" t="str">
            <v>T : 작업계수 적용 산정후 1본당 작업소요시간(분)</v>
          </cell>
        </row>
        <row r="795">
          <cell r="D795" t="str">
            <v>TC : 1본당 F=1에서의 작업소요시간(분)</v>
          </cell>
        </row>
        <row r="796">
          <cell r="D796" t="str">
            <v>F : 작업계수(0.9)</v>
          </cell>
        </row>
        <row r="797">
          <cell r="D797" t="str">
            <v>재료비</v>
          </cell>
          <cell r="E797" t="str">
            <v>7978 * 1.11</v>
          </cell>
          <cell r="F797">
            <v>1</v>
          </cell>
          <cell r="H797">
            <v>8855</v>
          </cell>
          <cell r="I797">
            <v>8855</v>
          </cell>
          <cell r="N797">
            <v>8855</v>
          </cell>
          <cell r="O797">
            <v>8855</v>
          </cell>
        </row>
        <row r="798">
          <cell r="D798" t="str">
            <v>노무비</v>
          </cell>
          <cell r="E798" t="str">
            <v>36713 * 1.11</v>
          </cell>
          <cell r="F798">
            <v>1</v>
          </cell>
          <cell r="J798">
            <v>40751</v>
          </cell>
          <cell r="K798">
            <v>40751</v>
          </cell>
          <cell r="N798">
            <v>40751</v>
          </cell>
          <cell r="O798">
            <v>40751</v>
          </cell>
        </row>
        <row r="799">
          <cell r="D799" t="str">
            <v>경비</v>
          </cell>
          <cell r="E799" t="str">
            <v>49645 * 1.11</v>
          </cell>
          <cell r="F799">
            <v>1</v>
          </cell>
          <cell r="L799">
            <v>55105</v>
          </cell>
          <cell r="M799">
            <v>55105</v>
          </cell>
          <cell r="N799">
            <v>55105</v>
          </cell>
          <cell r="O799">
            <v>55105</v>
          </cell>
        </row>
        <row r="800">
          <cell r="A800">
            <v>428</v>
          </cell>
          <cell r="B800">
            <v>3</v>
          </cell>
          <cell r="C800" t="str">
            <v>제428호표</v>
          </cell>
          <cell r="D800" t="str">
            <v>핸드홀(보도블럭)</v>
          </cell>
          <cell r="E800" t="str">
            <v>600x600x600</v>
          </cell>
          <cell r="F800">
            <v>1</v>
          </cell>
          <cell r="G800" t="str">
            <v>기</v>
          </cell>
          <cell r="I800">
            <v>257033</v>
          </cell>
          <cell r="K800">
            <v>162785</v>
          </cell>
          <cell r="M800">
            <v>58755</v>
          </cell>
          <cell r="O800">
            <v>478573</v>
          </cell>
          <cell r="P800" t="str">
            <v>통2-3-1</v>
          </cell>
        </row>
        <row r="801">
          <cell r="D801" t="str">
            <v>핸드홀(보도블럭)</v>
          </cell>
          <cell r="E801" t="str">
            <v>600x600x600</v>
          </cell>
          <cell r="F801">
            <v>1</v>
          </cell>
          <cell r="G801" t="str">
            <v>기</v>
          </cell>
        </row>
        <row r="802">
          <cell r="B802" t="str">
            <v>핸드홀(뚜껑포함)600x600x600</v>
          </cell>
          <cell r="C802" t="str">
            <v>재료비</v>
          </cell>
          <cell r="D802" t="str">
            <v>핸드홀(뚜껑포함)</v>
          </cell>
          <cell r="E802" t="str">
            <v>600x600x600</v>
          </cell>
          <cell r="F802">
            <v>1</v>
          </cell>
          <cell r="G802" t="str">
            <v>개</v>
          </cell>
          <cell r="H802">
            <v>200000</v>
          </cell>
          <cell r="I802">
            <v>200000</v>
          </cell>
          <cell r="J802">
            <v>0</v>
          </cell>
          <cell r="L802">
            <v>0</v>
          </cell>
          <cell r="N802">
            <v>200000</v>
          </cell>
          <cell r="O802">
            <v>200000</v>
          </cell>
        </row>
        <row r="803">
          <cell r="B803" t="str">
            <v>터파기(보통토사)(기계80%+인력20%)</v>
          </cell>
          <cell r="D803" t="str">
            <v>터파기(보통토사)</v>
          </cell>
          <cell r="E803" t="str">
            <v>(기계80%+인력20%)</v>
          </cell>
          <cell r="F803">
            <v>1.698</v>
          </cell>
          <cell r="G803" t="str">
            <v>㎥</v>
          </cell>
          <cell r="H803">
            <v>202</v>
          </cell>
          <cell r="I803">
            <v>342</v>
          </cell>
          <cell r="J803">
            <v>6283</v>
          </cell>
          <cell r="K803">
            <v>10668</v>
          </cell>
          <cell r="L803">
            <v>250</v>
          </cell>
          <cell r="M803">
            <v>424</v>
          </cell>
          <cell r="N803">
            <v>6735</v>
          </cell>
          <cell r="O803">
            <v>11434</v>
          </cell>
          <cell r="P803" t="str">
            <v>제500호표</v>
          </cell>
        </row>
        <row r="804">
          <cell r="B804" t="str">
            <v>되메우기 및 
다짐(토사)(기계90%+인력10%)</v>
          </cell>
          <cell r="D804" t="str">
            <v>되메우기 및 
다짐(토사)</v>
          </cell>
          <cell r="E804" t="str">
            <v>(기계90%+인력10%)</v>
          </cell>
          <cell r="F804">
            <v>0.96899999999999997</v>
          </cell>
          <cell r="G804" t="str">
            <v>㎥</v>
          </cell>
          <cell r="H804">
            <v>400</v>
          </cell>
          <cell r="I804">
            <v>387</v>
          </cell>
          <cell r="J804">
            <v>9533</v>
          </cell>
          <cell r="K804">
            <v>9237</v>
          </cell>
          <cell r="L804">
            <v>322</v>
          </cell>
          <cell r="M804">
            <v>312</v>
          </cell>
          <cell r="N804">
            <v>10255</v>
          </cell>
          <cell r="O804">
            <v>9936</v>
          </cell>
          <cell r="P804" t="str">
            <v>제502호표</v>
          </cell>
        </row>
        <row r="805">
          <cell r="B805" t="str">
            <v>잔토처리(토사)(기계90%+인력10%)</v>
          </cell>
          <cell r="D805" t="str">
            <v>잔토처리(토사)</v>
          </cell>
          <cell r="E805" t="str">
            <v>(기계90%+인력10%)</v>
          </cell>
          <cell r="F805">
            <v>0.72899999999999998</v>
          </cell>
          <cell r="G805" t="str">
            <v>㎥</v>
          </cell>
          <cell r="H805">
            <v>211</v>
          </cell>
          <cell r="I805">
            <v>153</v>
          </cell>
          <cell r="J805">
            <v>6317</v>
          </cell>
          <cell r="K805">
            <v>4605</v>
          </cell>
          <cell r="L805">
            <v>262</v>
          </cell>
          <cell r="M805">
            <v>190</v>
          </cell>
          <cell r="N805">
            <v>6790</v>
          </cell>
          <cell r="O805">
            <v>4948</v>
          </cell>
          <cell r="P805" t="str">
            <v>제503호표</v>
          </cell>
        </row>
        <row r="806">
          <cell r="B806" t="str">
            <v>보도블럭 철거소형고압블럭</v>
          </cell>
          <cell r="D806" t="str">
            <v>보도블럭 철거</v>
          </cell>
          <cell r="E806" t="str">
            <v>소형고압블럭</v>
          </cell>
          <cell r="F806">
            <v>2.89</v>
          </cell>
          <cell r="G806" t="str">
            <v>㎡</v>
          </cell>
          <cell r="H806">
            <v>12027</v>
          </cell>
          <cell r="I806">
            <v>34758</v>
          </cell>
          <cell r="J806">
            <v>2425</v>
          </cell>
          <cell r="K806">
            <v>7008</v>
          </cell>
          <cell r="L806">
            <v>314</v>
          </cell>
          <cell r="M806">
            <v>907</v>
          </cell>
          <cell r="N806">
            <v>14766</v>
          </cell>
          <cell r="O806">
            <v>42673</v>
          </cell>
          <cell r="P806" t="str">
            <v>제513호표</v>
          </cell>
        </row>
        <row r="807">
          <cell r="B807" t="str">
            <v>보도블럭 복구소형고압블럭</v>
          </cell>
          <cell r="D807" t="str">
            <v>보도블럭 복구</v>
          </cell>
          <cell r="E807" t="str">
            <v>소형고압블럭</v>
          </cell>
          <cell r="F807">
            <v>2.89</v>
          </cell>
          <cell r="G807" t="str">
            <v>㎡</v>
          </cell>
          <cell r="H807">
            <v>554</v>
          </cell>
          <cell r="I807">
            <v>1601</v>
          </cell>
          <cell r="J807">
            <v>4850</v>
          </cell>
          <cell r="K807">
            <v>14016</v>
          </cell>
          <cell r="L807">
            <v>629</v>
          </cell>
          <cell r="M807">
            <v>1817</v>
          </cell>
          <cell r="N807">
            <v>6033</v>
          </cell>
          <cell r="O807">
            <v>17434</v>
          </cell>
          <cell r="P807" t="str">
            <v>제514호표</v>
          </cell>
        </row>
        <row r="808">
          <cell r="B808" t="str">
            <v>모래세사,왕사(도착도)</v>
          </cell>
          <cell r="D808" t="str">
            <v>모래</v>
          </cell>
          <cell r="E808" t="str">
            <v>세사,왕사(도착도)</v>
          </cell>
          <cell r="F808">
            <v>0.11559999999999999</v>
          </cell>
          <cell r="G808" t="str">
            <v>㎥</v>
          </cell>
          <cell r="H808">
            <v>15000</v>
          </cell>
          <cell r="I808">
            <v>1734</v>
          </cell>
          <cell r="J808">
            <v>0</v>
          </cell>
          <cell r="L808">
            <v>0</v>
          </cell>
          <cell r="N808">
            <v>15000</v>
          </cell>
          <cell r="O808">
            <v>1734</v>
          </cell>
        </row>
        <row r="809">
          <cell r="D809" t="str">
            <v>1. 노무비</v>
          </cell>
        </row>
        <row r="810">
          <cell r="D810" t="str">
            <v>통신외선공</v>
          </cell>
          <cell r="E810">
            <v>0.03</v>
          </cell>
          <cell r="F810">
            <v>0.03</v>
          </cell>
          <cell r="G810" t="str">
            <v>인</v>
          </cell>
          <cell r="J810">
            <v>315405</v>
          </cell>
          <cell r="K810">
            <v>9462</v>
          </cell>
          <cell r="N810">
            <v>315405</v>
          </cell>
          <cell r="O810">
            <v>9462</v>
          </cell>
        </row>
        <row r="811">
          <cell r="D811" t="str">
            <v>특별인부</v>
          </cell>
          <cell r="E811">
            <v>7.0000000000000007E-2</v>
          </cell>
          <cell r="F811">
            <v>7.0000000000000007E-2</v>
          </cell>
          <cell r="G811" t="str">
            <v>인</v>
          </cell>
          <cell r="J811">
            <v>166063</v>
          </cell>
          <cell r="K811">
            <v>11624</v>
          </cell>
          <cell r="N811">
            <v>166063</v>
          </cell>
          <cell r="O811">
            <v>11624</v>
          </cell>
        </row>
        <row r="812">
          <cell r="D812" t="str">
            <v>보통인부</v>
          </cell>
          <cell r="E812">
            <v>0.43</v>
          </cell>
          <cell r="F812">
            <v>0.43</v>
          </cell>
          <cell r="G812" t="str">
            <v>인</v>
          </cell>
          <cell r="J812">
            <v>138290</v>
          </cell>
          <cell r="K812">
            <v>59464</v>
          </cell>
          <cell r="N812">
            <v>138290</v>
          </cell>
          <cell r="O812">
            <v>59464</v>
          </cell>
        </row>
        <row r="813">
          <cell r="D813" t="str">
            <v>공구손료</v>
          </cell>
          <cell r="E813" t="str">
            <v>노무비의</v>
          </cell>
          <cell r="F813">
            <v>3</v>
          </cell>
          <cell r="G813" t="str">
            <v>%</v>
          </cell>
          <cell r="H813">
            <v>162785</v>
          </cell>
          <cell r="I813">
            <v>4883</v>
          </cell>
          <cell r="N813">
            <v>162785</v>
          </cell>
          <cell r="O813">
            <v>4883</v>
          </cell>
        </row>
        <row r="814">
          <cell r="D814" t="str">
            <v>2.크레인(타이어)</v>
          </cell>
        </row>
        <row r="815">
          <cell r="D815" t="str">
            <v>크레인(타이어)</v>
          </cell>
          <cell r="E815" t="str">
            <v>25ton</v>
          </cell>
          <cell r="F815">
            <v>1</v>
          </cell>
          <cell r="G815" t="str">
            <v>대</v>
          </cell>
          <cell r="P815" t="str">
            <v>제11호표</v>
          </cell>
        </row>
        <row r="816">
          <cell r="D816" t="str">
            <v>1. 작업능력산정</v>
          </cell>
        </row>
        <row r="817">
          <cell r="D817" t="str">
            <v>T=TC/F=60/0.9=66.66(분)=1.11(시)</v>
          </cell>
        </row>
        <row r="818">
          <cell r="D818" t="str">
            <v>T : 작업계수 적용 산정후 1본당 작업소요시간(분)</v>
          </cell>
        </row>
        <row r="819">
          <cell r="D819" t="str">
            <v>TC : 1본당 F=1에서의 작업소요시간(분)</v>
          </cell>
        </row>
        <row r="820">
          <cell r="D820" t="str">
            <v>F : 작업계수(0.9)</v>
          </cell>
        </row>
        <row r="821">
          <cell r="D821" t="str">
            <v>재료비</v>
          </cell>
          <cell r="E821" t="str">
            <v>11870  * 1.11</v>
          </cell>
          <cell r="F821">
            <v>1</v>
          </cell>
          <cell r="H821">
            <v>13175</v>
          </cell>
          <cell r="I821">
            <v>13175</v>
          </cell>
          <cell r="N821">
            <v>13175</v>
          </cell>
          <cell r="O821">
            <v>13175</v>
          </cell>
        </row>
        <row r="822">
          <cell r="D822" t="str">
            <v>노무비</v>
          </cell>
          <cell r="E822" t="str">
            <v>33064  * 1.11</v>
          </cell>
          <cell r="F822">
            <v>1</v>
          </cell>
          <cell r="J822">
            <v>36701</v>
          </cell>
          <cell r="K822">
            <v>36701</v>
          </cell>
          <cell r="N822">
            <v>36701</v>
          </cell>
          <cell r="O822">
            <v>36701</v>
          </cell>
        </row>
        <row r="823">
          <cell r="D823" t="str">
            <v>경비</v>
          </cell>
          <cell r="E823" t="str">
            <v>49645  * 1.11</v>
          </cell>
          <cell r="F823">
            <v>1</v>
          </cell>
          <cell r="L823">
            <v>55105</v>
          </cell>
          <cell r="M823">
            <v>55105</v>
          </cell>
          <cell r="N823">
            <v>55105</v>
          </cell>
          <cell r="O823">
            <v>55105</v>
          </cell>
        </row>
        <row r="824">
          <cell r="A824">
            <v>429</v>
          </cell>
          <cell r="B824">
            <v>3</v>
          </cell>
          <cell r="C824" t="str">
            <v>제429호표</v>
          </cell>
          <cell r="D824" t="str">
            <v>경고테이프</v>
          </cell>
          <cell r="E824" t="str">
            <v>200x250</v>
          </cell>
          <cell r="F824">
            <v>1</v>
          </cell>
          <cell r="G824" t="str">
            <v>m</v>
          </cell>
          <cell r="I824">
            <v>189</v>
          </cell>
          <cell r="K824">
            <v>179</v>
          </cell>
          <cell r="M824">
            <v>0</v>
          </cell>
          <cell r="O824">
            <v>368</v>
          </cell>
          <cell r="P824" t="str">
            <v>통2-1-6</v>
          </cell>
        </row>
        <row r="826">
          <cell r="D826" t="str">
            <v>경고테이프</v>
          </cell>
          <cell r="E826" t="str">
            <v>200x250</v>
          </cell>
        </row>
        <row r="827">
          <cell r="B827" t="str">
            <v>경고테이프200x250</v>
          </cell>
          <cell r="C827" t="str">
            <v>재료비</v>
          </cell>
          <cell r="D827" t="str">
            <v>경고테이프</v>
          </cell>
          <cell r="E827" t="str">
            <v>200x250</v>
          </cell>
          <cell r="F827">
            <v>1</v>
          </cell>
          <cell r="G827" t="str">
            <v>m</v>
          </cell>
          <cell r="H827">
            <v>184</v>
          </cell>
          <cell r="I827">
            <v>184</v>
          </cell>
          <cell r="J827">
            <v>0</v>
          </cell>
          <cell r="L827">
            <v>0</v>
          </cell>
          <cell r="N827">
            <v>184</v>
          </cell>
          <cell r="O827">
            <v>184</v>
          </cell>
        </row>
        <row r="828">
          <cell r="C828" t="str">
            <v>노무비</v>
          </cell>
          <cell r="D828" t="str">
            <v>보통인부</v>
          </cell>
          <cell r="E828">
            <v>1.2999999999999999E-3</v>
          </cell>
          <cell r="F828">
            <v>1.2999999999999999E-3</v>
          </cell>
          <cell r="G828" t="str">
            <v>인</v>
          </cell>
          <cell r="J828">
            <v>138290</v>
          </cell>
          <cell r="K828">
            <v>179</v>
          </cell>
          <cell r="N828">
            <v>138290</v>
          </cell>
          <cell r="O828">
            <v>179</v>
          </cell>
        </row>
        <row r="829">
          <cell r="D829" t="str">
            <v>공구손료</v>
          </cell>
          <cell r="E829" t="str">
            <v>노무비의</v>
          </cell>
          <cell r="F829">
            <v>3</v>
          </cell>
          <cell r="G829" t="str">
            <v>%</v>
          </cell>
          <cell r="H829">
            <v>179</v>
          </cell>
          <cell r="I829">
            <v>5</v>
          </cell>
          <cell r="N829">
            <v>179</v>
          </cell>
          <cell r="O829">
            <v>5</v>
          </cell>
        </row>
        <row r="831">
          <cell r="A831">
            <v>430</v>
          </cell>
          <cell r="B831">
            <v>3</v>
          </cell>
          <cell r="C831" t="str">
            <v>제430호표</v>
          </cell>
          <cell r="D831" t="str">
            <v>관로터파기 및 
되메우기</v>
          </cell>
          <cell r="E831" t="str">
            <v>토사</v>
          </cell>
          <cell r="F831">
            <v>1</v>
          </cell>
          <cell r="G831" t="str">
            <v>m</v>
          </cell>
          <cell r="I831">
            <v>180</v>
          </cell>
          <cell r="K831">
            <v>4743</v>
          </cell>
          <cell r="M831">
            <v>171</v>
          </cell>
          <cell r="O831">
            <v>5094</v>
          </cell>
        </row>
        <row r="833">
          <cell r="D833" t="str">
            <v>관로터파기 및 
되메우기</v>
          </cell>
          <cell r="E833" t="str">
            <v>토사</v>
          </cell>
          <cell r="F833">
            <v>1</v>
          </cell>
          <cell r="G833" t="str">
            <v>m</v>
          </cell>
        </row>
        <row r="835">
          <cell r="B835" t="str">
            <v>터파기(보통토사)(기계80%+인력20%)</v>
          </cell>
          <cell r="D835" t="str">
            <v>터파기(보통토사)</v>
          </cell>
          <cell r="E835" t="str">
            <v>(기계80%+인력20%)</v>
          </cell>
          <cell r="F835">
            <v>0.3</v>
          </cell>
          <cell r="G835" t="str">
            <v>㎥</v>
          </cell>
          <cell r="H835">
            <v>202</v>
          </cell>
          <cell r="I835">
            <v>60</v>
          </cell>
          <cell r="J835">
            <v>6283</v>
          </cell>
          <cell r="K835">
            <v>1884</v>
          </cell>
          <cell r="L835">
            <v>250</v>
          </cell>
          <cell r="M835">
            <v>75</v>
          </cell>
          <cell r="N835">
            <v>6735</v>
          </cell>
          <cell r="O835">
            <v>2019</v>
          </cell>
          <cell r="P835" t="str">
            <v>제500호표</v>
          </cell>
        </row>
        <row r="836">
          <cell r="B836" t="str">
            <v>되메우기 및 
다짐(토사)(기계90%+인력10%)</v>
          </cell>
          <cell r="D836" t="str">
            <v>되메우기 및 
다짐(토사)</v>
          </cell>
          <cell r="E836" t="str">
            <v>(기계90%+인력10%)</v>
          </cell>
          <cell r="F836">
            <v>0.3</v>
          </cell>
          <cell r="G836" t="str">
            <v>㎥</v>
          </cell>
          <cell r="H836">
            <v>400</v>
          </cell>
          <cell r="I836">
            <v>120</v>
          </cell>
          <cell r="J836">
            <v>9533</v>
          </cell>
          <cell r="K836">
            <v>2859</v>
          </cell>
          <cell r="L836">
            <v>322</v>
          </cell>
          <cell r="M836">
            <v>96</v>
          </cell>
          <cell r="N836">
            <v>10255</v>
          </cell>
          <cell r="O836">
            <v>3075</v>
          </cell>
          <cell r="P836" t="str">
            <v>제502호표</v>
          </cell>
        </row>
        <row r="838">
          <cell r="A838">
            <v>431</v>
          </cell>
          <cell r="B838">
            <v>3</v>
          </cell>
          <cell r="C838" t="str">
            <v>제431호표</v>
          </cell>
          <cell r="D838" t="str">
            <v>관로터파기 및 
되메우기</v>
          </cell>
          <cell r="E838" t="str">
            <v>보도블럭</v>
          </cell>
          <cell r="F838">
            <v>1</v>
          </cell>
          <cell r="G838" t="str">
            <v>m</v>
          </cell>
          <cell r="I838">
            <v>7998</v>
          </cell>
          <cell r="K838">
            <v>8318</v>
          </cell>
          <cell r="M838">
            <v>707</v>
          </cell>
          <cell r="O838">
            <v>17023</v>
          </cell>
        </row>
        <row r="840">
          <cell r="D840" t="str">
            <v>관로터파기 및 
되메우기</v>
          </cell>
          <cell r="E840" t="str">
            <v>보도블럭</v>
          </cell>
          <cell r="F840">
            <v>1</v>
          </cell>
          <cell r="G840" t="str">
            <v>m</v>
          </cell>
        </row>
        <row r="841">
          <cell r="B841" t="str">
            <v>터파기(보통토사)(기계80%+인력20%)</v>
          </cell>
          <cell r="D841" t="str">
            <v>터파기(보통토사)</v>
          </cell>
          <cell r="E841" t="str">
            <v>(기계80%+인력20%)</v>
          </cell>
          <cell r="F841">
            <v>0.25</v>
          </cell>
          <cell r="G841" t="str">
            <v>㎥</v>
          </cell>
          <cell r="H841">
            <v>202</v>
          </cell>
          <cell r="I841">
            <v>50</v>
          </cell>
          <cell r="J841">
            <v>6283</v>
          </cell>
          <cell r="K841">
            <v>1570</v>
          </cell>
          <cell r="L841">
            <v>250</v>
          </cell>
          <cell r="M841">
            <v>62</v>
          </cell>
          <cell r="N841">
            <v>6735</v>
          </cell>
          <cell r="O841">
            <v>1682</v>
          </cell>
          <cell r="P841" t="str">
            <v>제500호표</v>
          </cell>
        </row>
        <row r="842">
          <cell r="B842" t="str">
            <v>되메우기 및 
다짐(토사)(기계90%+인력10%)</v>
          </cell>
          <cell r="D842" t="str">
            <v>되메우기 및 
다짐(토사)</v>
          </cell>
          <cell r="E842" t="str">
            <v>(기계90%+인력10%)</v>
          </cell>
          <cell r="F842">
            <v>0.25</v>
          </cell>
          <cell r="G842" t="str">
            <v>㎥</v>
          </cell>
          <cell r="H842">
            <v>400</v>
          </cell>
          <cell r="I842">
            <v>100</v>
          </cell>
          <cell r="J842">
            <v>9533</v>
          </cell>
          <cell r="K842">
            <v>2383</v>
          </cell>
          <cell r="L842">
            <v>322</v>
          </cell>
          <cell r="M842">
            <v>80</v>
          </cell>
          <cell r="N842">
            <v>10255</v>
          </cell>
          <cell r="O842">
            <v>2563</v>
          </cell>
          <cell r="P842" t="str">
            <v>제502호표</v>
          </cell>
        </row>
        <row r="843">
          <cell r="B843" t="str">
            <v>보도블럭 철거소형고압블럭</v>
          </cell>
          <cell r="D843" t="str">
            <v>보도블럭 철거</v>
          </cell>
          <cell r="E843" t="str">
            <v>소형고압블럭</v>
          </cell>
          <cell r="F843">
            <v>0.6</v>
          </cell>
          <cell r="G843" t="str">
            <v>㎡</v>
          </cell>
          <cell r="H843">
            <v>12027</v>
          </cell>
          <cell r="I843">
            <v>7216</v>
          </cell>
          <cell r="J843">
            <v>2425</v>
          </cell>
          <cell r="K843">
            <v>1455</v>
          </cell>
          <cell r="L843">
            <v>314</v>
          </cell>
          <cell r="M843">
            <v>188</v>
          </cell>
          <cell r="N843">
            <v>14766</v>
          </cell>
          <cell r="O843">
            <v>8859</v>
          </cell>
          <cell r="P843" t="str">
            <v>제513호표</v>
          </cell>
        </row>
        <row r="844">
          <cell r="B844" t="str">
            <v>보도블럭 복구소형고압블럭</v>
          </cell>
          <cell r="D844" t="str">
            <v>보도블럭 복구</v>
          </cell>
          <cell r="E844" t="str">
            <v>소형고압블럭</v>
          </cell>
          <cell r="F844">
            <v>0.6</v>
          </cell>
          <cell r="G844" t="str">
            <v>㎡</v>
          </cell>
          <cell r="H844">
            <v>554</v>
          </cell>
          <cell r="I844">
            <v>332</v>
          </cell>
          <cell r="J844">
            <v>4850</v>
          </cell>
          <cell r="K844">
            <v>2910</v>
          </cell>
          <cell r="L844">
            <v>629</v>
          </cell>
          <cell r="M844">
            <v>377</v>
          </cell>
          <cell r="N844">
            <v>6033</v>
          </cell>
          <cell r="O844">
            <v>3619</v>
          </cell>
          <cell r="P844" t="str">
            <v>제514호표</v>
          </cell>
        </row>
        <row r="845">
          <cell r="B845" t="str">
            <v>모래세사,왕사(도착도)</v>
          </cell>
          <cell r="D845" t="str">
            <v>모래</v>
          </cell>
          <cell r="E845" t="str">
            <v>세사,왕사(도착도)</v>
          </cell>
          <cell r="F845">
            <v>0.02</v>
          </cell>
          <cell r="G845" t="str">
            <v>㎥</v>
          </cell>
          <cell r="H845">
            <v>15000</v>
          </cell>
          <cell r="I845">
            <v>300</v>
          </cell>
          <cell r="J845">
            <v>0</v>
          </cell>
          <cell r="L845">
            <v>0</v>
          </cell>
          <cell r="N845">
            <v>15000</v>
          </cell>
          <cell r="O845">
            <v>300</v>
          </cell>
        </row>
        <row r="846">
          <cell r="A846">
            <v>432</v>
          </cell>
          <cell r="B846">
            <v>3</v>
          </cell>
          <cell r="C846" t="str">
            <v>제432호표</v>
          </cell>
          <cell r="D846" t="str">
            <v>관로터파기 및 
되메우기</v>
          </cell>
          <cell r="E846" t="str">
            <v>투스콘</v>
          </cell>
          <cell r="F846">
            <v>1</v>
          </cell>
          <cell r="G846" t="str">
            <v>m</v>
          </cell>
          <cell r="I846">
            <v>2124</v>
          </cell>
          <cell r="K846">
            <v>11593</v>
          </cell>
          <cell r="M846">
            <v>478</v>
          </cell>
          <cell r="O846">
            <v>14195</v>
          </cell>
        </row>
        <row r="848">
          <cell r="D848" t="str">
            <v>관로터파기 및 
되메우기</v>
          </cell>
          <cell r="E848" t="str">
            <v>투스콘</v>
          </cell>
          <cell r="F848">
            <v>1</v>
          </cell>
          <cell r="G848" t="str">
            <v>m</v>
          </cell>
        </row>
        <row r="849">
          <cell r="B849" t="str">
            <v>터파기(보통토사)(기계80%+인력20%)</v>
          </cell>
          <cell r="D849" t="str">
            <v>터파기(보통토사)</v>
          </cell>
          <cell r="E849" t="str">
            <v>(기계80%+인력20%)</v>
          </cell>
          <cell r="F849">
            <v>0.52500000000000002</v>
          </cell>
          <cell r="G849" t="str">
            <v>㎥</v>
          </cell>
          <cell r="H849">
            <v>202</v>
          </cell>
          <cell r="I849">
            <v>106</v>
          </cell>
          <cell r="J849">
            <v>6283</v>
          </cell>
          <cell r="K849">
            <v>3298</v>
          </cell>
          <cell r="L849">
            <v>250</v>
          </cell>
          <cell r="M849">
            <v>131</v>
          </cell>
          <cell r="N849">
            <v>6735</v>
          </cell>
          <cell r="O849">
            <v>3535</v>
          </cell>
          <cell r="P849" t="str">
            <v>제500호표</v>
          </cell>
        </row>
        <row r="850">
          <cell r="B850" t="str">
            <v>되메우기 및 
다짐(토사)(기계90%+인력10%)</v>
          </cell>
          <cell r="D850" t="str">
            <v>되메우기 및 
다짐(토사)</v>
          </cell>
          <cell r="E850" t="str">
            <v>(기계90%+인력10%)</v>
          </cell>
          <cell r="F850">
            <v>0.52500000000000002</v>
          </cell>
          <cell r="G850" t="str">
            <v>㎥</v>
          </cell>
          <cell r="H850">
            <v>400</v>
          </cell>
          <cell r="I850">
            <v>210</v>
          </cell>
          <cell r="J850">
            <v>9533</v>
          </cell>
          <cell r="K850">
            <v>5004</v>
          </cell>
          <cell r="L850">
            <v>322</v>
          </cell>
          <cell r="M850">
            <v>169</v>
          </cell>
          <cell r="N850">
            <v>10255</v>
          </cell>
          <cell r="O850">
            <v>5383</v>
          </cell>
          <cell r="P850" t="str">
            <v>제502호표</v>
          </cell>
        </row>
        <row r="851">
          <cell r="B851" t="str">
            <v>아스팔트, 투스콘 포장절단0</v>
          </cell>
          <cell r="D851" t="str">
            <v>아스팔트, 투스콘 포장절단</v>
          </cell>
          <cell r="E851">
            <v>0</v>
          </cell>
          <cell r="F851">
            <v>2</v>
          </cell>
          <cell r="G851" t="str">
            <v>m</v>
          </cell>
          <cell r="H851">
            <v>581</v>
          </cell>
          <cell r="I851">
            <v>1162</v>
          </cell>
          <cell r="J851">
            <v>1430</v>
          </cell>
          <cell r="K851">
            <v>2860</v>
          </cell>
          <cell r="L851">
            <v>29</v>
          </cell>
          <cell r="M851">
            <v>58</v>
          </cell>
          <cell r="N851">
            <v>2040</v>
          </cell>
          <cell r="O851">
            <v>4080</v>
          </cell>
          <cell r="P851" t="str">
            <v>제506호표</v>
          </cell>
        </row>
        <row r="852">
          <cell r="B852" t="str">
            <v>아스팔트, 투스콘 
포장깨기굴삭기(무한궤도) 0.4㎡+대형브레이커)</v>
          </cell>
          <cell r="D852" t="str">
            <v>아스팔트, 투스콘 
포장깨기</v>
          </cell>
          <cell r="E852" t="str">
            <v>굴삭기(무한궤도) 0.4㎡+대형브레이커)</v>
          </cell>
          <cell r="F852">
            <v>0.09</v>
          </cell>
          <cell r="G852" t="str">
            <v>㎥</v>
          </cell>
          <cell r="H852">
            <v>812</v>
          </cell>
          <cell r="I852">
            <v>73</v>
          </cell>
          <cell r="J852">
            <v>3719</v>
          </cell>
          <cell r="K852">
            <v>334</v>
          </cell>
          <cell r="L852">
            <v>1170</v>
          </cell>
          <cell r="M852">
            <v>105</v>
          </cell>
          <cell r="N852">
            <v>5701</v>
          </cell>
          <cell r="O852">
            <v>512</v>
          </cell>
          <cell r="P852" t="str">
            <v>제507호표</v>
          </cell>
        </row>
        <row r="853">
          <cell r="B853" t="str">
            <v>보도용 투스콘포장적색(180Kg/㎠)</v>
          </cell>
          <cell r="D853" t="str">
            <v>보도용 투스콘포장</v>
          </cell>
          <cell r="E853" t="str">
            <v>적색(180Kg/㎠)</v>
          </cell>
          <cell r="F853">
            <v>0.03</v>
          </cell>
          <cell r="G853" t="str">
            <v>㎡</v>
          </cell>
          <cell r="H853">
            <v>7120</v>
          </cell>
          <cell r="I853">
            <v>213</v>
          </cell>
          <cell r="J853">
            <v>3259</v>
          </cell>
          <cell r="K853">
            <v>97</v>
          </cell>
          <cell r="L853">
            <v>500</v>
          </cell>
          <cell r="M853">
            <v>15</v>
          </cell>
          <cell r="N853">
            <v>10879</v>
          </cell>
          <cell r="O853">
            <v>325</v>
          </cell>
          <cell r="P853" t="str">
            <v>제511호표</v>
          </cell>
        </row>
        <row r="854">
          <cell r="B854" t="str">
            <v>모래세사,왕사(도착도)</v>
          </cell>
          <cell r="D854" t="str">
            <v>모래</v>
          </cell>
          <cell r="E854" t="str">
            <v>세사,왕사(도착도)</v>
          </cell>
          <cell r="F854">
            <v>2.4E-2</v>
          </cell>
          <cell r="G854" t="str">
            <v>㎥</v>
          </cell>
          <cell r="H854">
            <v>15000</v>
          </cell>
          <cell r="I854">
            <v>360</v>
          </cell>
          <cell r="J854">
            <v>0</v>
          </cell>
          <cell r="L854">
            <v>0</v>
          </cell>
          <cell r="N854">
            <v>15000</v>
          </cell>
          <cell r="O854">
            <v>360</v>
          </cell>
        </row>
        <row r="856">
          <cell r="A856">
            <v>433</v>
          </cell>
          <cell r="B856">
            <v>3</v>
          </cell>
          <cell r="C856" t="str">
            <v>제433호표</v>
          </cell>
          <cell r="D856" t="str">
            <v>관로터파기 및 
되메우기</v>
          </cell>
          <cell r="E856" t="str">
            <v>아스콘</v>
          </cell>
          <cell r="F856">
            <v>1</v>
          </cell>
          <cell r="G856" t="str">
            <v>m</v>
          </cell>
          <cell r="I856">
            <v>27676</v>
          </cell>
          <cell r="K856">
            <v>16983</v>
          </cell>
          <cell r="M856">
            <v>3505</v>
          </cell>
          <cell r="O856">
            <v>48164</v>
          </cell>
        </row>
        <row r="858">
          <cell r="D858" t="str">
            <v>관로터파기 및 
되메우기</v>
          </cell>
          <cell r="E858" t="str">
            <v>아스콘</v>
          </cell>
          <cell r="F858">
            <v>1</v>
          </cell>
          <cell r="G858" t="str">
            <v>m</v>
          </cell>
        </row>
        <row r="860">
          <cell r="B860" t="str">
            <v>터파기(보통토사)1-2m(기계80%+인력20%)</v>
          </cell>
          <cell r="D860" t="str">
            <v>터파기(보통토사)1-2m</v>
          </cell>
          <cell r="E860" t="str">
            <v>(기계80%+인력20%)</v>
          </cell>
          <cell r="F860">
            <v>0.52500000000000002</v>
          </cell>
          <cell r="G860" t="str">
            <v>㎥</v>
          </cell>
          <cell r="H860">
            <v>202</v>
          </cell>
          <cell r="I860">
            <v>106</v>
          </cell>
          <cell r="J860">
            <v>6283</v>
          </cell>
          <cell r="K860">
            <v>3298</v>
          </cell>
          <cell r="L860">
            <v>250</v>
          </cell>
          <cell r="M860">
            <v>131</v>
          </cell>
          <cell r="N860">
            <v>6735</v>
          </cell>
          <cell r="O860">
            <v>3535</v>
          </cell>
          <cell r="P860" t="str">
            <v>제501호표</v>
          </cell>
        </row>
        <row r="861">
          <cell r="B861" t="str">
            <v>되메우기 및 
다짐(토사)(기계90%+인력10%)</v>
          </cell>
          <cell r="D861" t="str">
            <v>되메우기 및 
다짐(토사)</v>
          </cell>
          <cell r="E861" t="str">
            <v>(기계90%+인력10%)</v>
          </cell>
          <cell r="F861">
            <v>0.52500000000000002</v>
          </cell>
          <cell r="G861" t="str">
            <v>㎥</v>
          </cell>
          <cell r="H861">
            <v>400</v>
          </cell>
          <cell r="I861">
            <v>210</v>
          </cell>
          <cell r="J861">
            <v>9533</v>
          </cell>
          <cell r="K861">
            <v>5004</v>
          </cell>
          <cell r="L861">
            <v>322</v>
          </cell>
          <cell r="M861">
            <v>169</v>
          </cell>
          <cell r="N861">
            <v>10255</v>
          </cell>
          <cell r="O861">
            <v>5383</v>
          </cell>
          <cell r="P861" t="str">
            <v>제502호표</v>
          </cell>
        </row>
        <row r="862">
          <cell r="B862" t="str">
            <v>아스팔트, 투스콘 포장절단0</v>
          </cell>
          <cell r="D862" t="str">
            <v>아스팔트, 투스콘 포장절단</v>
          </cell>
          <cell r="E862">
            <v>0</v>
          </cell>
          <cell r="F862">
            <v>2</v>
          </cell>
          <cell r="G862" t="str">
            <v>m</v>
          </cell>
          <cell r="H862">
            <v>581</v>
          </cell>
          <cell r="I862">
            <v>1162</v>
          </cell>
          <cell r="J862">
            <v>1430</v>
          </cell>
          <cell r="K862">
            <v>2860</v>
          </cell>
          <cell r="L862">
            <v>29</v>
          </cell>
          <cell r="M862">
            <v>58</v>
          </cell>
          <cell r="N862">
            <v>2040</v>
          </cell>
          <cell r="O862">
            <v>4080</v>
          </cell>
          <cell r="P862" t="str">
            <v>제506호표</v>
          </cell>
        </row>
        <row r="863">
          <cell r="B863" t="str">
            <v>아스팔트, 투스콘 
포장깨기굴삭기(무한궤도) 0.4㎡+대형브레이커)</v>
          </cell>
          <cell r="D863" t="str">
            <v>아스팔트, 투스콘 
포장깨기</v>
          </cell>
          <cell r="E863" t="str">
            <v>굴삭기(무한궤도) 0.4㎡+대형브레이커)</v>
          </cell>
          <cell r="F863">
            <v>0.09</v>
          </cell>
          <cell r="G863" t="str">
            <v>㎥</v>
          </cell>
          <cell r="H863">
            <v>812</v>
          </cell>
          <cell r="I863">
            <v>73</v>
          </cell>
          <cell r="J863">
            <v>3719</v>
          </cell>
          <cell r="K863">
            <v>334</v>
          </cell>
          <cell r="L863">
            <v>1170</v>
          </cell>
          <cell r="M863">
            <v>105</v>
          </cell>
          <cell r="N863">
            <v>5701</v>
          </cell>
          <cell r="O863">
            <v>512</v>
          </cell>
          <cell r="P863" t="str">
            <v>제507호표</v>
          </cell>
        </row>
        <row r="864">
          <cell r="B864" t="str">
            <v>아스팔트 표층 포설 및 다짐인력식(#78, T=5cm)</v>
          </cell>
          <cell r="D864" t="str">
            <v>아스팔트 표층 포설 및 다짐</v>
          </cell>
          <cell r="E864" t="str">
            <v>인력식(#78, T=5cm)</v>
          </cell>
          <cell r="F864">
            <v>0.03</v>
          </cell>
          <cell r="G864" t="str">
            <v>㎡</v>
          </cell>
          <cell r="H864">
            <v>8379</v>
          </cell>
          <cell r="I864">
            <v>251</v>
          </cell>
          <cell r="J864">
            <v>4711</v>
          </cell>
          <cell r="K864">
            <v>141</v>
          </cell>
          <cell r="L864">
            <v>334</v>
          </cell>
          <cell r="M864">
            <v>10</v>
          </cell>
          <cell r="N864">
            <v>13424</v>
          </cell>
          <cell r="O864">
            <v>402</v>
          </cell>
          <cell r="P864" t="str">
            <v>제508호표</v>
          </cell>
        </row>
        <row r="865">
          <cell r="B865" t="str">
            <v>아스팔트,투스콘 기층 포설 및 다짐인력식(#467, T=10cm)</v>
          </cell>
          <cell r="D865" t="str">
            <v>아스팔트,투스콘 기층 포설 및 다짐</v>
          </cell>
          <cell r="E865" t="str">
            <v>인력식(#467, T=10cm)</v>
          </cell>
          <cell r="F865">
            <v>0.06</v>
          </cell>
          <cell r="G865" t="str">
            <v>㎡</v>
          </cell>
          <cell r="H865">
            <v>13635</v>
          </cell>
          <cell r="I865">
            <v>818</v>
          </cell>
          <cell r="J865">
            <v>4711</v>
          </cell>
          <cell r="K865">
            <v>282</v>
          </cell>
          <cell r="L865">
            <v>334</v>
          </cell>
          <cell r="M865">
            <v>20</v>
          </cell>
          <cell r="N865">
            <v>18680</v>
          </cell>
          <cell r="O865">
            <v>1120</v>
          </cell>
          <cell r="P865" t="str">
            <v>제509호표</v>
          </cell>
        </row>
        <row r="866">
          <cell r="B866" t="str">
            <v>아스팔트 절삭후 덧씌우기불연속구간</v>
          </cell>
          <cell r="D866" t="str">
            <v>아스팔트 절삭후 덧씌우기</v>
          </cell>
          <cell r="E866" t="str">
            <v>불연속구간</v>
          </cell>
          <cell r="F866">
            <v>3</v>
          </cell>
          <cell r="G866" t="str">
            <v>㎡</v>
          </cell>
          <cell r="H866">
            <v>8352</v>
          </cell>
          <cell r="I866">
            <v>25056</v>
          </cell>
          <cell r="J866">
            <v>1688</v>
          </cell>
          <cell r="K866">
            <v>5064</v>
          </cell>
          <cell r="L866">
            <v>1004</v>
          </cell>
          <cell r="M866">
            <v>3012</v>
          </cell>
          <cell r="N866">
            <v>11044</v>
          </cell>
          <cell r="O866">
            <v>33132</v>
          </cell>
          <cell r="P866" t="str">
            <v>제510호표</v>
          </cell>
        </row>
        <row r="867">
          <cell r="A867">
            <v>434</v>
          </cell>
          <cell r="B867">
            <v>3</v>
          </cell>
          <cell r="C867" t="str">
            <v>제434호표</v>
          </cell>
          <cell r="D867" t="str">
            <v>풀박스</v>
          </cell>
          <cell r="E867" t="str">
            <v>150x150x100</v>
          </cell>
          <cell r="F867">
            <v>1</v>
          </cell>
          <cell r="G867" t="str">
            <v>EA</v>
          </cell>
          <cell r="I867">
            <v>4413</v>
          </cell>
          <cell r="K867">
            <v>65826</v>
          </cell>
          <cell r="M867">
            <v>0</v>
          </cell>
          <cell r="O867">
            <v>70239</v>
          </cell>
          <cell r="P867" t="str">
            <v>통3-2-1</v>
          </cell>
        </row>
        <row r="868">
          <cell r="D868" t="str">
            <v>풀박스</v>
          </cell>
          <cell r="E868" t="str">
            <v>150x150x100</v>
          </cell>
          <cell r="F868">
            <v>1</v>
          </cell>
          <cell r="G868" t="str">
            <v>EA</v>
          </cell>
        </row>
        <row r="870">
          <cell r="B870" t="str">
            <v>풀박스150x150x100</v>
          </cell>
          <cell r="C870" t="str">
            <v>재료비</v>
          </cell>
          <cell r="D870" t="str">
            <v>풀박스</v>
          </cell>
          <cell r="E870" t="str">
            <v>150x150x100</v>
          </cell>
          <cell r="F870">
            <v>1</v>
          </cell>
          <cell r="G870" t="str">
            <v>EA</v>
          </cell>
          <cell r="H870">
            <v>2439</v>
          </cell>
          <cell r="I870">
            <v>2439</v>
          </cell>
          <cell r="N870">
            <v>2439</v>
          </cell>
          <cell r="O870">
            <v>2439</v>
          </cell>
        </row>
        <row r="871">
          <cell r="C871" t="str">
            <v>노무비</v>
          </cell>
          <cell r="D871" t="str">
            <v>통신내선공</v>
          </cell>
          <cell r="E871">
            <v>0.3</v>
          </cell>
          <cell r="F871">
            <v>0.3</v>
          </cell>
          <cell r="G871" t="str">
            <v>인</v>
          </cell>
          <cell r="J871">
            <v>219422</v>
          </cell>
          <cell r="K871">
            <v>65826</v>
          </cell>
          <cell r="N871">
            <v>219422</v>
          </cell>
          <cell r="O871">
            <v>65826</v>
          </cell>
        </row>
        <row r="872">
          <cell r="D872" t="str">
            <v>공구손료</v>
          </cell>
          <cell r="E872" t="str">
            <v>노무비의</v>
          </cell>
          <cell r="F872">
            <v>3</v>
          </cell>
          <cell r="G872" t="str">
            <v>%</v>
          </cell>
          <cell r="H872">
            <v>65826</v>
          </cell>
          <cell r="I872">
            <v>1974</v>
          </cell>
          <cell r="N872">
            <v>65826</v>
          </cell>
          <cell r="O872">
            <v>1974</v>
          </cell>
        </row>
        <row r="873">
          <cell r="A873">
            <v>435</v>
          </cell>
          <cell r="B873">
            <v>3</v>
          </cell>
          <cell r="C873" t="str">
            <v>제435호표</v>
          </cell>
          <cell r="D873" t="str">
            <v>반경철관</v>
          </cell>
          <cell r="E873" t="str">
            <v>접지용</v>
          </cell>
          <cell r="F873">
            <v>1</v>
          </cell>
          <cell r="G873" t="str">
            <v>식</v>
          </cell>
          <cell r="I873">
            <v>27604</v>
          </cell>
          <cell r="K873">
            <v>88706</v>
          </cell>
          <cell r="M873">
            <v>0</v>
          </cell>
          <cell r="O873">
            <v>116310</v>
          </cell>
          <cell r="P873" t="str">
            <v>전4-33</v>
          </cell>
        </row>
        <row r="874">
          <cell r="D874" t="str">
            <v>반경철관</v>
          </cell>
          <cell r="E874" t="str">
            <v>접지용</v>
          </cell>
          <cell r="F874">
            <v>1</v>
          </cell>
          <cell r="G874" t="str">
            <v>식</v>
          </cell>
        </row>
        <row r="876">
          <cell r="B876" t="str">
            <v>반경철관80x2x2400</v>
          </cell>
          <cell r="C876" t="str">
            <v>재료비</v>
          </cell>
          <cell r="D876" t="str">
            <v>반경철관</v>
          </cell>
          <cell r="E876" t="str">
            <v>80x2x2400</v>
          </cell>
          <cell r="F876">
            <v>1</v>
          </cell>
          <cell r="G876" t="str">
            <v>EA</v>
          </cell>
          <cell r="H876">
            <v>17743</v>
          </cell>
          <cell r="I876">
            <v>17743</v>
          </cell>
          <cell r="N876">
            <v>17743</v>
          </cell>
          <cell r="O876">
            <v>17743</v>
          </cell>
        </row>
        <row r="877">
          <cell r="B877" t="str">
            <v>취부밴드</v>
          </cell>
          <cell r="D877" t="str">
            <v>취부밴드</v>
          </cell>
          <cell r="F877">
            <v>3</v>
          </cell>
          <cell r="G877" t="str">
            <v>EA</v>
          </cell>
          <cell r="H877">
            <v>2400</v>
          </cell>
          <cell r="I877">
            <v>7200</v>
          </cell>
          <cell r="N877">
            <v>2400</v>
          </cell>
          <cell r="O877">
            <v>7200</v>
          </cell>
        </row>
        <row r="878">
          <cell r="C878" t="str">
            <v>노무비</v>
          </cell>
          <cell r="D878" t="str">
            <v>배전전공</v>
          </cell>
          <cell r="E878">
            <v>0.22</v>
          </cell>
          <cell r="F878">
            <v>0.22</v>
          </cell>
          <cell r="G878" t="str">
            <v>인</v>
          </cell>
          <cell r="J878">
            <v>334072</v>
          </cell>
          <cell r="K878">
            <v>73495</v>
          </cell>
          <cell r="N878">
            <v>334072</v>
          </cell>
          <cell r="O878">
            <v>73495</v>
          </cell>
        </row>
        <row r="879">
          <cell r="D879" t="str">
            <v>보통인부</v>
          </cell>
          <cell r="E879">
            <v>0.11</v>
          </cell>
          <cell r="F879">
            <v>0.11</v>
          </cell>
          <cell r="G879" t="str">
            <v>인</v>
          </cell>
          <cell r="J879">
            <v>138290</v>
          </cell>
          <cell r="K879">
            <v>15211</v>
          </cell>
          <cell r="N879">
            <v>138290</v>
          </cell>
          <cell r="O879">
            <v>15211</v>
          </cell>
        </row>
        <row r="880">
          <cell r="D880" t="str">
            <v>공구손료</v>
          </cell>
          <cell r="E880" t="str">
            <v>노무비의</v>
          </cell>
          <cell r="F880">
            <v>3</v>
          </cell>
          <cell r="G880" t="str">
            <v>%</v>
          </cell>
          <cell r="H880">
            <v>88706</v>
          </cell>
          <cell r="I880">
            <v>2661</v>
          </cell>
          <cell r="N880">
            <v>88706</v>
          </cell>
          <cell r="O880">
            <v>2661</v>
          </cell>
        </row>
        <row r="882">
          <cell r="A882">
            <v>436</v>
          </cell>
          <cell r="B882">
            <v>3</v>
          </cell>
          <cell r="C882" t="str">
            <v>제436호표</v>
          </cell>
          <cell r="D882" t="str">
            <v>반경철관</v>
          </cell>
          <cell r="E882" t="str">
            <v>인입용</v>
          </cell>
          <cell r="F882">
            <v>1</v>
          </cell>
          <cell r="G882" t="str">
            <v>식</v>
          </cell>
          <cell r="I882">
            <v>50147</v>
          </cell>
          <cell r="K882">
            <v>88706</v>
          </cell>
          <cell r="M882">
            <v>0</v>
          </cell>
          <cell r="O882">
            <v>138853</v>
          </cell>
          <cell r="P882" t="str">
            <v>전4-33</v>
          </cell>
        </row>
        <row r="883">
          <cell r="D883" t="str">
            <v>반경철관</v>
          </cell>
          <cell r="E883" t="str">
            <v>인입용</v>
          </cell>
          <cell r="F883">
            <v>1</v>
          </cell>
          <cell r="G883" t="str">
            <v>식</v>
          </cell>
        </row>
        <row r="885">
          <cell r="B885" t="str">
            <v>반경철관80x2x2400</v>
          </cell>
          <cell r="C885" t="str">
            <v>재료비</v>
          </cell>
          <cell r="D885" t="str">
            <v>반경철관</v>
          </cell>
          <cell r="E885" t="str">
            <v>80x2x2400</v>
          </cell>
          <cell r="F885">
            <v>2</v>
          </cell>
          <cell r="G885" t="str">
            <v>EA</v>
          </cell>
          <cell r="H885">
            <v>17743</v>
          </cell>
          <cell r="I885">
            <v>35486</v>
          </cell>
          <cell r="N885">
            <v>17743</v>
          </cell>
          <cell r="O885">
            <v>35486</v>
          </cell>
        </row>
        <row r="886">
          <cell r="B886" t="str">
            <v>취부밴드</v>
          </cell>
          <cell r="D886" t="str">
            <v>취부밴드</v>
          </cell>
          <cell r="F886">
            <v>5</v>
          </cell>
          <cell r="G886" t="str">
            <v>EA</v>
          </cell>
          <cell r="H886">
            <v>2400</v>
          </cell>
          <cell r="I886">
            <v>12000</v>
          </cell>
          <cell r="N886">
            <v>2400</v>
          </cell>
          <cell r="O886">
            <v>12000</v>
          </cell>
        </row>
        <row r="887">
          <cell r="C887" t="str">
            <v>노무비</v>
          </cell>
          <cell r="D887" t="str">
            <v>배전전공</v>
          </cell>
          <cell r="E887">
            <v>0.22</v>
          </cell>
          <cell r="F887">
            <v>0.22</v>
          </cell>
          <cell r="G887" t="str">
            <v>인</v>
          </cell>
          <cell r="J887">
            <v>334072</v>
          </cell>
          <cell r="K887">
            <v>73495</v>
          </cell>
          <cell r="N887">
            <v>334072</v>
          </cell>
          <cell r="O887">
            <v>73495</v>
          </cell>
        </row>
        <row r="888">
          <cell r="D888" t="str">
            <v>보통인부</v>
          </cell>
          <cell r="E888">
            <v>0.11</v>
          </cell>
          <cell r="F888">
            <v>0.11</v>
          </cell>
          <cell r="G888" t="str">
            <v>인</v>
          </cell>
          <cell r="J888">
            <v>138290</v>
          </cell>
          <cell r="K888">
            <v>15211</v>
          </cell>
          <cell r="N888">
            <v>138290</v>
          </cell>
          <cell r="O888">
            <v>15211</v>
          </cell>
        </row>
        <row r="889">
          <cell r="D889" t="str">
            <v>공구손료</v>
          </cell>
          <cell r="E889" t="str">
            <v>노무비의</v>
          </cell>
          <cell r="F889">
            <v>3</v>
          </cell>
          <cell r="G889" t="str">
            <v>%</v>
          </cell>
          <cell r="H889">
            <v>88706</v>
          </cell>
          <cell r="I889">
            <v>2661</v>
          </cell>
          <cell r="N889">
            <v>88706</v>
          </cell>
          <cell r="O889">
            <v>2661</v>
          </cell>
        </row>
        <row r="891">
          <cell r="A891">
            <v>437</v>
          </cell>
          <cell r="B891">
            <v>3</v>
          </cell>
          <cell r="C891" t="str">
            <v>제437호표</v>
          </cell>
          <cell r="D891" t="str">
            <v>전선퓨즈(1Ø2W)설치</v>
          </cell>
          <cell r="E891" t="str">
            <v>2.6mm</v>
          </cell>
          <cell r="F891">
            <v>1</v>
          </cell>
          <cell r="G891" t="str">
            <v>EA</v>
          </cell>
          <cell r="I891">
            <v>4550</v>
          </cell>
          <cell r="K891">
            <v>33407</v>
          </cell>
          <cell r="M891">
            <v>0</v>
          </cell>
          <cell r="O891">
            <v>37957</v>
          </cell>
          <cell r="P891" t="str">
            <v>전4-25</v>
          </cell>
        </row>
        <row r="893">
          <cell r="D893" t="str">
            <v>전선퓨즈(1Ø2W)설치</v>
          </cell>
          <cell r="E893" t="str">
            <v>2.6mm</v>
          </cell>
        </row>
        <row r="895">
          <cell r="B895" t="str">
            <v>전선퓨즈2.6mm</v>
          </cell>
          <cell r="C895" t="str">
            <v>재료비</v>
          </cell>
          <cell r="D895" t="str">
            <v>전선퓨즈</v>
          </cell>
          <cell r="E895" t="str">
            <v>2.6mm</v>
          </cell>
          <cell r="F895">
            <v>1</v>
          </cell>
          <cell r="G895" t="str">
            <v>EA</v>
          </cell>
          <cell r="H895">
            <v>3548</v>
          </cell>
          <cell r="I895">
            <v>3548</v>
          </cell>
          <cell r="J895">
            <v>0</v>
          </cell>
          <cell r="L895">
            <v>0</v>
          </cell>
          <cell r="N895">
            <v>3548</v>
          </cell>
          <cell r="O895">
            <v>3548</v>
          </cell>
        </row>
        <row r="896">
          <cell r="C896" t="str">
            <v>노무비</v>
          </cell>
          <cell r="D896" t="str">
            <v>배전전공</v>
          </cell>
          <cell r="E896">
            <v>0.1</v>
          </cell>
          <cell r="F896">
            <v>0.1</v>
          </cell>
          <cell r="G896" t="str">
            <v>인</v>
          </cell>
          <cell r="J896">
            <v>334072</v>
          </cell>
          <cell r="K896">
            <v>33407</v>
          </cell>
          <cell r="N896">
            <v>334072</v>
          </cell>
          <cell r="O896">
            <v>33407</v>
          </cell>
        </row>
        <row r="897">
          <cell r="D897" t="str">
            <v>공구손료</v>
          </cell>
          <cell r="E897" t="str">
            <v>노무비의</v>
          </cell>
          <cell r="F897">
            <v>3</v>
          </cell>
          <cell r="G897" t="str">
            <v>%</v>
          </cell>
          <cell r="H897">
            <v>33407</v>
          </cell>
          <cell r="I897">
            <v>1002</v>
          </cell>
          <cell r="N897">
            <v>33407</v>
          </cell>
          <cell r="O897">
            <v>1002</v>
          </cell>
        </row>
        <row r="898">
          <cell r="A898">
            <v>438</v>
          </cell>
          <cell r="B898">
            <v>3</v>
          </cell>
          <cell r="C898" t="str">
            <v>제438호표</v>
          </cell>
          <cell r="D898" t="str">
            <v>인류애자 설치</v>
          </cell>
          <cell r="E898" t="str">
            <v>대110x95</v>
          </cell>
          <cell r="F898">
            <v>1</v>
          </cell>
          <cell r="G898" t="str">
            <v>개</v>
          </cell>
          <cell r="I898">
            <v>1520</v>
          </cell>
          <cell r="K898">
            <v>6681</v>
          </cell>
          <cell r="M898">
            <v>0</v>
          </cell>
          <cell r="O898">
            <v>8201</v>
          </cell>
          <cell r="P898" t="str">
            <v>전4-7</v>
          </cell>
        </row>
        <row r="899">
          <cell r="D899" t="str">
            <v>인류애자 설치</v>
          </cell>
          <cell r="E899" t="str">
            <v>대110x95</v>
          </cell>
          <cell r="F899">
            <v>1</v>
          </cell>
          <cell r="G899" t="str">
            <v>개</v>
          </cell>
        </row>
        <row r="901">
          <cell r="B901" t="str">
            <v>인류애자대110x95</v>
          </cell>
          <cell r="C901" t="str">
            <v>재료비</v>
          </cell>
          <cell r="D901" t="str">
            <v>인류애자</v>
          </cell>
          <cell r="E901" t="str">
            <v>대110x95</v>
          </cell>
          <cell r="F901">
            <v>1</v>
          </cell>
          <cell r="G901" t="str">
            <v>개</v>
          </cell>
          <cell r="H901">
            <v>1320</v>
          </cell>
          <cell r="I901">
            <v>1320</v>
          </cell>
          <cell r="J901">
            <v>0</v>
          </cell>
          <cell r="L901">
            <v>0</v>
          </cell>
          <cell r="N901">
            <v>1320</v>
          </cell>
          <cell r="O901">
            <v>1320</v>
          </cell>
        </row>
        <row r="902">
          <cell r="C902" t="str">
            <v>노무비</v>
          </cell>
          <cell r="D902" t="str">
            <v>배전전공</v>
          </cell>
          <cell r="E902">
            <v>0.02</v>
          </cell>
          <cell r="F902">
            <v>0.02</v>
          </cell>
          <cell r="G902" t="str">
            <v>인</v>
          </cell>
          <cell r="J902">
            <v>334072</v>
          </cell>
          <cell r="K902">
            <v>6681</v>
          </cell>
          <cell r="N902">
            <v>334072</v>
          </cell>
          <cell r="O902">
            <v>6681</v>
          </cell>
        </row>
        <row r="903">
          <cell r="D903" t="str">
            <v>공구손료</v>
          </cell>
          <cell r="E903" t="str">
            <v>노무비의</v>
          </cell>
          <cell r="F903">
            <v>3</v>
          </cell>
          <cell r="G903" t="str">
            <v>%</v>
          </cell>
          <cell r="H903">
            <v>6681</v>
          </cell>
          <cell r="I903">
            <v>200</v>
          </cell>
          <cell r="N903">
            <v>6681</v>
          </cell>
          <cell r="O903">
            <v>200</v>
          </cell>
        </row>
        <row r="904">
          <cell r="A904">
            <v>439</v>
          </cell>
          <cell r="B904">
            <v>3</v>
          </cell>
          <cell r="C904" t="str">
            <v>제439호표</v>
          </cell>
          <cell r="D904" t="str">
            <v>옥외용 비닐 절연전선 설치</v>
          </cell>
          <cell r="E904" t="str">
            <v>DV 2.6mm x 2C</v>
          </cell>
          <cell r="F904">
            <v>1</v>
          </cell>
          <cell r="G904" t="str">
            <v>m</v>
          </cell>
          <cell r="I904">
            <v>937</v>
          </cell>
          <cell r="K904">
            <v>1898</v>
          </cell>
          <cell r="M904">
            <v>56</v>
          </cell>
          <cell r="O904">
            <v>2891</v>
          </cell>
          <cell r="P904" t="str">
            <v>전4-25</v>
          </cell>
        </row>
        <row r="905">
          <cell r="D905" t="str">
            <v>옥외용 비닐 절연전선 설치</v>
          </cell>
          <cell r="E905" t="str">
            <v>DV 2.6mm x 2C</v>
          </cell>
          <cell r="F905">
            <v>1</v>
          </cell>
          <cell r="G905" t="str">
            <v>m</v>
          </cell>
        </row>
        <row r="907">
          <cell r="B907" t="str">
            <v>옥외용 비닐 절연전선DV 2.6mm x 2C</v>
          </cell>
          <cell r="C907" t="str">
            <v>재료비</v>
          </cell>
          <cell r="D907" t="str">
            <v>옥외용 비닐 절연전선</v>
          </cell>
          <cell r="E907" t="str">
            <v>DV 2.6mm x 2C</v>
          </cell>
          <cell r="F907">
            <v>1</v>
          </cell>
          <cell r="G907" t="str">
            <v>m</v>
          </cell>
          <cell r="H907">
            <v>845</v>
          </cell>
          <cell r="I907">
            <v>845</v>
          </cell>
          <cell r="J907">
            <v>0</v>
          </cell>
          <cell r="L907">
            <v>0</v>
          </cell>
          <cell r="N907">
            <v>845</v>
          </cell>
          <cell r="O907">
            <v>845</v>
          </cell>
        </row>
        <row r="908">
          <cell r="C908" t="str">
            <v>노무비</v>
          </cell>
          <cell r="D908" t="str">
            <v>배전전공</v>
          </cell>
          <cell r="E908" t="str">
            <v>0.18/30*0.8</v>
          </cell>
          <cell r="F908">
            <v>4.8000000000000004E-3</v>
          </cell>
          <cell r="G908" t="str">
            <v>인</v>
          </cell>
          <cell r="J908">
            <v>334072</v>
          </cell>
          <cell r="K908">
            <v>1603</v>
          </cell>
          <cell r="N908">
            <v>334072</v>
          </cell>
          <cell r="O908">
            <v>1603</v>
          </cell>
        </row>
        <row r="909">
          <cell r="D909" t="str">
            <v>보통인부</v>
          </cell>
          <cell r="E909" t="str">
            <v>0.08/30*0.8</v>
          </cell>
          <cell r="F909">
            <v>2.1333333333333334E-3</v>
          </cell>
          <cell r="G909" t="str">
            <v>인</v>
          </cell>
          <cell r="J909">
            <v>138290</v>
          </cell>
          <cell r="K909">
            <v>295</v>
          </cell>
          <cell r="N909">
            <v>138290</v>
          </cell>
          <cell r="O909">
            <v>295</v>
          </cell>
        </row>
        <row r="910">
          <cell r="D910" t="str">
            <v>공구손료</v>
          </cell>
          <cell r="E910" t="str">
            <v>노무비의</v>
          </cell>
          <cell r="F910">
            <v>3</v>
          </cell>
          <cell r="G910" t="str">
            <v>%</v>
          </cell>
          <cell r="H910">
            <v>1898</v>
          </cell>
          <cell r="I910">
            <v>56</v>
          </cell>
          <cell r="N910">
            <v>1898</v>
          </cell>
          <cell r="O910">
            <v>56</v>
          </cell>
        </row>
        <row r="911">
          <cell r="C911" t="str">
            <v>기계경비</v>
          </cell>
          <cell r="D911" t="str">
            <v>절연버킷트럭</v>
          </cell>
          <cell r="E911" t="str">
            <v>5ton</v>
          </cell>
          <cell r="F911">
            <v>1</v>
          </cell>
          <cell r="G911" t="str">
            <v>대</v>
          </cell>
          <cell r="P911" t="str">
            <v>제11호표</v>
          </cell>
        </row>
        <row r="912">
          <cell r="D912" t="str">
            <v>재료비</v>
          </cell>
          <cell r="E912" t="str">
            <v>13520 * 0.1 * 0.8 / 30</v>
          </cell>
          <cell r="F912">
            <v>1</v>
          </cell>
          <cell r="H912">
            <v>36</v>
          </cell>
          <cell r="I912">
            <v>36</v>
          </cell>
          <cell r="N912">
            <v>36</v>
          </cell>
          <cell r="O912">
            <v>36</v>
          </cell>
        </row>
        <row r="913">
          <cell r="D913" t="str">
            <v>경비</v>
          </cell>
          <cell r="E913" t="str">
            <v>21012 * 0.1 * 0.8 / 30</v>
          </cell>
          <cell r="F913">
            <v>1</v>
          </cell>
          <cell r="L913">
            <v>56</v>
          </cell>
          <cell r="M913">
            <v>56</v>
          </cell>
          <cell r="N913">
            <v>56</v>
          </cell>
          <cell r="O913">
            <v>56</v>
          </cell>
        </row>
        <row r="914">
          <cell r="A914">
            <v>440</v>
          </cell>
          <cell r="B914">
            <v>3</v>
          </cell>
          <cell r="C914" t="str">
            <v>제440호표</v>
          </cell>
          <cell r="D914" t="str">
            <v>위샤캡</v>
          </cell>
          <cell r="E914" t="str">
            <v>28C</v>
          </cell>
          <cell r="F914">
            <v>1</v>
          </cell>
          <cell r="G914" t="str">
            <v>EA</v>
          </cell>
          <cell r="I914">
            <v>2522</v>
          </cell>
          <cell r="K914">
            <v>6582</v>
          </cell>
          <cell r="M914">
            <v>0</v>
          </cell>
          <cell r="O914">
            <v>9104</v>
          </cell>
          <cell r="P914" t="str">
            <v>통3-7-1</v>
          </cell>
        </row>
        <row r="916">
          <cell r="D916" t="str">
            <v>위샤캡</v>
          </cell>
          <cell r="E916" t="str">
            <v>28C</v>
          </cell>
          <cell r="F916">
            <v>1</v>
          </cell>
          <cell r="G916" t="str">
            <v>EA</v>
          </cell>
        </row>
        <row r="918">
          <cell r="B918" t="str">
            <v>위샤캡28C</v>
          </cell>
          <cell r="C918" t="str">
            <v>재료비</v>
          </cell>
          <cell r="D918" t="str">
            <v>위샤캡</v>
          </cell>
          <cell r="E918" t="str">
            <v>28C</v>
          </cell>
          <cell r="F918">
            <v>1</v>
          </cell>
          <cell r="G918" t="str">
            <v>EA</v>
          </cell>
          <cell r="H918">
            <v>2325</v>
          </cell>
          <cell r="I918">
            <v>2325</v>
          </cell>
          <cell r="N918">
            <v>2325</v>
          </cell>
          <cell r="O918">
            <v>2325</v>
          </cell>
        </row>
        <row r="920">
          <cell r="C920" t="str">
            <v>노무비</v>
          </cell>
          <cell r="D920" t="str">
            <v>통신내선공</v>
          </cell>
          <cell r="E920">
            <v>0.03</v>
          </cell>
          <cell r="F920">
            <v>0.03</v>
          </cell>
          <cell r="G920" t="str">
            <v>인</v>
          </cell>
          <cell r="J920">
            <v>219422</v>
          </cell>
          <cell r="K920">
            <v>6582</v>
          </cell>
          <cell r="N920">
            <v>219422</v>
          </cell>
          <cell r="O920">
            <v>6582</v>
          </cell>
        </row>
        <row r="921">
          <cell r="D921" t="str">
            <v>공구손료</v>
          </cell>
          <cell r="E921" t="str">
            <v>노무비의</v>
          </cell>
          <cell r="F921">
            <v>3</v>
          </cell>
          <cell r="G921" t="str">
            <v>%</v>
          </cell>
          <cell r="H921">
            <v>6582</v>
          </cell>
          <cell r="I921">
            <v>197</v>
          </cell>
          <cell r="N921">
            <v>6582</v>
          </cell>
          <cell r="O921">
            <v>197</v>
          </cell>
        </row>
        <row r="924">
          <cell r="A924">
            <v>441</v>
          </cell>
          <cell r="B924">
            <v>3</v>
          </cell>
          <cell r="C924" t="str">
            <v>제441호표</v>
          </cell>
          <cell r="D924" t="str">
            <v>조가선 설치</v>
          </cell>
          <cell r="E924">
            <v>0</v>
          </cell>
          <cell r="F924">
            <v>1</v>
          </cell>
          <cell r="G924" t="str">
            <v>m</v>
          </cell>
          <cell r="I924">
            <v>1429</v>
          </cell>
          <cell r="K924">
            <v>2306</v>
          </cell>
          <cell r="M924">
            <v>0</v>
          </cell>
          <cell r="O924">
            <v>3735</v>
          </cell>
          <cell r="P924" t="str">
            <v>통2-4-5</v>
          </cell>
        </row>
        <row r="926">
          <cell r="D926" t="str">
            <v>조가선 설치</v>
          </cell>
          <cell r="F926">
            <v>1</v>
          </cell>
          <cell r="G926" t="str">
            <v>m</v>
          </cell>
        </row>
        <row r="928">
          <cell r="B928" t="str">
            <v>아연도철선4mm</v>
          </cell>
          <cell r="C928" t="str">
            <v>재료비</v>
          </cell>
          <cell r="D928" t="str">
            <v>아연도철선</v>
          </cell>
          <cell r="E928" t="str">
            <v>4mm</v>
          </cell>
          <cell r="F928">
            <v>1</v>
          </cell>
          <cell r="G928" t="str">
            <v>m</v>
          </cell>
          <cell r="H928">
            <v>1360</v>
          </cell>
          <cell r="I928">
            <v>1360</v>
          </cell>
          <cell r="J928">
            <v>0</v>
          </cell>
          <cell r="L928">
            <v>0</v>
          </cell>
          <cell r="N928">
            <v>1360</v>
          </cell>
          <cell r="O928">
            <v>1360</v>
          </cell>
        </row>
        <row r="930">
          <cell r="C930" t="str">
            <v>노무비</v>
          </cell>
          <cell r="D930" t="str">
            <v>통신외선공</v>
          </cell>
          <cell r="E930">
            <v>6.0000000000000001E-3</v>
          </cell>
          <cell r="F930">
            <v>6.0000000000000001E-3</v>
          </cell>
          <cell r="G930" t="str">
            <v>인</v>
          </cell>
          <cell r="J930">
            <v>315405</v>
          </cell>
          <cell r="K930">
            <v>1892</v>
          </cell>
          <cell r="N930">
            <v>315405</v>
          </cell>
          <cell r="O930">
            <v>1892</v>
          </cell>
        </row>
        <row r="931">
          <cell r="D931" t="str">
            <v>보통인부</v>
          </cell>
          <cell r="E931">
            <v>3.0000000000000001E-3</v>
          </cell>
          <cell r="F931">
            <v>3.0000000000000001E-3</v>
          </cell>
          <cell r="G931" t="str">
            <v>인</v>
          </cell>
          <cell r="J931">
            <v>138290</v>
          </cell>
          <cell r="K931">
            <v>414</v>
          </cell>
          <cell r="N931">
            <v>138290</v>
          </cell>
          <cell r="O931">
            <v>414</v>
          </cell>
        </row>
        <row r="932">
          <cell r="D932" t="str">
            <v>공구손료</v>
          </cell>
          <cell r="E932" t="str">
            <v>노무비의</v>
          </cell>
          <cell r="F932">
            <v>3</v>
          </cell>
          <cell r="G932" t="str">
            <v>%</v>
          </cell>
          <cell r="H932">
            <v>2306</v>
          </cell>
          <cell r="I932">
            <v>69</v>
          </cell>
          <cell r="N932">
            <v>2306</v>
          </cell>
          <cell r="O932">
            <v>69</v>
          </cell>
        </row>
        <row r="938">
          <cell r="C938" t="str">
            <v>▣ 토목공사</v>
          </cell>
        </row>
        <row r="939">
          <cell r="A939">
            <v>500</v>
          </cell>
          <cell r="B939">
            <v>3</v>
          </cell>
          <cell r="C939" t="str">
            <v>제500호표</v>
          </cell>
          <cell r="D939" t="str">
            <v>터파기(보통토사)</v>
          </cell>
          <cell r="E939" t="str">
            <v>(기계80%+인력20%)</v>
          </cell>
          <cell r="F939">
            <v>1</v>
          </cell>
          <cell r="G939" t="str">
            <v>㎥</v>
          </cell>
          <cell r="I939">
            <v>202</v>
          </cell>
          <cell r="K939">
            <v>6283</v>
          </cell>
          <cell r="M939">
            <v>250</v>
          </cell>
          <cell r="O939">
            <v>6735</v>
          </cell>
          <cell r="P939" t="str">
            <v>건공3-1-2</v>
          </cell>
        </row>
        <row r="941">
          <cell r="D941" t="str">
            <v>터파기(보통토사)</v>
          </cell>
          <cell r="E941" t="str">
            <v>(기계80%+인력20%)</v>
          </cell>
          <cell r="G941" t="str">
            <v>㎥</v>
          </cell>
        </row>
        <row r="943">
          <cell r="D943" t="str">
            <v>1. 인력되메우기(20%)</v>
          </cell>
        </row>
        <row r="944">
          <cell r="D944" t="str">
            <v>보통인부</v>
          </cell>
          <cell r="E944" t="str">
            <v>0.2*0.2</v>
          </cell>
          <cell r="F944">
            <v>4.0000000000000008E-2</v>
          </cell>
          <cell r="G944" t="str">
            <v>인</v>
          </cell>
          <cell r="J944">
            <v>138290</v>
          </cell>
          <cell r="K944">
            <v>5531</v>
          </cell>
          <cell r="N944">
            <v>138290</v>
          </cell>
          <cell r="O944">
            <v>5531</v>
          </cell>
        </row>
        <row r="946">
          <cell r="D946" t="str">
            <v>2. 기계터파기(백호우0.4㎥급)(80%)</v>
          </cell>
          <cell r="F946">
            <v>1</v>
          </cell>
          <cell r="G946" t="str">
            <v>대</v>
          </cell>
          <cell r="P946" t="str">
            <v>제1호표</v>
          </cell>
        </row>
        <row r="947">
          <cell r="D947" t="str">
            <v xml:space="preserve">  Q = 3600 x q x k x f x E /Cm [㎥/hr] = 44.92</v>
          </cell>
        </row>
        <row r="948">
          <cell r="D948" t="str">
            <v xml:space="preserve">  Q : 시간당 작업량[㎥/hr]</v>
          </cell>
        </row>
        <row r="949">
          <cell r="D949" t="str">
            <v xml:space="preserve">  q : 디퍼 또는 버킷용량[㎥] = 0.4</v>
          </cell>
        </row>
        <row r="950">
          <cell r="D950" t="str">
            <v xml:space="preserve">  k : 디퍼 또는 버킷계수 = 0.9</v>
          </cell>
        </row>
        <row r="951">
          <cell r="D951" t="str">
            <v xml:space="preserve">  f : 체적환산계수 = 1/1.25 = 0.8</v>
          </cell>
        </row>
        <row r="952">
          <cell r="D952" t="str">
            <v xml:space="preserve">  E : 작업효율 = 0.65</v>
          </cell>
        </row>
        <row r="953">
          <cell r="D953" t="str">
            <v xml:space="preserve">  Cm : 1회 사이클의 시간[sec] : 30(90°) = 15</v>
          </cell>
        </row>
        <row r="954">
          <cell r="D954" t="str">
            <v>재료비</v>
          </cell>
          <cell r="E954" t="str">
            <v>11364 / 44.92 * 0.8</v>
          </cell>
          <cell r="F954">
            <v>1</v>
          </cell>
          <cell r="H954">
            <v>202</v>
          </cell>
          <cell r="I954">
            <v>202</v>
          </cell>
          <cell r="N954">
            <v>202</v>
          </cell>
          <cell r="O954">
            <v>202</v>
          </cell>
        </row>
        <row r="955">
          <cell r="D955" t="str">
            <v>노무비</v>
          </cell>
          <cell r="E955" t="str">
            <v>42267 / 44.92 * 0.8</v>
          </cell>
          <cell r="F955">
            <v>1</v>
          </cell>
          <cell r="J955">
            <v>752</v>
          </cell>
          <cell r="K955">
            <v>752</v>
          </cell>
          <cell r="N955">
            <v>752</v>
          </cell>
          <cell r="O955">
            <v>752</v>
          </cell>
        </row>
        <row r="956">
          <cell r="D956" t="str">
            <v>경비</v>
          </cell>
          <cell r="E956" t="str">
            <v>14086 / 44.92 * 0.8</v>
          </cell>
          <cell r="F956">
            <v>1</v>
          </cell>
          <cell r="L956">
            <v>250</v>
          </cell>
          <cell r="M956">
            <v>250</v>
          </cell>
          <cell r="N956">
            <v>250</v>
          </cell>
          <cell r="O956">
            <v>250</v>
          </cell>
        </row>
        <row r="962">
          <cell r="A962">
            <v>501</v>
          </cell>
          <cell r="B962">
            <v>3</v>
          </cell>
          <cell r="C962" t="str">
            <v>제501호표</v>
          </cell>
          <cell r="D962" t="str">
            <v>터파기(보통토사)1-2m</v>
          </cell>
          <cell r="E962" t="str">
            <v>(기계80%+인력20%)</v>
          </cell>
          <cell r="F962">
            <v>1</v>
          </cell>
          <cell r="G962" t="str">
            <v>㎥</v>
          </cell>
          <cell r="I962">
            <v>202</v>
          </cell>
          <cell r="K962">
            <v>6283</v>
          </cell>
          <cell r="M962">
            <v>250</v>
          </cell>
          <cell r="O962">
            <v>6735</v>
          </cell>
          <cell r="P962" t="str">
            <v>건공3-1-2</v>
          </cell>
        </row>
        <row r="964">
          <cell r="D964" t="str">
            <v>터파기(보통토사)1-2m</v>
          </cell>
          <cell r="E964" t="str">
            <v>(기계80%+인력20%)</v>
          </cell>
          <cell r="G964" t="str">
            <v>㎥</v>
          </cell>
        </row>
        <row r="966">
          <cell r="D966" t="str">
            <v>1. 인력되메우기(20%)</v>
          </cell>
        </row>
        <row r="967">
          <cell r="D967" t="str">
            <v>보통인부</v>
          </cell>
          <cell r="E967" t="str">
            <v>0.2*0.2</v>
          </cell>
          <cell r="F967">
            <v>4.0000000000000008E-2</v>
          </cell>
          <cell r="G967" t="str">
            <v>인</v>
          </cell>
          <cell r="J967">
            <v>138290</v>
          </cell>
          <cell r="K967">
            <v>5531</v>
          </cell>
          <cell r="N967">
            <v>138290</v>
          </cell>
          <cell r="O967">
            <v>5531</v>
          </cell>
        </row>
        <row r="969">
          <cell r="D969" t="str">
            <v>2. 기계터파기(백호우0.4㎥급)</v>
          </cell>
          <cell r="F969">
            <v>1</v>
          </cell>
          <cell r="G969" t="str">
            <v>대</v>
          </cell>
          <cell r="P969" t="str">
            <v>제1호표</v>
          </cell>
        </row>
        <row r="970">
          <cell r="D970" t="str">
            <v xml:space="preserve">  Q = 3600 x q x k x f x E /Cm [㎥/hr] = 44.92</v>
          </cell>
        </row>
        <row r="971">
          <cell r="D971" t="str">
            <v xml:space="preserve">  Q : 시간당 작업량[㎥/hr]</v>
          </cell>
        </row>
        <row r="972">
          <cell r="D972" t="str">
            <v xml:space="preserve">  q : 디퍼 또는 버킷용량[㎥] = 0.4</v>
          </cell>
        </row>
        <row r="973">
          <cell r="D973" t="str">
            <v xml:space="preserve">  k : 디퍼 또는 버킷계수 = 0.9</v>
          </cell>
        </row>
        <row r="974">
          <cell r="D974" t="str">
            <v xml:space="preserve">  f : 체적환산계수 = 1/1.25 = 0.8</v>
          </cell>
        </row>
        <row r="975">
          <cell r="D975" t="str">
            <v xml:space="preserve">  E : 작업효율 = 0.65</v>
          </cell>
        </row>
        <row r="976">
          <cell r="D976" t="str">
            <v xml:space="preserve">  Cm : 1회 사이클의 시간 : sec(90°) = 15</v>
          </cell>
        </row>
        <row r="977">
          <cell r="D977" t="str">
            <v>재료비</v>
          </cell>
          <cell r="E977" t="str">
            <v>11364 / 44.92 * 0.8</v>
          </cell>
          <cell r="F977">
            <v>1</v>
          </cell>
          <cell r="H977">
            <v>202</v>
          </cell>
          <cell r="I977">
            <v>202</v>
          </cell>
          <cell r="N977">
            <v>202</v>
          </cell>
          <cell r="O977">
            <v>202</v>
          </cell>
        </row>
        <row r="978">
          <cell r="D978" t="str">
            <v>노무비</v>
          </cell>
          <cell r="E978" t="str">
            <v>42267 / 44.92 * 0.8</v>
          </cell>
          <cell r="F978">
            <v>1</v>
          </cell>
          <cell r="J978">
            <v>752</v>
          </cell>
          <cell r="K978">
            <v>752</v>
          </cell>
          <cell r="N978">
            <v>752</v>
          </cell>
          <cell r="O978">
            <v>752</v>
          </cell>
        </row>
        <row r="979">
          <cell r="D979" t="str">
            <v>경비</v>
          </cell>
          <cell r="E979" t="str">
            <v>14086 / 44.92 * 0.8</v>
          </cell>
          <cell r="F979">
            <v>1</v>
          </cell>
          <cell r="L979">
            <v>250</v>
          </cell>
          <cell r="M979">
            <v>250</v>
          </cell>
          <cell r="N979">
            <v>250</v>
          </cell>
          <cell r="O979">
            <v>250</v>
          </cell>
        </row>
        <row r="985">
          <cell r="A985">
            <v>502</v>
          </cell>
          <cell r="B985">
            <v>3</v>
          </cell>
          <cell r="C985" t="str">
            <v>제502호표</v>
          </cell>
          <cell r="D985" t="str">
            <v>되메우기 및 
다짐(토사)</v>
          </cell>
          <cell r="E985" t="str">
            <v>(기계90%+인력10%)</v>
          </cell>
          <cell r="F985">
            <v>1</v>
          </cell>
          <cell r="G985" t="str">
            <v>㎥</v>
          </cell>
          <cell r="I985">
            <v>400</v>
          </cell>
          <cell r="K985">
            <v>9533</v>
          </cell>
          <cell r="M985">
            <v>322</v>
          </cell>
          <cell r="O985">
            <v>10255</v>
          </cell>
          <cell r="P985" t="str">
            <v>건공3-1-2</v>
          </cell>
        </row>
        <row r="987">
          <cell r="D987" t="str">
            <v>되메우기 및 
다짐(토사)</v>
          </cell>
          <cell r="E987" t="str">
            <v>(기계90%+인력10%)</v>
          </cell>
          <cell r="G987" t="str">
            <v>㎥</v>
          </cell>
        </row>
        <row r="989">
          <cell r="D989" t="str">
            <v>1. 인력되메우기(10%)</v>
          </cell>
        </row>
        <row r="990">
          <cell r="D990" t="str">
            <v>보통인부</v>
          </cell>
          <cell r="E990" t="str">
            <v>0.2*0.2</v>
          </cell>
          <cell r="F990">
            <v>4.0000000000000008E-2</v>
          </cell>
          <cell r="G990" t="str">
            <v>인</v>
          </cell>
          <cell r="J990">
            <v>138290</v>
          </cell>
          <cell r="K990">
            <v>5531</v>
          </cell>
          <cell r="N990">
            <v>138290</v>
          </cell>
          <cell r="O990">
            <v>5531</v>
          </cell>
        </row>
        <row r="991">
          <cell r="D991" t="str">
            <v>2. 기계터파기(백호우0.4㎥급)(90%)</v>
          </cell>
          <cell r="F991">
            <v>1</v>
          </cell>
          <cell r="G991" t="str">
            <v>대</v>
          </cell>
          <cell r="P991" t="str">
            <v>제1호표</v>
          </cell>
        </row>
        <row r="992">
          <cell r="D992" t="str">
            <v xml:space="preserve">  Q = 3600 x q x k x f x E /Cm [㎥/hr] = 48.38</v>
          </cell>
        </row>
        <row r="993">
          <cell r="D993" t="str">
            <v xml:space="preserve">  Q : 시간당 작업량[㎥/hr]</v>
          </cell>
        </row>
        <row r="994">
          <cell r="D994" t="str">
            <v xml:space="preserve">  q : 디퍼 또는 버킷용량[㎥] = 0.4</v>
          </cell>
        </row>
        <row r="995">
          <cell r="D995" t="str">
            <v xml:space="preserve">  k : 디퍼 또는 버킷계수 = 0.9</v>
          </cell>
        </row>
        <row r="996">
          <cell r="D996" t="str">
            <v xml:space="preserve">  f : 체적환산계수 = 1/1.25 = 0.8</v>
          </cell>
        </row>
        <row r="997">
          <cell r="D997" t="str">
            <v xml:space="preserve">  E : 작업효율 = 0.7</v>
          </cell>
        </row>
        <row r="998">
          <cell r="D998" t="str">
            <v xml:space="preserve">  Cm : 1회 사이클의 시간 : sec(90°) = 15</v>
          </cell>
        </row>
        <row r="999">
          <cell r="D999" t="str">
            <v>재료비</v>
          </cell>
          <cell r="E999" t="str">
            <v>11364 / 48.38 * 0.9</v>
          </cell>
          <cell r="F999">
            <v>1</v>
          </cell>
          <cell r="H999">
            <v>211</v>
          </cell>
          <cell r="I999">
            <v>211</v>
          </cell>
          <cell r="N999">
            <v>211</v>
          </cell>
          <cell r="O999">
            <v>211</v>
          </cell>
        </row>
        <row r="1000">
          <cell r="D1000" t="str">
            <v>노무비</v>
          </cell>
          <cell r="E1000" t="str">
            <v>42267 / 48.38 * 0.9</v>
          </cell>
          <cell r="F1000">
            <v>1</v>
          </cell>
          <cell r="J1000">
            <v>786</v>
          </cell>
          <cell r="K1000">
            <v>786</v>
          </cell>
          <cell r="N1000">
            <v>786</v>
          </cell>
          <cell r="O1000">
            <v>786</v>
          </cell>
        </row>
        <row r="1001">
          <cell r="D1001" t="str">
            <v>경비</v>
          </cell>
          <cell r="E1001" t="str">
            <v>14086 / 48.38 * 0.9</v>
          </cell>
          <cell r="F1001">
            <v>1</v>
          </cell>
          <cell r="L1001">
            <v>262</v>
          </cell>
          <cell r="M1001">
            <v>262</v>
          </cell>
          <cell r="N1001">
            <v>262</v>
          </cell>
          <cell r="O1001">
            <v>262</v>
          </cell>
        </row>
        <row r="1002">
          <cell r="D1002" t="str">
            <v>3. 다짐(플레이트콤팩터 1.5ton)</v>
          </cell>
          <cell r="F1002">
            <v>1</v>
          </cell>
          <cell r="G1002" t="str">
            <v>대</v>
          </cell>
          <cell r="P1002" t="str">
            <v>제2호표</v>
          </cell>
        </row>
        <row r="1003">
          <cell r="D1003" t="str">
            <v xml:space="preserve">  Q = 1,000 x V x W x D x E x f / N [㎥/hr] = 9</v>
          </cell>
        </row>
        <row r="1004">
          <cell r="D1004" t="str">
            <v xml:space="preserve">  Q : 시간당 다집토량[㎥/hr]</v>
          </cell>
        </row>
        <row r="1005">
          <cell r="D1005" t="str">
            <v xml:space="preserve">  W : 로울러의 유효다짐폭[m] = 0.45[m]</v>
          </cell>
        </row>
        <row r="1006">
          <cell r="D1006" t="str">
            <v xml:space="preserve">  D : 펴는 흙의 두께 = 10[cm] = 0.1[m]</v>
          </cell>
        </row>
        <row r="1007">
          <cell r="D1007" t="str">
            <v xml:space="preserve">  f : 체적환산계수 = 1</v>
          </cell>
        </row>
        <row r="1008">
          <cell r="D1008" t="str">
            <v xml:space="preserve">  N : 소요다짐횟수 = 3[회]</v>
          </cell>
        </row>
        <row r="1009">
          <cell r="D1009" t="str">
            <v xml:space="preserve">  V : 다짐속도= 1[km/hr]</v>
          </cell>
        </row>
        <row r="1010">
          <cell r="D1010" t="str">
            <v xml:space="preserve">  E : 작업효율 = 0.6</v>
          </cell>
        </row>
        <row r="1011">
          <cell r="D1011" t="str">
            <v>재료비</v>
          </cell>
          <cell r="E1011" t="str">
            <v>1708 / 9</v>
          </cell>
          <cell r="F1011">
            <v>1</v>
          </cell>
          <cell r="H1011">
            <v>189</v>
          </cell>
          <cell r="I1011">
            <v>189</v>
          </cell>
          <cell r="N1011">
            <v>189</v>
          </cell>
          <cell r="O1011">
            <v>189</v>
          </cell>
        </row>
        <row r="1012">
          <cell r="D1012" t="str">
            <v>노무비</v>
          </cell>
          <cell r="E1012" t="str">
            <v>28949 / 9</v>
          </cell>
          <cell r="F1012">
            <v>1</v>
          </cell>
          <cell r="J1012">
            <v>3216</v>
          </cell>
          <cell r="K1012">
            <v>3216</v>
          </cell>
          <cell r="N1012">
            <v>3216</v>
          </cell>
          <cell r="O1012">
            <v>3216</v>
          </cell>
        </row>
        <row r="1013">
          <cell r="D1013" t="str">
            <v>경비</v>
          </cell>
          <cell r="E1013" t="str">
            <v>546 / 9</v>
          </cell>
          <cell r="F1013">
            <v>1</v>
          </cell>
          <cell r="L1013">
            <v>60</v>
          </cell>
          <cell r="M1013">
            <v>60</v>
          </cell>
          <cell r="N1013">
            <v>60</v>
          </cell>
          <cell r="O1013">
            <v>60</v>
          </cell>
        </row>
        <row r="1015">
          <cell r="A1015">
            <v>503</v>
          </cell>
          <cell r="B1015">
            <v>3</v>
          </cell>
          <cell r="C1015" t="str">
            <v>제503호표</v>
          </cell>
          <cell r="D1015" t="str">
            <v>잔토처리(토사)</v>
          </cell>
          <cell r="E1015" t="str">
            <v>(기계90%+인력10%)</v>
          </cell>
          <cell r="F1015">
            <v>1</v>
          </cell>
          <cell r="G1015" t="str">
            <v>㎥</v>
          </cell>
          <cell r="I1015">
            <v>211</v>
          </cell>
          <cell r="K1015">
            <v>6317</v>
          </cell>
          <cell r="M1015">
            <v>262</v>
          </cell>
          <cell r="O1015">
            <v>6790</v>
          </cell>
          <cell r="P1015" t="str">
            <v>건공3-1-2</v>
          </cell>
        </row>
        <row r="1017">
          <cell r="D1017" t="str">
            <v>잔토처리(토사)</v>
          </cell>
          <cell r="E1017" t="str">
            <v>(기계90%+인력10%)</v>
          </cell>
          <cell r="F1017">
            <v>1</v>
          </cell>
          <cell r="G1017" t="str">
            <v>㎥</v>
          </cell>
        </row>
        <row r="1019">
          <cell r="D1019" t="str">
            <v>1. 인력되메우기(10%)</v>
          </cell>
        </row>
        <row r="1020">
          <cell r="D1020" t="str">
            <v>보통인부</v>
          </cell>
          <cell r="E1020" t="str">
            <v>0.2*0.2</v>
          </cell>
          <cell r="F1020">
            <v>4.0000000000000008E-2</v>
          </cell>
          <cell r="G1020" t="str">
            <v>인</v>
          </cell>
          <cell r="J1020">
            <v>138290</v>
          </cell>
          <cell r="K1020">
            <v>5531</v>
          </cell>
          <cell r="N1020">
            <v>138290</v>
          </cell>
          <cell r="O1020">
            <v>5531</v>
          </cell>
        </row>
        <row r="1021">
          <cell r="D1021" t="str">
            <v>2. 기계터파기(백호우0.4㎥급)(90%)</v>
          </cell>
          <cell r="F1021">
            <v>1</v>
          </cell>
          <cell r="G1021" t="str">
            <v>대</v>
          </cell>
          <cell r="P1021" t="str">
            <v>제1호표</v>
          </cell>
        </row>
        <row r="1022">
          <cell r="D1022" t="str">
            <v xml:space="preserve">  Q = 3600 x q x k x f x E /Cm [㎥/hr] = 48.38</v>
          </cell>
        </row>
        <row r="1023">
          <cell r="D1023" t="str">
            <v xml:space="preserve">  Q : 시간당 작업량[㎥/hr]</v>
          </cell>
        </row>
        <row r="1024">
          <cell r="D1024" t="str">
            <v xml:space="preserve">  q : 디퍼 또는 버킷용량[㎥] = 0.4</v>
          </cell>
        </row>
        <row r="1025">
          <cell r="D1025" t="str">
            <v xml:space="preserve">  k : 디퍼 또는 버킷계수 = 0.9</v>
          </cell>
        </row>
        <row r="1026">
          <cell r="D1026" t="str">
            <v xml:space="preserve">  f : 체적환산계수 = 1/1.25 = 0.8</v>
          </cell>
        </row>
        <row r="1027">
          <cell r="D1027" t="str">
            <v xml:space="preserve">  E : 작업효율 = 0.7</v>
          </cell>
        </row>
        <row r="1028">
          <cell r="D1028" t="str">
            <v xml:space="preserve">  Cm : 1회 사이클의 시간 : sec(90°) = 15</v>
          </cell>
        </row>
        <row r="1029">
          <cell r="D1029" t="str">
            <v>재료비</v>
          </cell>
          <cell r="E1029" t="str">
            <v>11364 / 48.38 * 0.9</v>
          </cell>
          <cell r="F1029">
            <v>1</v>
          </cell>
          <cell r="H1029">
            <v>211</v>
          </cell>
          <cell r="I1029">
            <v>211</v>
          </cell>
          <cell r="N1029">
            <v>211</v>
          </cell>
          <cell r="O1029">
            <v>211</v>
          </cell>
        </row>
        <row r="1030">
          <cell r="D1030" t="str">
            <v>노무비</v>
          </cell>
          <cell r="E1030" t="str">
            <v>42267 / 48.38 * 0.9</v>
          </cell>
          <cell r="F1030">
            <v>1</v>
          </cell>
          <cell r="J1030">
            <v>786</v>
          </cell>
          <cell r="K1030">
            <v>786</v>
          </cell>
          <cell r="N1030">
            <v>786</v>
          </cell>
          <cell r="O1030">
            <v>786</v>
          </cell>
        </row>
        <row r="1031">
          <cell r="D1031" t="str">
            <v>경비</v>
          </cell>
          <cell r="E1031" t="str">
            <v>14086 / 48.38 * 0.9</v>
          </cell>
          <cell r="F1031">
            <v>1</v>
          </cell>
          <cell r="L1031">
            <v>262</v>
          </cell>
          <cell r="M1031">
            <v>262</v>
          </cell>
          <cell r="N1031">
            <v>262</v>
          </cell>
          <cell r="O1031">
            <v>262</v>
          </cell>
        </row>
        <row r="1032">
          <cell r="A1032">
            <v>504</v>
          </cell>
          <cell r="B1032">
            <v>3</v>
          </cell>
          <cell r="C1032" t="str">
            <v>제504호표</v>
          </cell>
          <cell r="D1032" t="str">
            <v>레미콘타설</v>
          </cell>
          <cell r="E1032" t="str">
            <v>(무근 25-180-8)</v>
          </cell>
          <cell r="F1032">
            <v>1</v>
          </cell>
          <cell r="G1032" t="str">
            <v>㎥</v>
          </cell>
          <cell r="I1032">
            <v>62100</v>
          </cell>
          <cell r="K1032">
            <v>46712</v>
          </cell>
          <cell r="M1032">
            <v>0</v>
          </cell>
          <cell r="O1032">
            <v>108812</v>
          </cell>
          <cell r="P1032" t="str">
            <v>건공6-1-1</v>
          </cell>
        </row>
        <row r="1034">
          <cell r="D1034" t="str">
            <v>레미콘타설</v>
          </cell>
          <cell r="E1034" t="str">
            <v>(무근 25-180-8)</v>
          </cell>
        </row>
        <row r="1036">
          <cell r="B1036" t="str">
            <v>레미콘(무근 25-180-8)</v>
          </cell>
          <cell r="C1036" t="str">
            <v>재료비</v>
          </cell>
          <cell r="D1036" t="str">
            <v>레미콘</v>
          </cell>
          <cell r="E1036" t="str">
            <v>(무근 25-180-8)</v>
          </cell>
          <cell r="F1036">
            <v>1</v>
          </cell>
          <cell r="G1036" t="str">
            <v>㎥</v>
          </cell>
          <cell r="H1036">
            <v>62100</v>
          </cell>
          <cell r="I1036">
            <v>62100</v>
          </cell>
          <cell r="K1036">
            <v>0</v>
          </cell>
          <cell r="M1036">
            <v>0</v>
          </cell>
          <cell r="N1036">
            <v>62100</v>
          </cell>
          <cell r="O1036">
            <v>62100</v>
          </cell>
        </row>
        <row r="1037">
          <cell r="C1037" t="str">
            <v>노무비</v>
          </cell>
          <cell r="D1037" t="str">
            <v>콘크리트공</v>
          </cell>
          <cell r="E1037">
            <v>0.12</v>
          </cell>
          <cell r="F1037">
            <v>0.12</v>
          </cell>
          <cell r="G1037" t="str">
            <v>인</v>
          </cell>
          <cell r="I1037">
            <v>0</v>
          </cell>
          <cell r="J1037">
            <v>216409</v>
          </cell>
          <cell r="K1037">
            <v>25969</v>
          </cell>
          <cell r="M1037">
            <v>0</v>
          </cell>
          <cell r="N1037">
            <v>216409</v>
          </cell>
          <cell r="O1037">
            <v>25969</v>
          </cell>
        </row>
        <row r="1038">
          <cell r="D1038" t="str">
            <v>보통인부</v>
          </cell>
          <cell r="E1038">
            <v>0.15</v>
          </cell>
          <cell r="F1038">
            <v>0.15</v>
          </cell>
          <cell r="G1038" t="str">
            <v>인</v>
          </cell>
          <cell r="I1038">
            <v>0</v>
          </cell>
          <cell r="J1038">
            <v>138290</v>
          </cell>
          <cell r="K1038">
            <v>20743</v>
          </cell>
          <cell r="M1038">
            <v>0</v>
          </cell>
          <cell r="N1038">
            <v>138290</v>
          </cell>
          <cell r="O1038">
            <v>20743</v>
          </cell>
        </row>
        <row r="1040">
          <cell r="A1040">
            <v>505</v>
          </cell>
          <cell r="B1040">
            <v>3</v>
          </cell>
          <cell r="C1040" t="str">
            <v>제505호표</v>
          </cell>
          <cell r="D1040" t="str">
            <v>콘크리트헐기(무근)</v>
          </cell>
          <cell r="E1040" t="str">
            <v>굴삭기(무한궤도) 0.4㎡+대형브레이커)</v>
          </cell>
          <cell r="F1040">
            <v>1</v>
          </cell>
          <cell r="G1040" t="str">
            <v>㎥</v>
          </cell>
          <cell r="I1040">
            <v>4997</v>
          </cell>
          <cell r="K1040">
            <v>22893</v>
          </cell>
          <cell r="M1040">
            <v>7200</v>
          </cell>
          <cell r="O1040">
            <v>35090</v>
          </cell>
          <cell r="P1040" t="str">
            <v>건공8-2-15</v>
          </cell>
        </row>
        <row r="1042">
          <cell r="D1042" t="str">
            <v>콘크리트헐기(무근)</v>
          </cell>
          <cell r="E1042" t="str">
            <v>굴삭기(무한궤도) 0.4㎡+대형브레이커)</v>
          </cell>
        </row>
        <row r="1044">
          <cell r="D1044" t="str">
            <v>1. 기계깨기(굴삭기 0.4㎡+대형브레이커)</v>
          </cell>
        </row>
        <row r="1045">
          <cell r="D1045" t="str">
            <v xml:space="preserve">  Q = 16 [㎥/hr]</v>
          </cell>
        </row>
        <row r="1046">
          <cell r="D1046" t="str">
            <v>재료비</v>
          </cell>
          <cell r="E1046" t="str">
            <v>11364 / 2.6</v>
          </cell>
          <cell r="F1046">
            <v>1</v>
          </cell>
          <cell r="H1046">
            <v>4370</v>
          </cell>
          <cell r="I1046">
            <v>4370</v>
          </cell>
          <cell r="N1046">
            <v>4370</v>
          </cell>
          <cell r="O1046">
            <v>4370</v>
          </cell>
        </row>
        <row r="1047">
          <cell r="D1047" t="str">
            <v>노무비</v>
          </cell>
          <cell r="E1047" t="str">
            <v>42267 / 2.6</v>
          </cell>
          <cell r="F1047">
            <v>1</v>
          </cell>
          <cell r="J1047">
            <v>16256</v>
          </cell>
          <cell r="K1047">
            <v>16256</v>
          </cell>
          <cell r="N1047">
            <v>16256</v>
          </cell>
          <cell r="O1047">
            <v>16256</v>
          </cell>
        </row>
        <row r="1048">
          <cell r="D1048" t="str">
            <v>경비</v>
          </cell>
          <cell r="E1048" t="str">
            <v>18721 / 2.6</v>
          </cell>
          <cell r="F1048">
            <v>1</v>
          </cell>
          <cell r="L1048">
            <v>7200</v>
          </cell>
          <cell r="M1048">
            <v>7200</v>
          </cell>
          <cell r="N1048">
            <v>7200</v>
          </cell>
          <cell r="O1048">
            <v>7200</v>
          </cell>
        </row>
        <row r="1050">
          <cell r="D1050" t="str">
            <v>2. 치즐소모비</v>
          </cell>
        </row>
        <row r="1051">
          <cell r="D1051" t="str">
            <v xml:space="preserve">  재료비</v>
          </cell>
          <cell r="E1051" t="str">
            <v>204000 * 0.008 / 2.6</v>
          </cell>
          <cell r="F1051">
            <v>1</v>
          </cell>
          <cell r="H1051">
            <v>627</v>
          </cell>
          <cell r="I1051">
            <v>627</v>
          </cell>
          <cell r="N1051">
            <v>627</v>
          </cell>
          <cell r="O1051">
            <v>627</v>
          </cell>
        </row>
        <row r="1053">
          <cell r="D1053" t="str">
            <v>3. 노무비</v>
          </cell>
        </row>
        <row r="1054">
          <cell r="D1054" t="str">
            <v>보통인부</v>
          </cell>
          <cell r="E1054" t="str">
            <v>1/(2.6*8)</v>
          </cell>
          <cell r="F1054">
            <v>4.8000000000000001E-2</v>
          </cell>
          <cell r="G1054" t="str">
            <v>인</v>
          </cell>
          <cell r="J1054">
            <v>138290</v>
          </cell>
          <cell r="K1054">
            <v>6637</v>
          </cell>
          <cell r="N1054">
            <v>138290</v>
          </cell>
          <cell r="O1054">
            <v>6637</v>
          </cell>
        </row>
        <row r="1055">
          <cell r="A1055">
            <v>506</v>
          </cell>
          <cell r="B1055">
            <v>3</v>
          </cell>
          <cell r="C1055" t="str">
            <v>제506호표</v>
          </cell>
          <cell r="D1055" t="str">
            <v>아스팔트, 투스콘 포장절단</v>
          </cell>
          <cell r="E1055">
            <v>0</v>
          </cell>
          <cell r="F1055">
            <v>1</v>
          </cell>
          <cell r="G1055" t="str">
            <v>m</v>
          </cell>
          <cell r="I1055">
            <v>581</v>
          </cell>
          <cell r="K1055">
            <v>1430</v>
          </cell>
          <cell r="M1055">
            <v>29</v>
          </cell>
          <cell r="O1055">
            <v>2040</v>
          </cell>
          <cell r="P1055" t="str">
            <v>건토1-7-2</v>
          </cell>
        </row>
        <row r="1057">
          <cell r="D1057" t="str">
            <v>아스팔트, 투스콘 포장절단</v>
          </cell>
        </row>
        <row r="1059">
          <cell r="D1059" t="str">
            <v>1. 노무비</v>
          </cell>
          <cell r="E1059" t="str">
            <v>시공량 : 500m</v>
          </cell>
        </row>
        <row r="1060">
          <cell r="D1060" t="str">
            <v>특별인부</v>
          </cell>
          <cell r="E1060">
            <v>1</v>
          </cell>
          <cell r="F1060">
            <v>1</v>
          </cell>
          <cell r="G1060" t="str">
            <v>인</v>
          </cell>
          <cell r="J1060">
            <v>166063</v>
          </cell>
          <cell r="K1060">
            <v>166063</v>
          </cell>
          <cell r="N1060">
            <v>166063</v>
          </cell>
          <cell r="O1060">
            <v>166063</v>
          </cell>
        </row>
        <row r="1061">
          <cell r="D1061" t="str">
            <v>보통인부</v>
          </cell>
          <cell r="E1061">
            <v>1</v>
          </cell>
          <cell r="F1061">
            <v>1</v>
          </cell>
          <cell r="G1061" t="str">
            <v>인</v>
          </cell>
          <cell r="J1061">
            <v>138290</v>
          </cell>
          <cell r="K1061">
            <v>138290</v>
          </cell>
          <cell r="N1061">
            <v>138290</v>
          </cell>
          <cell r="O1061">
            <v>138290</v>
          </cell>
        </row>
        <row r="1062">
          <cell r="D1062" t="str">
            <v>2. 기계사용료</v>
          </cell>
          <cell r="E1062" t="str">
            <v>시공량 : 500m</v>
          </cell>
          <cell r="F1062">
            <v>1</v>
          </cell>
          <cell r="G1062" t="str">
            <v>대</v>
          </cell>
        </row>
        <row r="1063">
          <cell r="D1063" t="str">
            <v>2.1 커터(320-400mm)</v>
          </cell>
          <cell r="F1063">
            <v>1</v>
          </cell>
          <cell r="G1063" t="str">
            <v>대</v>
          </cell>
          <cell r="P1063" t="str">
            <v>제3호표</v>
          </cell>
        </row>
        <row r="1064">
          <cell r="D1064" t="str">
            <v xml:space="preserve">  재료비</v>
          </cell>
          <cell r="E1064">
            <v>9568</v>
          </cell>
          <cell r="F1064">
            <v>8</v>
          </cell>
          <cell r="G1064" t="str">
            <v>h</v>
          </cell>
          <cell r="H1064">
            <v>9568</v>
          </cell>
          <cell r="I1064">
            <v>76544</v>
          </cell>
          <cell r="N1064">
            <v>9568</v>
          </cell>
          <cell r="O1064">
            <v>76544</v>
          </cell>
        </row>
        <row r="1065">
          <cell r="D1065" t="str">
            <v xml:space="preserve">  노무비</v>
          </cell>
          <cell r="E1065">
            <v>28949</v>
          </cell>
          <cell r="F1065">
            <v>8</v>
          </cell>
          <cell r="G1065" t="str">
            <v>h</v>
          </cell>
          <cell r="J1065">
            <v>28949</v>
          </cell>
          <cell r="K1065">
            <v>231592</v>
          </cell>
          <cell r="N1065">
            <v>28949</v>
          </cell>
          <cell r="O1065">
            <v>231592</v>
          </cell>
        </row>
        <row r="1066">
          <cell r="D1066" t="str">
            <v xml:space="preserve">  경비</v>
          </cell>
          <cell r="E1066">
            <v>1763</v>
          </cell>
          <cell r="F1066">
            <v>8</v>
          </cell>
          <cell r="G1066" t="str">
            <v>h</v>
          </cell>
          <cell r="L1066">
            <v>1763</v>
          </cell>
          <cell r="M1066">
            <v>14104</v>
          </cell>
          <cell r="N1066">
            <v>1763</v>
          </cell>
          <cell r="O1066">
            <v>14104</v>
          </cell>
        </row>
        <row r="1067">
          <cell r="D1067" t="str">
            <v>2.2 동력분무기(4.85KW)</v>
          </cell>
          <cell r="F1067">
            <v>1</v>
          </cell>
          <cell r="G1067" t="str">
            <v>대</v>
          </cell>
          <cell r="P1067" t="str">
            <v>제9호표</v>
          </cell>
        </row>
        <row r="1068">
          <cell r="D1068" t="str">
            <v xml:space="preserve">  재료비</v>
          </cell>
          <cell r="E1068">
            <v>2221</v>
          </cell>
          <cell r="F1068">
            <v>4</v>
          </cell>
          <cell r="G1068" t="str">
            <v>h</v>
          </cell>
          <cell r="H1068">
            <v>2221</v>
          </cell>
          <cell r="I1068">
            <v>8884</v>
          </cell>
          <cell r="N1068">
            <v>2221</v>
          </cell>
          <cell r="O1068">
            <v>8884</v>
          </cell>
        </row>
        <row r="1069">
          <cell r="D1069" t="str">
            <v xml:space="preserve">  경비</v>
          </cell>
          <cell r="E1069">
            <v>223</v>
          </cell>
          <cell r="F1069">
            <v>4</v>
          </cell>
          <cell r="G1069" t="str">
            <v>h</v>
          </cell>
          <cell r="L1069">
            <v>223</v>
          </cell>
          <cell r="M1069">
            <v>892</v>
          </cell>
          <cell r="N1069">
            <v>223</v>
          </cell>
          <cell r="O1069">
            <v>892</v>
          </cell>
        </row>
        <row r="1070">
          <cell r="D1070" t="str">
            <v>3. 블레이트(100m당 0.27개)</v>
          </cell>
        </row>
        <row r="1071">
          <cell r="D1071" t="str">
            <v xml:space="preserve">  재료비</v>
          </cell>
          <cell r="E1071" t="str">
            <v>152000 * (0.27 * 5)</v>
          </cell>
          <cell r="F1071">
            <v>1</v>
          </cell>
          <cell r="H1071">
            <v>205200</v>
          </cell>
          <cell r="I1071">
            <v>205200</v>
          </cell>
          <cell r="N1071">
            <v>205200</v>
          </cell>
          <cell r="O1071">
            <v>205200</v>
          </cell>
        </row>
        <row r="1072">
          <cell r="D1072" t="str">
            <v>4. 물운반비(100m당 2000ℓ 소요)</v>
          </cell>
          <cell r="F1072">
            <v>1</v>
          </cell>
          <cell r="G1072" t="str">
            <v>대</v>
          </cell>
          <cell r="P1072" t="str">
            <v>제18호표</v>
          </cell>
        </row>
        <row r="1073">
          <cell r="D1073" t="str">
            <v>N = 2500 x 450 / (120 x 100 + 2500 x 2.5) = 61.64[회]</v>
          </cell>
        </row>
        <row r="1074">
          <cell r="D1074" t="str">
            <v>Q = N x 250(kg/회) = 15410</v>
          </cell>
        </row>
        <row r="1075">
          <cell r="D1075" t="str">
            <v>보통인부</v>
          </cell>
          <cell r="E1075" t="str">
            <v>2/15410*2000*5</v>
          </cell>
          <cell r="F1075">
            <v>1.2978000000000001</v>
          </cell>
          <cell r="G1075" t="str">
            <v>인</v>
          </cell>
          <cell r="J1075">
            <v>138290</v>
          </cell>
          <cell r="K1075">
            <v>179472</v>
          </cell>
          <cell r="N1075">
            <v>138290</v>
          </cell>
          <cell r="O1075">
            <v>179472</v>
          </cell>
        </row>
        <row r="1076">
          <cell r="D1076" t="str">
            <v>계</v>
          </cell>
          <cell r="E1076" t="str">
            <v>500m</v>
          </cell>
          <cell r="I1076">
            <v>290628</v>
          </cell>
          <cell r="K1076">
            <v>715417</v>
          </cell>
          <cell r="M1076">
            <v>14996</v>
          </cell>
          <cell r="O1076">
            <v>1021041</v>
          </cell>
        </row>
        <row r="1077">
          <cell r="D1077" t="str">
            <v>계</v>
          </cell>
          <cell r="E1077" t="str">
            <v>1m</v>
          </cell>
          <cell r="I1077">
            <v>581</v>
          </cell>
          <cell r="K1077">
            <v>1430</v>
          </cell>
          <cell r="M1077">
            <v>29</v>
          </cell>
          <cell r="O1077">
            <v>2040</v>
          </cell>
        </row>
        <row r="1078">
          <cell r="A1078">
            <v>507</v>
          </cell>
          <cell r="B1078">
            <v>3</v>
          </cell>
          <cell r="C1078" t="str">
            <v>제507호표</v>
          </cell>
          <cell r="D1078" t="str">
            <v>아스팔트, 투스콘 
포장깨기</v>
          </cell>
          <cell r="E1078" t="str">
            <v>굴삭기(무한궤도) 0.4㎡+대형브레이커)</v>
          </cell>
          <cell r="F1078">
            <v>1</v>
          </cell>
          <cell r="G1078" t="str">
            <v>㎥</v>
          </cell>
          <cell r="I1078">
            <v>812</v>
          </cell>
          <cell r="K1078">
            <v>3719</v>
          </cell>
          <cell r="M1078">
            <v>1170</v>
          </cell>
          <cell r="O1078">
            <v>5701</v>
          </cell>
          <cell r="P1078" t="str">
            <v>건공8-2-15</v>
          </cell>
        </row>
        <row r="1080">
          <cell r="D1080" t="str">
            <v>아스팔트, 투스콘 
포장깨기</v>
          </cell>
          <cell r="E1080" t="str">
            <v>굴삭기(무한궤도) 0.4㎡+대형브레이커)</v>
          </cell>
        </row>
        <row r="1082">
          <cell r="D1082" t="str">
            <v>1. 기계깨기(굴삭기 0.4㎡+대형브레이커)</v>
          </cell>
        </row>
        <row r="1083">
          <cell r="D1083" t="str">
            <v xml:space="preserve">  Q = 16 [㎥/hr]</v>
          </cell>
        </row>
        <row r="1084">
          <cell r="D1084" t="str">
            <v>재료비</v>
          </cell>
          <cell r="E1084" t="str">
            <v>11364 / 16</v>
          </cell>
          <cell r="F1084">
            <v>1</v>
          </cell>
          <cell r="H1084">
            <v>710</v>
          </cell>
          <cell r="I1084">
            <v>710</v>
          </cell>
          <cell r="N1084">
            <v>710</v>
          </cell>
          <cell r="O1084">
            <v>710</v>
          </cell>
        </row>
        <row r="1085">
          <cell r="D1085" t="str">
            <v>노무비</v>
          </cell>
          <cell r="E1085" t="str">
            <v>42267 / 16</v>
          </cell>
          <cell r="F1085">
            <v>1</v>
          </cell>
          <cell r="J1085">
            <v>2641</v>
          </cell>
          <cell r="K1085">
            <v>2641</v>
          </cell>
          <cell r="N1085">
            <v>2641</v>
          </cell>
          <cell r="O1085">
            <v>2641</v>
          </cell>
        </row>
        <row r="1086">
          <cell r="D1086" t="str">
            <v>경비</v>
          </cell>
          <cell r="E1086" t="str">
            <v>18721 / 16</v>
          </cell>
          <cell r="F1086">
            <v>1</v>
          </cell>
          <cell r="L1086">
            <v>1170</v>
          </cell>
          <cell r="M1086">
            <v>1170</v>
          </cell>
          <cell r="N1086">
            <v>1170</v>
          </cell>
          <cell r="O1086">
            <v>1170</v>
          </cell>
        </row>
        <row r="1088">
          <cell r="D1088" t="str">
            <v>2. 치즐소모비</v>
          </cell>
        </row>
        <row r="1089">
          <cell r="D1089" t="str">
            <v xml:space="preserve">  재료비</v>
          </cell>
          <cell r="E1089" t="str">
            <v>204000 * 0.008 / 16</v>
          </cell>
          <cell r="F1089">
            <v>1</v>
          </cell>
          <cell r="H1089">
            <v>102</v>
          </cell>
          <cell r="I1089">
            <v>102</v>
          </cell>
          <cell r="N1089">
            <v>102</v>
          </cell>
          <cell r="O1089">
            <v>102</v>
          </cell>
        </row>
        <row r="1091">
          <cell r="D1091" t="str">
            <v xml:space="preserve"> 2. 노무비</v>
          </cell>
        </row>
        <row r="1092">
          <cell r="D1092" t="str">
            <v>보통인부</v>
          </cell>
          <cell r="E1092" t="str">
            <v>1/(16*8)</v>
          </cell>
          <cell r="F1092">
            <v>7.7999999999999996E-3</v>
          </cell>
          <cell r="G1092" t="str">
            <v>인</v>
          </cell>
          <cell r="J1092">
            <v>138290</v>
          </cell>
          <cell r="K1092">
            <v>1078</v>
          </cell>
          <cell r="N1092">
            <v>138290</v>
          </cell>
          <cell r="O1092">
            <v>1078</v>
          </cell>
        </row>
        <row r="1101">
          <cell r="A1101">
            <v>508</v>
          </cell>
          <cell r="B1101">
            <v>3</v>
          </cell>
          <cell r="C1101" t="str">
            <v>제508호표</v>
          </cell>
          <cell r="D1101" t="str">
            <v>아스팔트 표층 포설 및 다짐</v>
          </cell>
          <cell r="E1101" t="str">
            <v>인력식(#78, T=5cm)</v>
          </cell>
          <cell r="F1101">
            <v>1</v>
          </cell>
          <cell r="G1101" t="str">
            <v>㎡</v>
          </cell>
          <cell r="I1101">
            <v>8379</v>
          </cell>
          <cell r="K1101">
            <v>4711</v>
          </cell>
          <cell r="M1101">
            <v>334</v>
          </cell>
          <cell r="O1101">
            <v>13424</v>
          </cell>
          <cell r="P1101" t="str">
            <v>건토1-5-3</v>
          </cell>
        </row>
        <row r="1103">
          <cell r="D1103" t="str">
            <v>아스팔트 표층 포설 및 다짐</v>
          </cell>
          <cell r="E1103" t="str">
            <v>인력식(#78, T=5cm)</v>
          </cell>
        </row>
        <row r="1105">
          <cell r="D1105" t="str">
            <v>1. 재료비</v>
          </cell>
        </row>
        <row r="1106">
          <cell r="B1106" t="str">
            <v>표층아스팔트#78</v>
          </cell>
          <cell r="D1106" t="str">
            <v>표층아스팔트#78</v>
          </cell>
          <cell r="E1106" t="str">
            <v>67000 * 0.05 * 2.34 * 1.02</v>
          </cell>
          <cell r="F1106">
            <v>1</v>
          </cell>
          <cell r="H1106">
            <v>7995</v>
          </cell>
          <cell r="I1106">
            <v>7995</v>
          </cell>
          <cell r="N1106">
            <v>7995</v>
          </cell>
          <cell r="O1106">
            <v>7995</v>
          </cell>
        </row>
        <row r="1108">
          <cell r="D1108" t="str">
            <v>2. 노무비</v>
          </cell>
        </row>
        <row r="1109">
          <cell r="D1109" t="str">
            <v>포장공</v>
          </cell>
          <cell r="E1109" t="str">
            <v>1/300</v>
          </cell>
          <cell r="F1109">
            <v>3.3E-3</v>
          </cell>
          <cell r="G1109" t="str">
            <v>인</v>
          </cell>
          <cell r="J1109">
            <v>194484</v>
          </cell>
          <cell r="K1109">
            <v>641</v>
          </cell>
          <cell r="N1109">
            <v>194484</v>
          </cell>
          <cell r="O1109">
            <v>641</v>
          </cell>
        </row>
        <row r="1110">
          <cell r="D1110" t="str">
            <v>보통인부</v>
          </cell>
          <cell r="E1110" t="str">
            <v>2/300</v>
          </cell>
          <cell r="F1110">
            <v>6.6E-3</v>
          </cell>
          <cell r="G1110" t="str">
            <v>인</v>
          </cell>
          <cell r="J1110">
            <v>138290</v>
          </cell>
          <cell r="K1110">
            <v>912</v>
          </cell>
          <cell r="N1110">
            <v>138290</v>
          </cell>
          <cell r="O1110">
            <v>912</v>
          </cell>
        </row>
        <row r="1112">
          <cell r="D1112" t="str">
            <v>3. 기계경비</v>
          </cell>
        </row>
        <row r="1113">
          <cell r="D1113" t="str">
            <v xml:space="preserve">  Q = 300(㎥/일) / 8(hr/일) = 37.50 [㎥/hr]</v>
          </cell>
        </row>
        <row r="1115">
          <cell r="D1115" t="str">
            <v>3.1 플레이트 콤팩트</v>
          </cell>
          <cell r="E1115" t="str">
            <v>1.5ton</v>
          </cell>
          <cell r="F1115">
            <v>1</v>
          </cell>
          <cell r="G1115" t="str">
            <v>대</v>
          </cell>
          <cell r="P1115" t="str">
            <v>제2호표</v>
          </cell>
        </row>
        <row r="1116">
          <cell r="D1116" t="str">
            <v>재료비</v>
          </cell>
          <cell r="E1116" t="str">
            <v>1708 / 37.5</v>
          </cell>
          <cell r="F1116">
            <v>1</v>
          </cell>
          <cell r="H1116">
            <v>45</v>
          </cell>
          <cell r="I1116">
            <v>45</v>
          </cell>
          <cell r="N1116">
            <v>45</v>
          </cell>
          <cell r="O1116">
            <v>45</v>
          </cell>
        </row>
        <row r="1117">
          <cell r="D1117" t="str">
            <v>노무비</v>
          </cell>
          <cell r="E1117" t="str">
            <v>28949 / 37.5</v>
          </cell>
          <cell r="F1117">
            <v>1</v>
          </cell>
          <cell r="J1117">
            <v>771</v>
          </cell>
          <cell r="K1117">
            <v>771</v>
          </cell>
          <cell r="N1117">
            <v>771</v>
          </cell>
          <cell r="O1117">
            <v>771</v>
          </cell>
        </row>
        <row r="1118">
          <cell r="D1118" t="str">
            <v>경비</v>
          </cell>
          <cell r="E1118" t="str">
            <v>546 / 37.5</v>
          </cell>
          <cell r="F1118">
            <v>1</v>
          </cell>
          <cell r="L1118">
            <v>14</v>
          </cell>
          <cell r="M1118">
            <v>14</v>
          </cell>
          <cell r="N1118">
            <v>14</v>
          </cell>
          <cell r="O1118">
            <v>14</v>
          </cell>
        </row>
        <row r="1120">
          <cell r="D1120" t="str">
            <v>3.2 진동롤러(핸드가이드식)</v>
          </cell>
          <cell r="E1120" t="str">
            <v>0.7ton</v>
          </cell>
          <cell r="F1120">
            <v>1</v>
          </cell>
          <cell r="G1120" t="str">
            <v>대</v>
          </cell>
          <cell r="P1120" t="str">
            <v>제4호표</v>
          </cell>
        </row>
        <row r="1121">
          <cell r="D1121" t="str">
            <v>재료비</v>
          </cell>
          <cell r="E1121" t="str">
            <v>2339 / 37.5</v>
          </cell>
          <cell r="F1121">
            <v>1</v>
          </cell>
          <cell r="H1121">
            <v>62</v>
          </cell>
          <cell r="I1121">
            <v>62</v>
          </cell>
          <cell r="N1121">
            <v>62</v>
          </cell>
          <cell r="O1121">
            <v>62</v>
          </cell>
        </row>
        <row r="1122">
          <cell r="D1122" t="str">
            <v>노무비</v>
          </cell>
          <cell r="E1122" t="str">
            <v>28949 / 37.5</v>
          </cell>
          <cell r="F1122">
            <v>1</v>
          </cell>
          <cell r="J1122">
            <v>771</v>
          </cell>
          <cell r="K1122">
            <v>771</v>
          </cell>
          <cell r="N1122">
            <v>771</v>
          </cell>
          <cell r="O1122">
            <v>771</v>
          </cell>
        </row>
        <row r="1123">
          <cell r="D1123" t="str">
            <v>경비</v>
          </cell>
          <cell r="E1123" t="str">
            <v>1649 / 37.5</v>
          </cell>
          <cell r="F1123">
            <v>1</v>
          </cell>
          <cell r="L1123">
            <v>43</v>
          </cell>
          <cell r="M1123">
            <v>43</v>
          </cell>
          <cell r="N1123">
            <v>43</v>
          </cell>
          <cell r="O1123">
            <v>43</v>
          </cell>
        </row>
        <row r="1125">
          <cell r="D1125" t="str">
            <v>3.3 로더(타이어)</v>
          </cell>
          <cell r="E1125" t="str">
            <v>0.57㎥</v>
          </cell>
          <cell r="F1125">
            <v>1</v>
          </cell>
          <cell r="G1125" t="str">
            <v>대</v>
          </cell>
          <cell r="P1125" t="str">
            <v>제6호표</v>
          </cell>
        </row>
        <row r="1126">
          <cell r="D1126" t="str">
            <v>재료비</v>
          </cell>
          <cell r="E1126" t="str">
            <v>4741 / 37.5</v>
          </cell>
          <cell r="F1126">
            <v>1</v>
          </cell>
          <cell r="H1126">
            <v>126</v>
          </cell>
          <cell r="I1126">
            <v>126</v>
          </cell>
          <cell r="N1126">
            <v>126</v>
          </cell>
          <cell r="O1126">
            <v>126</v>
          </cell>
        </row>
        <row r="1127">
          <cell r="D1127" t="str">
            <v>노무비</v>
          </cell>
          <cell r="E1127" t="str">
            <v>42267 / 37.5</v>
          </cell>
          <cell r="F1127">
            <v>1</v>
          </cell>
          <cell r="J1127">
            <v>1127</v>
          </cell>
          <cell r="K1127">
            <v>1127</v>
          </cell>
          <cell r="N1127">
            <v>1127</v>
          </cell>
          <cell r="O1127">
            <v>1127</v>
          </cell>
        </row>
        <row r="1128">
          <cell r="D1128" t="str">
            <v>경비</v>
          </cell>
          <cell r="E1128" t="str">
            <v>6050 / 37.5</v>
          </cell>
          <cell r="F1128">
            <v>1</v>
          </cell>
          <cell r="L1128">
            <v>161</v>
          </cell>
          <cell r="M1128">
            <v>161</v>
          </cell>
          <cell r="N1128">
            <v>161</v>
          </cell>
          <cell r="O1128">
            <v>161</v>
          </cell>
        </row>
        <row r="1130">
          <cell r="D1130" t="str">
            <v>3.4 살수차</v>
          </cell>
          <cell r="E1130" t="str">
            <v>5,500ℓ</v>
          </cell>
          <cell r="F1130">
            <v>0.5</v>
          </cell>
          <cell r="G1130" t="str">
            <v>대</v>
          </cell>
          <cell r="P1130" t="str">
            <v>제5호표</v>
          </cell>
        </row>
        <row r="1131">
          <cell r="D1131" t="str">
            <v>재료비</v>
          </cell>
          <cell r="E1131" t="str">
            <v>11376 / 37.5</v>
          </cell>
          <cell r="F1131">
            <v>0.5</v>
          </cell>
          <cell r="H1131">
            <v>303</v>
          </cell>
          <cell r="I1131">
            <v>151</v>
          </cell>
          <cell r="N1131">
            <v>303</v>
          </cell>
          <cell r="O1131">
            <v>151</v>
          </cell>
        </row>
        <row r="1132">
          <cell r="D1132" t="str">
            <v>노무비</v>
          </cell>
          <cell r="E1132" t="str">
            <v>36713 / 37.5</v>
          </cell>
          <cell r="F1132">
            <v>0.5</v>
          </cell>
          <cell r="J1132">
            <v>979</v>
          </cell>
          <cell r="K1132">
            <v>489</v>
          </cell>
          <cell r="N1132">
            <v>979</v>
          </cell>
          <cell r="O1132">
            <v>489</v>
          </cell>
        </row>
        <row r="1133">
          <cell r="D1133" t="str">
            <v>경비</v>
          </cell>
          <cell r="E1133" t="str">
            <v>8735 / 37.5</v>
          </cell>
          <cell r="F1133">
            <v>0.5</v>
          </cell>
          <cell r="L1133">
            <v>232</v>
          </cell>
          <cell r="M1133">
            <v>116</v>
          </cell>
          <cell r="N1133">
            <v>232</v>
          </cell>
          <cell r="O1133">
            <v>116</v>
          </cell>
        </row>
        <row r="1136">
          <cell r="D1136" t="str">
            <v>계</v>
          </cell>
          <cell r="I1136">
            <v>8379</v>
          </cell>
          <cell r="K1136">
            <v>4711</v>
          </cell>
          <cell r="M1136">
            <v>334</v>
          </cell>
          <cell r="O1136">
            <v>13424</v>
          </cell>
        </row>
        <row r="1147">
          <cell r="A1147">
            <v>509</v>
          </cell>
          <cell r="B1147">
            <v>3</v>
          </cell>
          <cell r="C1147" t="str">
            <v>제509호표</v>
          </cell>
          <cell r="D1147" t="str">
            <v>아스팔트,투스콘 기층 포설 및 다짐</v>
          </cell>
          <cell r="E1147" t="str">
            <v>인력식(#467, T=10cm)</v>
          </cell>
          <cell r="F1147">
            <v>1</v>
          </cell>
          <cell r="G1147" t="str">
            <v>㎡</v>
          </cell>
          <cell r="I1147">
            <v>13635</v>
          </cell>
          <cell r="K1147">
            <v>4711</v>
          </cell>
          <cell r="M1147">
            <v>334</v>
          </cell>
          <cell r="O1147">
            <v>18680</v>
          </cell>
          <cell r="P1147" t="str">
            <v>건토1-5-2</v>
          </cell>
        </row>
        <row r="1149">
          <cell r="D1149" t="str">
            <v>아스팔트,투스콘 기층 포설 및 다짐</v>
          </cell>
          <cell r="E1149" t="str">
            <v>인력식(#467, T=10cm)</v>
          </cell>
        </row>
        <row r="1151">
          <cell r="D1151" t="str">
            <v>1. 재료비</v>
          </cell>
        </row>
        <row r="1152">
          <cell r="B1152" t="str">
            <v>기층아스팔트#467</v>
          </cell>
          <cell r="D1152" t="str">
            <v>기층아스팔트#467</v>
          </cell>
          <cell r="E1152" t="str">
            <v>56000 * 0.1 * 2.32 * 1.02</v>
          </cell>
          <cell r="F1152">
            <v>1</v>
          </cell>
          <cell r="H1152">
            <v>13251</v>
          </cell>
          <cell r="I1152">
            <v>13251</v>
          </cell>
          <cell r="N1152">
            <v>13251</v>
          </cell>
          <cell r="O1152">
            <v>13251</v>
          </cell>
        </row>
        <row r="1154">
          <cell r="D1154" t="str">
            <v>2. 노무비</v>
          </cell>
        </row>
        <row r="1155">
          <cell r="D1155" t="str">
            <v>포장공</v>
          </cell>
          <cell r="E1155" t="str">
            <v>1/300</v>
          </cell>
          <cell r="F1155">
            <v>3.3E-3</v>
          </cell>
          <cell r="G1155" t="str">
            <v>인</v>
          </cell>
          <cell r="J1155">
            <v>194484</v>
          </cell>
          <cell r="K1155">
            <v>641</v>
          </cell>
          <cell r="N1155">
            <v>194484</v>
          </cell>
          <cell r="O1155">
            <v>641</v>
          </cell>
        </row>
        <row r="1156">
          <cell r="D1156" t="str">
            <v>보통인부</v>
          </cell>
          <cell r="E1156" t="str">
            <v>2/300</v>
          </cell>
          <cell r="F1156">
            <v>6.6E-3</v>
          </cell>
          <cell r="G1156" t="str">
            <v>인</v>
          </cell>
          <cell r="J1156">
            <v>138290</v>
          </cell>
          <cell r="K1156">
            <v>912</v>
          </cell>
          <cell r="N1156">
            <v>138290</v>
          </cell>
          <cell r="O1156">
            <v>912</v>
          </cell>
        </row>
        <row r="1159">
          <cell r="D1159" t="str">
            <v>3. 기계경비</v>
          </cell>
          <cell r="E1159" t="str">
            <v>시공량 : 300㎡</v>
          </cell>
        </row>
        <row r="1160">
          <cell r="D1160" t="str">
            <v xml:space="preserve">  Q = 300(㎥/일) / 8(hr/일) = 37.50 [㎥/hr]</v>
          </cell>
        </row>
        <row r="1162">
          <cell r="D1162" t="str">
            <v>3.1 플레이트 콤팩트</v>
          </cell>
          <cell r="E1162" t="str">
            <v>1.5ton</v>
          </cell>
          <cell r="F1162">
            <v>1</v>
          </cell>
          <cell r="G1162" t="str">
            <v>대</v>
          </cell>
          <cell r="P1162" t="str">
            <v>제2호표</v>
          </cell>
        </row>
        <row r="1163">
          <cell r="D1163" t="str">
            <v>재료비</v>
          </cell>
          <cell r="E1163" t="str">
            <v>1708 / 37.5</v>
          </cell>
          <cell r="F1163">
            <v>1</v>
          </cell>
          <cell r="H1163">
            <v>45</v>
          </cell>
          <cell r="I1163">
            <v>45</v>
          </cell>
          <cell r="N1163">
            <v>45</v>
          </cell>
          <cell r="O1163">
            <v>45</v>
          </cell>
        </row>
        <row r="1164">
          <cell r="D1164" t="str">
            <v>노무비</v>
          </cell>
          <cell r="E1164" t="str">
            <v>28949 / 37.5</v>
          </cell>
          <cell r="F1164">
            <v>1</v>
          </cell>
          <cell r="J1164">
            <v>771</v>
          </cell>
          <cell r="K1164">
            <v>771</v>
          </cell>
          <cell r="N1164">
            <v>771</v>
          </cell>
          <cell r="O1164">
            <v>771</v>
          </cell>
        </row>
        <row r="1165">
          <cell r="D1165" t="str">
            <v>경비</v>
          </cell>
          <cell r="E1165" t="str">
            <v>546 / 37.5</v>
          </cell>
          <cell r="F1165">
            <v>1</v>
          </cell>
          <cell r="L1165">
            <v>14</v>
          </cell>
          <cell r="M1165">
            <v>14</v>
          </cell>
          <cell r="N1165">
            <v>14</v>
          </cell>
          <cell r="O1165">
            <v>14</v>
          </cell>
        </row>
        <row r="1166">
          <cell r="D1166" t="str">
            <v>3.2 진동롤러(핸드가이드식)</v>
          </cell>
          <cell r="E1166" t="str">
            <v>0.7ton</v>
          </cell>
          <cell r="F1166">
            <v>1</v>
          </cell>
          <cell r="G1166" t="str">
            <v>대</v>
          </cell>
          <cell r="P1166" t="str">
            <v>제4호표</v>
          </cell>
        </row>
        <row r="1167">
          <cell r="D1167" t="str">
            <v>재료비</v>
          </cell>
          <cell r="E1167" t="str">
            <v>2339 / 37.5</v>
          </cell>
          <cell r="F1167">
            <v>1</v>
          </cell>
          <cell r="H1167">
            <v>62</v>
          </cell>
          <cell r="I1167">
            <v>62</v>
          </cell>
          <cell r="N1167">
            <v>62</v>
          </cell>
          <cell r="O1167">
            <v>62</v>
          </cell>
        </row>
        <row r="1168">
          <cell r="D1168" t="str">
            <v>노무비</v>
          </cell>
          <cell r="E1168" t="str">
            <v>28949 / 37.5</v>
          </cell>
          <cell r="F1168">
            <v>1</v>
          </cell>
          <cell r="J1168">
            <v>771</v>
          </cell>
          <cell r="K1168">
            <v>771</v>
          </cell>
          <cell r="N1168">
            <v>771</v>
          </cell>
          <cell r="O1168">
            <v>771</v>
          </cell>
        </row>
        <row r="1169">
          <cell r="D1169" t="str">
            <v>경비</v>
          </cell>
          <cell r="E1169" t="str">
            <v>1649 / 37.5</v>
          </cell>
          <cell r="F1169">
            <v>1</v>
          </cell>
          <cell r="L1169">
            <v>43</v>
          </cell>
          <cell r="M1169">
            <v>43</v>
          </cell>
          <cell r="N1169">
            <v>43</v>
          </cell>
          <cell r="O1169">
            <v>43</v>
          </cell>
        </row>
        <row r="1170">
          <cell r="D1170" t="str">
            <v>3.3 로더(타이어)</v>
          </cell>
          <cell r="E1170" t="str">
            <v>0.57㎥</v>
          </cell>
          <cell r="F1170">
            <v>1</v>
          </cell>
          <cell r="G1170" t="str">
            <v>대</v>
          </cell>
          <cell r="P1170" t="str">
            <v>제6호표</v>
          </cell>
        </row>
        <row r="1171">
          <cell r="D1171" t="str">
            <v>재료비</v>
          </cell>
          <cell r="E1171" t="str">
            <v>4741 / 37.5</v>
          </cell>
          <cell r="F1171">
            <v>1</v>
          </cell>
          <cell r="H1171">
            <v>126</v>
          </cell>
          <cell r="I1171">
            <v>126</v>
          </cell>
          <cell r="N1171">
            <v>126</v>
          </cell>
          <cell r="O1171">
            <v>126</v>
          </cell>
        </row>
        <row r="1172">
          <cell r="D1172" t="str">
            <v>노무비</v>
          </cell>
          <cell r="E1172" t="str">
            <v>42267 / 37.5</v>
          </cell>
          <cell r="F1172">
            <v>1</v>
          </cell>
          <cell r="J1172">
            <v>1127</v>
          </cell>
          <cell r="K1172">
            <v>1127</v>
          </cell>
          <cell r="N1172">
            <v>1127</v>
          </cell>
          <cell r="O1172">
            <v>1127</v>
          </cell>
        </row>
        <row r="1173">
          <cell r="D1173" t="str">
            <v>경비</v>
          </cell>
          <cell r="E1173" t="str">
            <v>6050 / 37.5</v>
          </cell>
          <cell r="F1173">
            <v>1</v>
          </cell>
          <cell r="L1173">
            <v>161</v>
          </cell>
          <cell r="M1173">
            <v>161</v>
          </cell>
          <cell r="N1173">
            <v>161</v>
          </cell>
          <cell r="O1173">
            <v>161</v>
          </cell>
        </row>
        <row r="1175">
          <cell r="D1175" t="str">
            <v>3.4 살수차</v>
          </cell>
          <cell r="E1175" t="str">
            <v>5,500ℓ</v>
          </cell>
          <cell r="F1175">
            <v>0.5</v>
          </cell>
          <cell r="G1175" t="str">
            <v>대</v>
          </cell>
          <cell r="P1175" t="str">
            <v>제5호표</v>
          </cell>
        </row>
        <row r="1176">
          <cell r="D1176" t="str">
            <v>재료비</v>
          </cell>
          <cell r="E1176" t="str">
            <v>11376 / 37.5</v>
          </cell>
          <cell r="F1176">
            <v>0.5</v>
          </cell>
          <cell r="H1176">
            <v>303</v>
          </cell>
          <cell r="I1176">
            <v>151</v>
          </cell>
          <cell r="N1176">
            <v>303</v>
          </cell>
          <cell r="O1176">
            <v>151</v>
          </cell>
        </row>
        <row r="1177">
          <cell r="D1177" t="str">
            <v>노무비</v>
          </cell>
          <cell r="E1177" t="str">
            <v>36713 / 37.5</v>
          </cell>
          <cell r="F1177">
            <v>0.5</v>
          </cell>
          <cell r="J1177">
            <v>979</v>
          </cell>
          <cell r="K1177">
            <v>489</v>
          </cell>
          <cell r="N1177">
            <v>979</v>
          </cell>
          <cell r="O1177">
            <v>489</v>
          </cell>
        </row>
        <row r="1178">
          <cell r="D1178" t="str">
            <v>경비</v>
          </cell>
          <cell r="E1178" t="str">
            <v>8735 / 37.5</v>
          </cell>
          <cell r="F1178">
            <v>0.5</v>
          </cell>
          <cell r="L1178">
            <v>232</v>
          </cell>
          <cell r="M1178">
            <v>116</v>
          </cell>
          <cell r="N1178">
            <v>232</v>
          </cell>
          <cell r="O1178">
            <v>116</v>
          </cell>
        </row>
        <row r="1181">
          <cell r="D1181" t="str">
            <v>계</v>
          </cell>
          <cell r="I1181">
            <v>13635</v>
          </cell>
          <cell r="K1181">
            <v>4711</v>
          </cell>
          <cell r="M1181">
            <v>334</v>
          </cell>
          <cell r="O1181">
            <v>18680</v>
          </cell>
        </row>
        <row r="1194">
          <cell r="A1194">
            <v>510</v>
          </cell>
          <cell r="B1194">
            <v>3</v>
          </cell>
          <cell r="C1194" t="str">
            <v>제510호표</v>
          </cell>
          <cell r="D1194" t="str">
            <v>아스팔트 절삭후 덧씌우기</v>
          </cell>
          <cell r="E1194" t="str">
            <v>불연속구간</v>
          </cell>
          <cell r="F1194">
            <v>1</v>
          </cell>
          <cell r="G1194" t="str">
            <v>㎡</v>
          </cell>
          <cell r="I1194">
            <v>8352</v>
          </cell>
          <cell r="K1194">
            <v>1688</v>
          </cell>
          <cell r="M1194">
            <v>1004</v>
          </cell>
          <cell r="O1194">
            <v>11044</v>
          </cell>
          <cell r="P1194" t="str">
            <v>건토1-11-2</v>
          </cell>
        </row>
        <row r="1196">
          <cell r="D1196" t="str">
            <v>아스팔트 절삭후 덧씌우기</v>
          </cell>
          <cell r="E1196" t="str">
            <v>불연속구간</v>
          </cell>
        </row>
        <row r="1198">
          <cell r="D1198" t="str">
            <v>1. 재료비</v>
          </cell>
          <cell r="E1198" t="str">
            <v>시공량 : 2000㎡</v>
          </cell>
        </row>
        <row r="1199">
          <cell r="B1199" t="str">
            <v>표층아스팔트#78</v>
          </cell>
          <cell r="D1199" t="str">
            <v>표층아스팔트#78</v>
          </cell>
          <cell r="E1199" t="str">
            <v>2000㎡ * 0.05 * 2.35 = 235ton</v>
          </cell>
          <cell r="F1199">
            <v>235</v>
          </cell>
          <cell r="G1199" t="str">
            <v>M/T</v>
          </cell>
          <cell r="H1199">
            <v>67000</v>
          </cell>
          <cell r="I1199">
            <v>15745000</v>
          </cell>
          <cell r="N1199">
            <v>67000</v>
          </cell>
          <cell r="O1199">
            <v>15745000</v>
          </cell>
        </row>
        <row r="1201">
          <cell r="D1201" t="str">
            <v>2. 노무비</v>
          </cell>
        </row>
        <row r="1202">
          <cell r="D1202" t="str">
            <v>포장공</v>
          </cell>
          <cell r="E1202">
            <v>4</v>
          </cell>
          <cell r="F1202">
            <v>4</v>
          </cell>
          <cell r="G1202" t="str">
            <v>인</v>
          </cell>
          <cell r="J1202">
            <v>194484</v>
          </cell>
          <cell r="K1202">
            <v>777936</v>
          </cell>
          <cell r="N1202">
            <v>194484</v>
          </cell>
          <cell r="O1202">
            <v>777936</v>
          </cell>
        </row>
        <row r="1203">
          <cell r="D1203" t="str">
            <v>보통인부</v>
          </cell>
          <cell r="E1203">
            <v>2</v>
          </cell>
          <cell r="F1203">
            <v>2</v>
          </cell>
          <cell r="G1203" t="str">
            <v>인</v>
          </cell>
          <cell r="J1203">
            <v>138290</v>
          </cell>
          <cell r="K1203">
            <v>276580</v>
          </cell>
          <cell r="N1203">
            <v>138290</v>
          </cell>
          <cell r="O1203">
            <v>276580</v>
          </cell>
        </row>
        <row r="1205">
          <cell r="D1205" t="str">
            <v>3. 기계경비</v>
          </cell>
          <cell r="E1205" t="str">
            <v>시공량 : 2000㎡</v>
          </cell>
        </row>
        <row r="1206">
          <cell r="D1206" t="str">
            <v>3.1 노면파쇄기</v>
          </cell>
          <cell r="E1206" t="str">
            <v>2m</v>
          </cell>
          <cell r="F1206">
            <v>0.5</v>
          </cell>
          <cell r="G1206" t="str">
            <v>대</v>
          </cell>
          <cell r="P1206" t="str">
            <v>제13호표</v>
          </cell>
        </row>
        <row r="1207">
          <cell r="D1207" t="str">
            <v>재료비</v>
          </cell>
          <cell r="E1207">
            <v>57524</v>
          </cell>
          <cell r="F1207">
            <v>8</v>
          </cell>
          <cell r="G1207" t="str">
            <v>h</v>
          </cell>
          <cell r="H1207">
            <v>57524</v>
          </cell>
          <cell r="I1207">
            <v>460192</v>
          </cell>
          <cell r="N1207">
            <v>57524</v>
          </cell>
          <cell r="O1207">
            <v>460192</v>
          </cell>
        </row>
        <row r="1208">
          <cell r="D1208" t="str">
            <v>노무비</v>
          </cell>
          <cell r="E1208">
            <v>42267</v>
          </cell>
          <cell r="F1208">
            <v>8</v>
          </cell>
          <cell r="G1208" t="str">
            <v>h</v>
          </cell>
          <cell r="J1208">
            <v>42267</v>
          </cell>
          <cell r="K1208">
            <v>338136</v>
          </cell>
          <cell r="N1208">
            <v>42267</v>
          </cell>
          <cell r="O1208">
            <v>338136</v>
          </cell>
        </row>
        <row r="1209">
          <cell r="D1209" t="str">
            <v>경비</v>
          </cell>
          <cell r="E1209">
            <v>148880</v>
          </cell>
          <cell r="F1209">
            <v>8</v>
          </cell>
          <cell r="G1209" t="str">
            <v>h</v>
          </cell>
          <cell r="L1209">
            <v>148880</v>
          </cell>
          <cell r="M1209">
            <v>1191040</v>
          </cell>
          <cell r="N1209">
            <v>148880</v>
          </cell>
          <cell r="O1209">
            <v>1191040</v>
          </cell>
        </row>
        <row r="1211">
          <cell r="D1211" t="str">
            <v>3.2 로더(타이어)</v>
          </cell>
          <cell r="E1211" t="str">
            <v>0.57㎥</v>
          </cell>
          <cell r="F1211">
            <v>1</v>
          </cell>
          <cell r="G1211" t="str">
            <v>대</v>
          </cell>
          <cell r="P1211" t="str">
            <v>제6호표</v>
          </cell>
        </row>
        <row r="1212">
          <cell r="D1212" t="str">
            <v>재료비</v>
          </cell>
          <cell r="E1212">
            <v>4741</v>
          </cell>
          <cell r="F1212">
            <v>8</v>
          </cell>
          <cell r="G1212" t="str">
            <v>h</v>
          </cell>
          <cell r="H1212">
            <v>4741</v>
          </cell>
          <cell r="I1212">
            <v>37928</v>
          </cell>
          <cell r="N1212">
            <v>4741</v>
          </cell>
          <cell r="O1212">
            <v>37928</v>
          </cell>
        </row>
        <row r="1213">
          <cell r="D1213" t="str">
            <v>노무비</v>
          </cell>
          <cell r="E1213">
            <v>42267</v>
          </cell>
          <cell r="F1213">
            <v>8</v>
          </cell>
          <cell r="G1213" t="str">
            <v>h</v>
          </cell>
          <cell r="J1213">
            <v>42267</v>
          </cell>
          <cell r="K1213">
            <v>338136</v>
          </cell>
          <cell r="N1213">
            <v>42267</v>
          </cell>
          <cell r="O1213">
            <v>338136</v>
          </cell>
        </row>
        <row r="1214">
          <cell r="D1214" t="str">
            <v>경비</v>
          </cell>
          <cell r="E1214">
            <v>6050</v>
          </cell>
          <cell r="F1214">
            <v>8</v>
          </cell>
          <cell r="G1214" t="str">
            <v>h</v>
          </cell>
          <cell r="L1214">
            <v>6050</v>
          </cell>
          <cell r="M1214">
            <v>48400</v>
          </cell>
          <cell r="N1214">
            <v>6050</v>
          </cell>
          <cell r="O1214">
            <v>48400</v>
          </cell>
        </row>
        <row r="1216">
          <cell r="D1216" t="str">
            <v>3.3 아스팔트 피니셔</v>
          </cell>
          <cell r="E1216" t="str">
            <v>3M</v>
          </cell>
          <cell r="F1216">
            <v>1</v>
          </cell>
          <cell r="G1216" t="str">
            <v>대</v>
          </cell>
          <cell r="P1216" t="str">
            <v>제14호표</v>
          </cell>
        </row>
        <row r="1217">
          <cell r="D1217" t="str">
            <v>재료비</v>
          </cell>
          <cell r="E1217">
            <v>13089</v>
          </cell>
          <cell r="F1217">
            <v>8</v>
          </cell>
          <cell r="G1217" t="str">
            <v>h</v>
          </cell>
          <cell r="H1217">
            <v>13089</v>
          </cell>
          <cell r="I1217">
            <v>104712</v>
          </cell>
          <cell r="N1217">
            <v>13089</v>
          </cell>
          <cell r="O1217">
            <v>104712</v>
          </cell>
        </row>
        <row r="1218">
          <cell r="D1218" t="str">
            <v>노무비</v>
          </cell>
          <cell r="E1218">
            <v>42267</v>
          </cell>
          <cell r="F1218">
            <v>8</v>
          </cell>
          <cell r="G1218" t="str">
            <v>h</v>
          </cell>
          <cell r="J1218">
            <v>42267</v>
          </cell>
          <cell r="K1218">
            <v>338136</v>
          </cell>
          <cell r="N1218">
            <v>42267</v>
          </cell>
          <cell r="O1218">
            <v>338136</v>
          </cell>
        </row>
        <row r="1219">
          <cell r="D1219" t="str">
            <v>경비</v>
          </cell>
          <cell r="E1219">
            <v>43454</v>
          </cell>
          <cell r="F1219">
            <v>8</v>
          </cell>
          <cell r="G1219" t="str">
            <v>h</v>
          </cell>
          <cell r="L1219">
            <v>43454</v>
          </cell>
          <cell r="M1219">
            <v>347632</v>
          </cell>
          <cell r="N1219">
            <v>43454</v>
          </cell>
          <cell r="O1219">
            <v>347632</v>
          </cell>
        </row>
        <row r="1221">
          <cell r="D1221" t="str">
            <v>3.4 머캐덤롤러</v>
          </cell>
          <cell r="E1221" t="str">
            <v>10~20ton</v>
          </cell>
          <cell r="F1221">
            <v>1</v>
          </cell>
          <cell r="G1221" t="str">
            <v>대</v>
          </cell>
          <cell r="P1221" t="str">
            <v>제15호표</v>
          </cell>
        </row>
        <row r="1222">
          <cell r="D1222" t="str">
            <v>재료비</v>
          </cell>
          <cell r="E1222">
            <v>10326</v>
          </cell>
          <cell r="F1222">
            <v>8</v>
          </cell>
          <cell r="G1222" t="str">
            <v>h</v>
          </cell>
          <cell r="H1222">
            <v>10326</v>
          </cell>
          <cell r="I1222">
            <v>82608</v>
          </cell>
          <cell r="N1222">
            <v>10326</v>
          </cell>
          <cell r="O1222">
            <v>82608</v>
          </cell>
        </row>
        <row r="1223">
          <cell r="D1223" t="str">
            <v>노무비</v>
          </cell>
          <cell r="E1223">
            <v>42267</v>
          </cell>
          <cell r="F1223">
            <v>8</v>
          </cell>
          <cell r="G1223" t="str">
            <v>h</v>
          </cell>
          <cell r="J1223">
            <v>42267</v>
          </cell>
          <cell r="K1223">
            <v>338136</v>
          </cell>
          <cell r="N1223">
            <v>42267</v>
          </cell>
          <cell r="O1223">
            <v>338136</v>
          </cell>
        </row>
        <row r="1224">
          <cell r="D1224" t="str">
            <v>경비</v>
          </cell>
          <cell r="E1224">
            <v>11139</v>
          </cell>
          <cell r="F1224">
            <v>8</v>
          </cell>
          <cell r="G1224" t="str">
            <v>h</v>
          </cell>
          <cell r="L1224">
            <v>11139</v>
          </cell>
          <cell r="M1224">
            <v>89112</v>
          </cell>
          <cell r="N1224">
            <v>11139</v>
          </cell>
          <cell r="O1224">
            <v>89112</v>
          </cell>
        </row>
        <row r="1226">
          <cell r="D1226" t="str">
            <v>3.5 타이어롤러</v>
          </cell>
          <cell r="E1226" t="str">
            <v>8~15ton</v>
          </cell>
          <cell r="F1226">
            <v>1</v>
          </cell>
          <cell r="G1226" t="str">
            <v>대</v>
          </cell>
          <cell r="P1226" t="str">
            <v>제16호표</v>
          </cell>
        </row>
        <row r="1227">
          <cell r="D1227" t="str">
            <v>재료비</v>
          </cell>
          <cell r="E1227">
            <v>9259</v>
          </cell>
          <cell r="F1227">
            <v>8</v>
          </cell>
          <cell r="G1227" t="str">
            <v>h</v>
          </cell>
          <cell r="H1227">
            <v>9259</v>
          </cell>
          <cell r="I1227">
            <v>74072</v>
          </cell>
          <cell r="N1227">
            <v>9259</v>
          </cell>
          <cell r="O1227">
            <v>74072</v>
          </cell>
        </row>
        <row r="1228">
          <cell r="D1228" t="str">
            <v>노무비</v>
          </cell>
          <cell r="E1228">
            <v>42267</v>
          </cell>
          <cell r="F1228">
            <v>8</v>
          </cell>
          <cell r="G1228" t="str">
            <v>h</v>
          </cell>
          <cell r="J1228">
            <v>42267</v>
          </cell>
          <cell r="K1228">
            <v>338136</v>
          </cell>
          <cell r="N1228">
            <v>42267</v>
          </cell>
          <cell r="O1228">
            <v>338136</v>
          </cell>
        </row>
        <row r="1229">
          <cell r="D1229" t="str">
            <v>경비</v>
          </cell>
          <cell r="E1229">
            <v>16618</v>
          </cell>
          <cell r="F1229">
            <v>8</v>
          </cell>
          <cell r="G1229" t="str">
            <v>h</v>
          </cell>
          <cell r="L1229">
            <v>16618</v>
          </cell>
          <cell r="M1229">
            <v>132944</v>
          </cell>
          <cell r="N1229">
            <v>16618</v>
          </cell>
          <cell r="O1229">
            <v>132944</v>
          </cell>
        </row>
        <row r="1231">
          <cell r="D1231" t="str">
            <v>3.6 탠덤롤러</v>
          </cell>
          <cell r="E1231" t="str">
            <v>5~8ton</v>
          </cell>
          <cell r="F1231">
            <v>1</v>
          </cell>
          <cell r="G1231" t="str">
            <v>대</v>
          </cell>
          <cell r="P1231" t="str">
            <v>제17호표</v>
          </cell>
        </row>
        <row r="1232">
          <cell r="D1232" t="str">
            <v>재료비</v>
          </cell>
          <cell r="E1232">
            <v>9326</v>
          </cell>
          <cell r="F1232">
            <v>8</v>
          </cell>
          <cell r="G1232" t="str">
            <v>h</v>
          </cell>
          <cell r="H1232">
            <v>9326</v>
          </cell>
          <cell r="I1232">
            <v>74608</v>
          </cell>
          <cell r="N1232">
            <v>9326</v>
          </cell>
          <cell r="O1232">
            <v>74608</v>
          </cell>
        </row>
        <row r="1233">
          <cell r="D1233" t="str">
            <v>노무비</v>
          </cell>
          <cell r="E1233">
            <v>42267</v>
          </cell>
          <cell r="F1233">
            <v>8</v>
          </cell>
          <cell r="G1233" t="str">
            <v>h</v>
          </cell>
          <cell r="J1233">
            <v>42267</v>
          </cell>
          <cell r="K1233">
            <v>338136</v>
          </cell>
          <cell r="N1233">
            <v>42267</v>
          </cell>
          <cell r="O1233">
            <v>338136</v>
          </cell>
        </row>
        <row r="1234">
          <cell r="D1234" t="str">
            <v>경비</v>
          </cell>
          <cell r="E1234">
            <v>8285</v>
          </cell>
          <cell r="F1234">
            <v>8</v>
          </cell>
          <cell r="G1234" t="str">
            <v>h</v>
          </cell>
          <cell r="L1234">
            <v>8285</v>
          </cell>
          <cell r="M1234">
            <v>66280</v>
          </cell>
          <cell r="N1234">
            <v>8285</v>
          </cell>
          <cell r="O1234">
            <v>66280</v>
          </cell>
        </row>
        <row r="1236">
          <cell r="D1236" t="str">
            <v>3.7 살수차</v>
          </cell>
          <cell r="E1236" t="str">
            <v>16,000ℓ</v>
          </cell>
          <cell r="F1236">
            <v>1</v>
          </cell>
          <cell r="G1236" t="str">
            <v>대</v>
          </cell>
          <cell r="P1236" t="str">
            <v>제18호표</v>
          </cell>
        </row>
        <row r="1237">
          <cell r="D1237" t="str">
            <v>재료비</v>
          </cell>
          <cell r="E1237">
            <v>15779</v>
          </cell>
          <cell r="F1237">
            <v>8</v>
          </cell>
          <cell r="G1237" t="str">
            <v>h</v>
          </cell>
          <cell r="H1237">
            <v>15779</v>
          </cell>
          <cell r="I1237">
            <v>126232</v>
          </cell>
          <cell r="N1237">
            <v>15779</v>
          </cell>
          <cell r="O1237">
            <v>126232</v>
          </cell>
        </row>
        <row r="1238">
          <cell r="D1238" t="str">
            <v>노무비</v>
          </cell>
          <cell r="E1238">
            <v>36713</v>
          </cell>
          <cell r="F1238">
            <v>8</v>
          </cell>
          <cell r="G1238" t="str">
            <v>h</v>
          </cell>
          <cell r="J1238">
            <v>36713</v>
          </cell>
          <cell r="K1238">
            <v>293704</v>
          </cell>
          <cell r="N1238">
            <v>36713</v>
          </cell>
          <cell r="O1238">
            <v>293704</v>
          </cell>
        </row>
        <row r="1239">
          <cell r="D1239" t="str">
            <v>경비</v>
          </cell>
          <cell r="E1239">
            <v>16754</v>
          </cell>
          <cell r="F1239">
            <v>8</v>
          </cell>
          <cell r="G1239" t="str">
            <v>h</v>
          </cell>
          <cell r="L1239">
            <v>16754</v>
          </cell>
          <cell r="M1239">
            <v>134032</v>
          </cell>
          <cell r="N1239">
            <v>16754</v>
          </cell>
          <cell r="O1239">
            <v>134032</v>
          </cell>
        </row>
        <row r="1240">
          <cell r="D1240" t="str">
            <v>계</v>
          </cell>
          <cell r="E1240" t="str">
            <v>2,000㎡</v>
          </cell>
          <cell r="I1240">
            <v>16705352</v>
          </cell>
          <cell r="K1240">
            <v>3377036</v>
          </cell>
          <cell r="M1240">
            <v>2009440</v>
          </cell>
          <cell r="O1240">
            <v>22091828</v>
          </cell>
        </row>
        <row r="1241">
          <cell r="D1241" t="str">
            <v>계</v>
          </cell>
          <cell r="E1241" t="str">
            <v>1㎡</v>
          </cell>
          <cell r="I1241">
            <v>8352</v>
          </cell>
          <cell r="K1241">
            <v>1688</v>
          </cell>
          <cell r="M1241">
            <v>1004</v>
          </cell>
          <cell r="O1241">
            <v>11044</v>
          </cell>
        </row>
        <row r="1242">
          <cell r="A1242">
            <v>511</v>
          </cell>
          <cell r="B1242">
            <v>3</v>
          </cell>
          <cell r="C1242" t="str">
            <v>제511호표</v>
          </cell>
          <cell r="D1242" t="str">
            <v>보도용 투스콘포장</v>
          </cell>
          <cell r="E1242" t="str">
            <v>적색(180Kg/㎠)</v>
          </cell>
          <cell r="F1242">
            <v>1</v>
          </cell>
          <cell r="G1242" t="str">
            <v>㎡</v>
          </cell>
          <cell r="I1242">
            <v>7120</v>
          </cell>
          <cell r="K1242">
            <v>3259</v>
          </cell>
          <cell r="M1242">
            <v>500</v>
          </cell>
          <cell r="O1242">
            <v>10879</v>
          </cell>
          <cell r="P1242" t="str">
            <v>건토1-8-2</v>
          </cell>
        </row>
        <row r="1243">
          <cell r="D1243" t="str">
            <v>보도용 투스콘포장</v>
          </cell>
          <cell r="E1243" t="str">
            <v>적색(180Kg/㎠)</v>
          </cell>
        </row>
        <row r="1245">
          <cell r="D1245" t="str">
            <v>1. 재료비</v>
          </cell>
          <cell r="E1245" t="str">
            <v>시공량 : 400㎡</v>
          </cell>
        </row>
        <row r="1246">
          <cell r="B1246" t="str">
            <v>투스콘크리트(적색)180Kg/㎠</v>
          </cell>
          <cell r="C1246" t="str">
            <v>재료비</v>
          </cell>
          <cell r="D1246" t="str">
            <v>투스콘크리트(적색)</v>
          </cell>
          <cell r="E1246" t="str">
            <v>400 x 0.06 = 24㎥</v>
          </cell>
          <cell r="F1246">
            <v>24</v>
          </cell>
          <cell r="G1246" t="str">
            <v>㎥</v>
          </cell>
          <cell r="H1246">
            <v>109000</v>
          </cell>
          <cell r="I1246">
            <v>2616000</v>
          </cell>
          <cell r="K1246">
            <v>0</v>
          </cell>
          <cell r="M1246">
            <v>0</v>
          </cell>
          <cell r="N1246">
            <v>109000</v>
          </cell>
          <cell r="O1246">
            <v>2616000</v>
          </cell>
        </row>
        <row r="1247">
          <cell r="D1247" t="str">
            <v>2. 노무비</v>
          </cell>
          <cell r="E1247" t="str">
            <v>시공량 : 400㎡</v>
          </cell>
        </row>
        <row r="1248">
          <cell r="D1248" t="str">
            <v>특별인부</v>
          </cell>
          <cell r="E1248">
            <v>1</v>
          </cell>
          <cell r="F1248">
            <v>1</v>
          </cell>
          <cell r="G1248" t="str">
            <v>인</v>
          </cell>
          <cell r="J1248">
            <v>166063</v>
          </cell>
          <cell r="K1248">
            <v>166063</v>
          </cell>
          <cell r="N1248">
            <v>166063</v>
          </cell>
          <cell r="O1248">
            <v>166063</v>
          </cell>
        </row>
        <row r="1249">
          <cell r="D1249" t="str">
            <v>보통인부</v>
          </cell>
          <cell r="E1249">
            <v>3</v>
          </cell>
          <cell r="F1249">
            <v>3</v>
          </cell>
          <cell r="G1249" t="str">
            <v>인</v>
          </cell>
          <cell r="J1249">
            <v>138290</v>
          </cell>
          <cell r="K1249">
            <v>414870</v>
          </cell>
          <cell r="N1249">
            <v>138290</v>
          </cell>
          <cell r="O1249">
            <v>414870</v>
          </cell>
        </row>
        <row r="1250">
          <cell r="D1250" t="str">
            <v>잡재료비</v>
          </cell>
          <cell r="E1250" t="str">
            <v>노무비의 5%</v>
          </cell>
          <cell r="F1250">
            <v>1</v>
          </cell>
          <cell r="G1250" t="str">
            <v>식</v>
          </cell>
          <cell r="H1250">
            <v>29046.65</v>
          </cell>
          <cell r="I1250">
            <v>29046</v>
          </cell>
          <cell r="N1250">
            <v>29046</v>
          </cell>
          <cell r="O1250">
            <v>29046</v>
          </cell>
        </row>
        <row r="1251">
          <cell r="D1251" t="str">
            <v>3. 기계경비</v>
          </cell>
          <cell r="E1251" t="str">
            <v>시공량 : 400㎡</v>
          </cell>
        </row>
        <row r="1252">
          <cell r="D1252" t="str">
            <v>3.1 플레이트 콤팩트</v>
          </cell>
          <cell r="E1252" t="str">
            <v>1.5ton</v>
          </cell>
          <cell r="F1252">
            <v>1</v>
          </cell>
          <cell r="G1252" t="str">
            <v>대</v>
          </cell>
          <cell r="P1252" t="str">
            <v>제2호표</v>
          </cell>
        </row>
        <row r="1253">
          <cell r="D1253" t="str">
            <v>재료비</v>
          </cell>
          <cell r="E1253">
            <v>1761</v>
          </cell>
          <cell r="F1253">
            <v>8</v>
          </cell>
          <cell r="G1253" t="str">
            <v>h</v>
          </cell>
          <cell r="H1253">
            <v>1761</v>
          </cell>
          <cell r="I1253">
            <v>14088</v>
          </cell>
          <cell r="N1253">
            <v>1761</v>
          </cell>
          <cell r="O1253">
            <v>14088</v>
          </cell>
        </row>
        <row r="1254">
          <cell r="D1254" t="str">
            <v>노무비</v>
          </cell>
          <cell r="E1254">
            <v>25683</v>
          </cell>
          <cell r="F1254">
            <v>8</v>
          </cell>
          <cell r="G1254" t="str">
            <v>h</v>
          </cell>
          <cell r="J1254">
            <v>25683</v>
          </cell>
          <cell r="K1254">
            <v>205464</v>
          </cell>
          <cell r="N1254">
            <v>25683</v>
          </cell>
          <cell r="O1254">
            <v>205464</v>
          </cell>
        </row>
        <row r="1255">
          <cell r="D1255" t="str">
            <v>경비</v>
          </cell>
          <cell r="E1255">
            <v>523</v>
          </cell>
          <cell r="F1255">
            <v>8</v>
          </cell>
          <cell r="G1255" t="str">
            <v>h</v>
          </cell>
          <cell r="L1255">
            <v>523</v>
          </cell>
          <cell r="M1255">
            <v>4184</v>
          </cell>
          <cell r="N1255">
            <v>523</v>
          </cell>
          <cell r="O1255">
            <v>4184</v>
          </cell>
        </row>
        <row r="1256">
          <cell r="D1256" t="str">
            <v>3.2 진동롤러(핸드가이드식)</v>
          </cell>
          <cell r="E1256" t="str">
            <v>0.7ton</v>
          </cell>
          <cell r="F1256">
            <v>1</v>
          </cell>
          <cell r="G1256" t="str">
            <v>대</v>
          </cell>
          <cell r="P1256" t="str">
            <v>제4호표</v>
          </cell>
        </row>
        <row r="1257">
          <cell r="D1257" t="str">
            <v>재료비</v>
          </cell>
          <cell r="E1257">
            <v>3480</v>
          </cell>
          <cell r="F1257">
            <v>8</v>
          </cell>
          <cell r="G1257" t="str">
            <v>h</v>
          </cell>
          <cell r="H1257">
            <v>3480</v>
          </cell>
          <cell r="I1257">
            <v>27840</v>
          </cell>
          <cell r="N1257">
            <v>3480</v>
          </cell>
          <cell r="O1257">
            <v>27840</v>
          </cell>
        </row>
        <row r="1258">
          <cell r="D1258" t="str">
            <v>노무비</v>
          </cell>
          <cell r="E1258">
            <v>25683</v>
          </cell>
          <cell r="F1258">
            <v>8</v>
          </cell>
          <cell r="G1258" t="str">
            <v>h</v>
          </cell>
          <cell r="J1258">
            <v>25683</v>
          </cell>
          <cell r="K1258">
            <v>205464</v>
          </cell>
          <cell r="N1258">
            <v>25683</v>
          </cell>
          <cell r="O1258">
            <v>205464</v>
          </cell>
        </row>
        <row r="1259">
          <cell r="D1259" t="str">
            <v>경비</v>
          </cell>
          <cell r="E1259">
            <v>1649</v>
          </cell>
          <cell r="F1259">
            <v>8</v>
          </cell>
          <cell r="G1259" t="str">
            <v>h</v>
          </cell>
          <cell r="L1259">
            <v>1649</v>
          </cell>
          <cell r="M1259">
            <v>13192</v>
          </cell>
          <cell r="N1259">
            <v>1649</v>
          </cell>
          <cell r="O1259">
            <v>13192</v>
          </cell>
        </row>
        <row r="1260">
          <cell r="D1260" t="str">
            <v>3.3 굴삭기</v>
          </cell>
          <cell r="E1260" t="str">
            <v>0.6㎥</v>
          </cell>
          <cell r="F1260">
            <v>1</v>
          </cell>
          <cell r="G1260" t="str">
            <v>대</v>
          </cell>
          <cell r="P1260" t="str">
            <v>제7호표</v>
          </cell>
        </row>
        <row r="1261">
          <cell r="D1261" t="str">
            <v>재료비</v>
          </cell>
          <cell r="E1261">
            <v>20137</v>
          </cell>
          <cell r="F1261">
            <v>8</v>
          </cell>
          <cell r="G1261" t="str">
            <v>h</v>
          </cell>
          <cell r="H1261">
            <v>20137</v>
          </cell>
          <cell r="I1261">
            <v>161096</v>
          </cell>
          <cell r="N1261">
            <v>20137</v>
          </cell>
          <cell r="O1261">
            <v>161096</v>
          </cell>
        </row>
        <row r="1262">
          <cell r="D1262" t="str">
            <v>노무비</v>
          </cell>
          <cell r="E1262">
            <v>38972</v>
          </cell>
          <cell r="F1262">
            <v>8</v>
          </cell>
          <cell r="G1262" t="str">
            <v>h</v>
          </cell>
          <cell r="J1262">
            <v>38972</v>
          </cell>
          <cell r="K1262">
            <v>311776</v>
          </cell>
          <cell r="N1262">
            <v>38972</v>
          </cell>
          <cell r="O1262">
            <v>311776</v>
          </cell>
        </row>
        <row r="1263">
          <cell r="D1263" t="str">
            <v>경비</v>
          </cell>
          <cell r="E1263">
            <v>22874</v>
          </cell>
          <cell r="F1263">
            <v>8</v>
          </cell>
          <cell r="G1263" t="str">
            <v>h</v>
          </cell>
          <cell r="L1263">
            <v>22874</v>
          </cell>
          <cell r="M1263">
            <v>182992</v>
          </cell>
          <cell r="N1263">
            <v>22874</v>
          </cell>
          <cell r="O1263">
            <v>182992</v>
          </cell>
        </row>
        <row r="1264">
          <cell r="D1264" t="str">
            <v>계</v>
          </cell>
          <cell r="E1264" t="str">
            <v>400㎡</v>
          </cell>
          <cell r="I1264">
            <v>2848070</v>
          </cell>
          <cell r="K1264">
            <v>1303637</v>
          </cell>
          <cell r="M1264">
            <v>200368</v>
          </cell>
          <cell r="O1264">
            <v>4352075</v>
          </cell>
        </row>
        <row r="1265">
          <cell r="D1265" t="str">
            <v>계</v>
          </cell>
          <cell r="E1265" t="str">
            <v>1㎡</v>
          </cell>
          <cell r="I1265">
            <v>7120</v>
          </cell>
          <cell r="K1265">
            <v>3259</v>
          </cell>
          <cell r="M1265">
            <v>500</v>
          </cell>
          <cell r="O1265">
            <v>10879</v>
          </cell>
        </row>
        <row r="1266">
          <cell r="A1266">
            <v>512</v>
          </cell>
          <cell r="B1266">
            <v>3</v>
          </cell>
          <cell r="C1266" t="str">
            <v>제512호표</v>
          </cell>
          <cell r="D1266" t="str">
            <v>보도블럭 포장</v>
          </cell>
          <cell r="E1266" t="str">
            <v>소형고압블럭</v>
          </cell>
          <cell r="F1266">
            <v>1</v>
          </cell>
          <cell r="G1266" t="str">
            <v>㎡</v>
          </cell>
          <cell r="I1266">
            <v>24054</v>
          </cell>
          <cell r="K1266">
            <v>4850</v>
          </cell>
          <cell r="M1266">
            <v>629</v>
          </cell>
          <cell r="O1266">
            <v>29533</v>
          </cell>
          <cell r="P1266" t="str">
            <v>건토1-8-1</v>
          </cell>
        </row>
        <row r="1267">
          <cell r="D1267" t="str">
            <v>보도블럭 포장</v>
          </cell>
          <cell r="E1267" t="str">
            <v>소형고압블럭</v>
          </cell>
          <cell r="F1267">
            <v>1</v>
          </cell>
          <cell r="G1267" t="str">
            <v>㎡</v>
          </cell>
        </row>
        <row r="1269">
          <cell r="D1269" t="str">
            <v>1. 재료비</v>
          </cell>
          <cell r="E1269" t="str">
            <v>시공량 : 300㎡</v>
          </cell>
        </row>
        <row r="1270">
          <cell r="D1270" t="str">
            <v>블록 (t = 6cm)</v>
          </cell>
          <cell r="E1270">
            <v>0</v>
          </cell>
          <cell r="F1270">
            <v>300</v>
          </cell>
          <cell r="G1270" t="str">
            <v>㎡</v>
          </cell>
          <cell r="H1270">
            <v>8500</v>
          </cell>
          <cell r="I1270">
            <v>2550000</v>
          </cell>
          <cell r="N1270">
            <v>8500</v>
          </cell>
          <cell r="O1270">
            <v>2550000</v>
          </cell>
        </row>
        <row r="1271">
          <cell r="D1271" t="str">
            <v>모래 (t = 4cm)</v>
          </cell>
          <cell r="E1271">
            <v>0</v>
          </cell>
          <cell r="F1271">
            <v>300</v>
          </cell>
          <cell r="G1271" t="str">
            <v>㎥</v>
          </cell>
          <cell r="H1271">
            <v>15000</v>
          </cell>
          <cell r="I1271">
            <v>4500000</v>
          </cell>
          <cell r="N1271">
            <v>15000</v>
          </cell>
          <cell r="O1271">
            <v>4500000</v>
          </cell>
        </row>
        <row r="1273">
          <cell r="D1273" t="str">
            <v>2. 노무비</v>
          </cell>
          <cell r="E1273" t="str">
            <v>시공량 : 300㎡</v>
          </cell>
        </row>
        <row r="1274">
          <cell r="D1274" t="str">
            <v>특별인부</v>
          </cell>
          <cell r="F1274">
            <v>2</v>
          </cell>
          <cell r="G1274" t="str">
            <v>인</v>
          </cell>
          <cell r="J1274">
            <v>166063</v>
          </cell>
          <cell r="K1274">
            <v>332126</v>
          </cell>
          <cell r="N1274">
            <v>166063</v>
          </cell>
          <cell r="O1274">
            <v>332126</v>
          </cell>
        </row>
        <row r="1275">
          <cell r="D1275" t="str">
            <v>보통인부</v>
          </cell>
          <cell r="F1275">
            <v>4</v>
          </cell>
          <cell r="G1275" t="str">
            <v>인</v>
          </cell>
          <cell r="J1275">
            <v>138290</v>
          </cell>
          <cell r="K1275">
            <v>553160</v>
          </cell>
          <cell r="N1275">
            <v>138290</v>
          </cell>
          <cell r="O1275">
            <v>553160</v>
          </cell>
        </row>
        <row r="1276">
          <cell r="D1276" t="str">
            <v>잡재료</v>
          </cell>
          <cell r="E1276" t="str">
            <v>노무비의 5%</v>
          </cell>
          <cell r="F1276">
            <v>5</v>
          </cell>
          <cell r="G1276" t="str">
            <v>%</v>
          </cell>
          <cell r="H1276">
            <v>885286</v>
          </cell>
          <cell r="I1276">
            <v>44264</v>
          </cell>
          <cell r="N1276">
            <v>885286</v>
          </cell>
          <cell r="O1276">
            <v>44264</v>
          </cell>
        </row>
        <row r="1278">
          <cell r="D1278" t="str">
            <v>3. 기계경비</v>
          </cell>
          <cell r="E1278" t="str">
            <v>시공량 : 300㎡</v>
          </cell>
        </row>
        <row r="1279">
          <cell r="D1279" t="str">
            <v>3.1 플레이트 콤팩트</v>
          </cell>
          <cell r="E1279" t="str">
            <v>1.5ton</v>
          </cell>
          <cell r="F1279">
            <v>1</v>
          </cell>
          <cell r="G1279" t="str">
            <v>대</v>
          </cell>
          <cell r="P1279" t="str">
            <v>제2호표</v>
          </cell>
        </row>
        <row r="1280">
          <cell r="D1280" t="str">
            <v>재료비</v>
          </cell>
          <cell r="E1280">
            <v>1708</v>
          </cell>
          <cell r="F1280">
            <v>8</v>
          </cell>
          <cell r="G1280" t="str">
            <v>h</v>
          </cell>
          <cell r="H1280">
            <v>1708</v>
          </cell>
          <cell r="I1280">
            <v>13664</v>
          </cell>
          <cell r="N1280">
            <v>1708</v>
          </cell>
          <cell r="O1280">
            <v>13664</v>
          </cell>
        </row>
        <row r="1281">
          <cell r="D1281" t="str">
            <v>노무비</v>
          </cell>
          <cell r="E1281">
            <v>28949</v>
          </cell>
          <cell r="F1281">
            <v>8</v>
          </cell>
          <cell r="G1281" t="str">
            <v>h</v>
          </cell>
          <cell r="J1281">
            <v>28949</v>
          </cell>
          <cell r="K1281">
            <v>231592</v>
          </cell>
          <cell r="N1281">
            <v>28949</v>
          </cell>
          <cell r="O1281">
            <v>231592</v>
          </cell>
        </row>
        <row r="1282">
          <cell r="D1282" t="str">
            <v>경비</v>
          </cell>
          <cell r="E1282">
            <v>546</v>
          </cell>
          <cell r="F1282">
            <v>8</v>
          </cell>
          <cell r="G1282" t="str">
            <v>h</v>
          </cell>
          <cell r="L1282">
            <v>546</v>
          </cell>
          <cell r="M1282">
            <v>4368</v>
          </cell>
          <cell r="N1282">
            <v>546</v>
          </cell>
          <cell r="O1282">
            <v>4368</v>
          </cell>
        </row>
        <row r="1284">
          <cell r="D1284" t="str">
            <v>3.3 굴삭기</v>
          </cell>
          <cell r="E1284" t="str">
            <v>0.6㎥</v>
          </cell>
          <cell r="F1284">
            <v>1</v>
          </cell>
          <cell r="G1284" t="str">
            <v>대</v>
          </cell>
          <cell r="P1284" t="str">
            <v>제7호표</v>
          </cell>
        </row>
        <row r="1285">
          <cell r="D1285" t="str">
            <v>재료비</v>
          </cell>
          <cell r="E1285">
            <v>13534</v>
          </cell>
          <cell r="F1285">
            <v>8</v>
          </cell>
          <cell r="G1285" t="str">
            <v>h</v>
          </cell>
          <cell r="H1285">
            <v>13534</v>
          </cell>
          <cell r="I1285">
            <v>108272</v>
          </cell>
          <cell r="N1285">
            <v>13534</v>
          </cell>
          <cell r="O1285">
            <v>108272</v>
          </cell>
        </row>
        <row r="1286">
          <cell r="D1286" t="str">
            <v>노무비</v>
          </cell>
          <cell r="E1286">
            <v>42267</v>
          </cell>
          <cell r="F1286">
            <v>8</v>
          </cell>
          <cell r="G1286" t="str">
            <v>h</v>
          </cell>
          <cell r="J1286">
            <v>42267</v>
          </cell>
          <cell r="K1286">
            <v>338136</v>
          </cell>
          <cell r="N1286">
            <v>42267</v>
          </cell>
          <cell r="O1286">
            <v>338136</v>
          </cell>
        </row>
        <row r="1287">
          <cell r="D1287" t="str">
            <v>경비</v>
          </cell>
          <cell r="E1287">
            <v>23055</v>
          </cell>
          <cell r="F1287">
            <v>8</v>
          </cell>
          <cell r="G1287" t="str">
            <v>h</v>
          </cell>
          <cell r="L1287">
            <v>23055</v>
          </cell>
          <cell r="M1287">
            <v>184440</v>
          </cell>
          <cell r="N1287">
            <v>23055</v>
          </cell>
          <cell r="O1287">
            <v>184440</v>
          </cell>
        </row>
        <row r="1288">
          <cell r="E1288" t="str">
            <v>300㎡(신설)</v>
          </cell>
          <cell r="I1288">
            <v>7216200</v>
          </cell>
          <cell r="K1288">
            <v>1455014</v>
          </cell>
          <cell r="M1288">
            <v>188808</v>
          </cell>
          <cell r="O1288">
            <v>8860022</v>
          </cell>
        </row>
        <row r="1289">
          <cell r="E1289" t="str">
            <v>1㎡(신설)</v>
          </cell>
          <cell r="I1289">
            <v>24054</v>
          </cell>
          <cell r="K1289">
            <v>4850</v>
          </cell>
          <cell r="M1289">
            <v>629</v>
          </cell>
          <cell r="O1289">
            <v>29533</v>
          </cell>
        </row>
        <row r="1290">
          <cell r="A1290">
            <v>513</v>
          </cell>
          <cell r="B1290">
            <v>3</v>
          </cell>
          <cell r="C1290" t="str">
            <v>제513호표</v>
          </cell>
          <cell r="D1290" t="str">
            <v>보도블럭 철거</v>
          </cell>
          <cell r="E1290" t="str">
            <v>소형고압블럭</v>
          </cell>
          <cell r="F1290">
            <v>1</v>
          </cell>
          <cell r="G1290" t="str">
            <v>㎡</v>
          </cell>
          <cell r="I1290">
            <v>12027</v>
          </cell>
          <cell r="K1290">
            <v>2425</v>
          </cell>
          <cell r="M1290">
            <v>314</v>
          </cell>
          <cell r="O1290">
            <v>14766</v>
          </cell>
          <cell r="P1290" t="str">
            <v>건토1-11-20</v>
          </cell>
        </row>
        <row r="1291">
          <cell r="D1291" t="str">
            <v>보도블럭 철거</v>
          </cell>
          <cell r="E1291" t="str">
            <v>소형고압블럭</v>
          </cell>
          <cell r="F1291">
            <v>1</v>
          </cell>
          <cell r="G1291" t="str">
            <v>㎡</v>
          </cell>
        </row>
        <row r="1293">
          <cell r="D1293" t="str">
            <v>설치품의 50%</v>
          </cell>
          <cell r="E1293" t="str">
            <v>노무비</v>
          </cell>
          <cell r="F1293">
            <v>50</v>
          </cell>
          <cell r="G1293" t="str">
            <v>%</v>
          </cell>
          <cell r="H1293">
            <v>24054</v>
          </cell>
          <cell r="I1293">
            <v>12027</v>
          </cell>
          <cell r="J1293">
            <v>4850</v>
          </cell>
          <cell r="K1293">
            <v>2425</v>
          </cell>
          <cell r="L1293">
            <v>629</v>
          </cell>
          <cell r="M1293">
            <v>314</v>
          </cell>
          <cell r="N1293">
            <v>29533</v>
          </cell>
          <cell r="O1293">
            <v>14766</v>
          </cell>
          <cell r="P1293" t="str">
            <v>제411호표</v>
          </cell>
        </row>
        <row r="1295">
          <cell r="A1295">
            <v>514</v>
          </cell>
          <cell r="B1295">
            <v>3</v>
          </cell>
          <cell r="C1295" t="str">
            <v>제514호표</v>
          </cell>
          <cell r="D1295" t="str">
            <v>보도블럭 복구</v>
          </cell>
          <cell r="E1295" t="str">
            <v>소형고압블럭</v>
          </cell>
          <cell r="F1295">
            <v>1</v>
          </cell>
          <cell r="G1295" t="str">
            <v>㎡</v>
          </cell>
          <cell r="I1295">
            <v>554</v>
          </cell>
          <cell r="K1295">
            <v>4850</v>
          </cell>
          <cell r="M1295">
            <v>629</v>
          </cell>
          <cell r="O1295">
            <v>6033</v>
          </cell>
          <cell r="P1295" t="str">
            <v>건토1-8-1</v>
          </cell>
        </row>
        <row r="1297">
          <cell r="D1297" t="str">
            <v>보도블럭 복구</v>
          </cell>
          <cell r="E1297" t="str">
            <v>소형고압블럭</v>
          </cell>
          <cell r="F1297">
            <v>1</v>
          </cell>
          <cell r="G1297" t="str">
            <v>㎡</v>
          </cell>
        </row>
        <row r="1298">
          <cell r="D1298" t="str">
            <v>1. 노무비</v>
          </cell>
          <cell r="E1298" t="str">
            <v>시공량 : 300㎡</v>
          </cell>
        </row>
        <row r="1299">
          <cell r="D1299" t="str">
            <v>특별인부</v>
          </cell>
          <cell r="F1299">
            <v>2</v>
          </cell>
          <cell r="G1299" t="str">
            <v>인</v>
          </cell>
          <cell r="J1299">
            <v>166063</v>
          </cell>
          <cell r="K1299">
            <v>332126</v>
          </cell>
          <cell r="N1299">
            <v>166063</v>
          </cell>
          <cell r="O1299">
            <v>332126</v>
          </cell>
        </row>
        <row r="1300">
          <cell r="D1300" t="str">
            <v>보통인부</v>
          </cell>
          <cell r="F1300">
            <v>4</v>
          </cell>
          <cell r="G1300" t="str">
            <v>인</v>
          </cell>
          <cell r="J1300">
            <v>138290</v>
          </cell>
          <cell r="K1300">
            <v>553160</v>
          </cell>
          <cell r="N1300">
            <v>138290</v>
          </cell>
          <cell r="O1300">
            <v>553160</v>
          </cell>
        </row>
        <row r="1301">
          <cell r="D1301" t="str">
            <v>잡재료</v>
          </cell>
          <cell r="E1301" t="str">
            <v>노무비의 5%</v>
          </cell>
          <cell r="F1301">
            <v>5</v>
          </cell>
          <cell r="G1301" t="str">
            <v>%</v>
          </cell>
          <cell r="H1301">
            <v>885286</v>
          </cell>
          <cell r="I1301">
            <v>44264</v>
          </cell>
          <cell r="N1301">
            <v>885286</v>
          </cell>
          <cell r="O1301">
            <v>44264</v>
          </cell>
        </row>
        <row r="1302">
          <cell r="D1302" t="str">
            <v>2. 기계경비</v>
          </cell>
          <cell r="E1302" t="str">
            <v>시공량 : 300㎡</v>
          </cell>
        </row>
        <row r="1303">
          <cell r="D1303" t="str">
            <v>3.1 플레이트 콤팩트</v>
          </cell>
          <cell r="E1303" t="str">
            <v>1.5ton</v>
          </cell>
          <cell r="F1303">
            <v>1</v>
          </cell>
          <cell r="G1303" t="str">
            <v>대</v>
          </cell>
          <cell r="P1303" t="str">
            <v>제2호표</v>
          </cell>
        </row>
        <row r="1304">
          <cell r="D1304" t="str">
            <v>재료비</v>
          </cell>
          <cell r="E1304">
            <v>1708</v>
          </cell>
          <cell r="F1304">
            <v>8</v>
          </cell>
          <cell r="G1304" t="str">
            <v>h</v>
          </cell>
          <cell r="H1304">
            <v>1708</v>
          </cell>
          <cell r="I1304">
            <v>13664</v>
          </cell>
          <cell r="N1304">
            <v>1708</v>
          </cell>
          <cell r="O1304">
            <v>13664</v>
          </cell>
        </row>
        <row r="1305">
          <cell r="D1305" t="str">
            <v>노무비</v>
          </cell>
          <cell r="E1305">
            <v>28949</v>
          </cell>
          <cell r="F1305">
            <v>8</v>
          </cell>
          <cell r="G1305" t="str">
            <v>h</v>
          </cell>
          <cell r="J1305">
            <v>28949</v>
          </cell>
          <cell r="K1305">
            <v>231592</v>
          </cell>
          <cell r="N1305">
            <v>28949</v>
          </cell>
          <cell r="O1305">
            <v>231592</v>
          </cell>
        </row>
        <row r="1306">
          <cell r="D1306" t="str">
            <v>경비</v>
          </cell>
          <cell r="E1306">
            <v>546</v>
          </cell>
          <cell r="F1306">
            <v>8</v>
          </cell>
          <cell r="G1306" t="str">
            <v>h</v>
          </cell>
          <cell r="L1306">
            <v>546</v>
          </cell>
          <cell r="M1306">
            <v>4368</v>
          </cell>
          <cell r="N1306">
            <v>546</v>
          </cell>
          <cell r="O1306">
            <v>4368</v>
          </cell>
        </row>
        <row r="1307">
          <cell r="D1307" t="str">
            <v>3.2 굴삭기</v>
          </cell>
          <cell r="E1307" t="str">
            <v>0.6㎥</v>
          </cell>
          <cell r="F1307">
            <v>1</v>
          </cell>
          <cell r="G1307" t="str">
            <v>대</v>
          </cell>
          <cell r="P1307" t="str">
            <v>제7호표</v>
          </cell>
        </row>
        <row r="1308">
          <cell r="D1308" t="str">
            <v>재료비</v>
          </cell>
          <cell r="E1308">
            <v>13534</v>
          </cell>
          <cell r="F1308">
            <v>8</v>
          </cell>
          <cell r="G1308" t="str">
            <v>h</v>
          </cell>
          <cell r="H1308">
            <v>13534</v>
          </cell>
          <cell r="I1308">
            <v>108272</v>
          </cell>
          <cell r="N1308">
            <v>13534</v>
          </cell>
          <cell r="O1308">
            <v>108272</v>
          </cell>
        </row>
        <row r="1309">
          <cell r="D1309" t="str">
            <v>노무비</v>
          </cell>
          <cell r="E1309">
            <v>42267</v>
          </cell>
          <cell r="F1309">
            <v>8</v>
          </cell>
          <cell r="G1309" t="str">
            <v>h</v>
          </cell>
          <cell r="J1309">
            <v>42267</v>
          </cell>
          <cell r="K1309">
            <v>338136</v>
          </cell>
          <cell r="N1309">
            <v>42267</v>
          </cell>
          <cell r="O1309">
            <v>338136</v>
          </cell>
        </row>
        <row r="1310">
          <cell r="D1310" t="str">
            <v>경비</v>
          </cell>
          <cell r="E1310">
            <v>23055</v>
          </cell>
          <cell r="F1310">
            <v>8</v>
          </cell>
          <cell r="G1310" t="str">
            <v>h</v>
          </cell>
          <cell r="L1310">
            <v>23055</v>
          </cell>
          <cell r="M1310">
            <v>184440</v>
          </cell>
          <cell r="N1310">
            <v>23055</v>
          </cell>
          <cell r="O1310">
            <v>184440</v>
          </cell>
        </row>
        <row r="1311">
          <cell r="E1311" t="str">
            <v>300㎡(신설)</v>
          </cell>
          <cell r="I1311">
            <v>166200</v>
          </cell>
          <cell r="K1311">
            <v>1455014</v>
          </cell>
          <cell r="M1311">
            <v>188808</v>
          </cell>
          <cell r="O1311">
            <v>1810022</v>
          </cell>
        </row>
        <row r="1312">
          <cell r="E1312" t="str">
            <v>1㎡(신설)</v>
          </cell>
          <cell r="I1312">
            <v>554</v>
          </cell>
          <cell r="K1312">
            <v>4850</v>
          </cell>
          <cell r="M1312">
            <v>629</v>
          </cell>
          <cell r="O1312">
            <v>6033</v>
          </cell>
        </row>
        <row r="1313">
          <cell r="E1313" t="str">
            <v>계</v>
          </cell>
          <cell r="I1313">
            <v>554</v>
          </cell>
          <cell r="K1313">
            <v>4850</v>
          </cell>
          <cell r="M1313">
            <v>629</v>
          </cell>
          <cell r="O1313">
            <v>6033</v>
          </cell>
        </row>
        <row r="1314">
          <cell r="A1314">
            <v>515</v>
          </cell>
          <cell r="B1314">
            <v>3</v>
          </cell>
          <cell r="C1314" t="str">
            <v>제515호표</v>
          </cell>
          <cell r="D1314" t="str">
            <v>소규모 포장복구(콘크리트)</v>
          </cell>
          <cell r="E1314" t="str">
            <v>굴착, 다짐, 기층, 표층 포함</v>
          </cell>
          <cell r="F1314">
            <v>1</v>
          </cell>
          <cell r="G1314" t="str">
            <v>㎡</v>
          </cell>
          <cell r="I1314">
            <v>12331</v>
          </cell>
          <cell r="K1314">
            <v>36335</v>
          </cell>
          <cell r="M1314">
            <v>3416</v>
          </cell>
          <cell r="O1314">
            <v>52082</v>
          </cell>
          <cell r="P1314" t="str">
            <v>토1-11-7</v>
          </cell>
        </row>
        <row r="1316">
          <cell r="D1316" t="str">
            <v>소규모 포장복구(콘크리트)</v>
          </cell>
          <cell r="E1316" t="str">
            <v>굴착, 다짐, 기층, 표층 포함</v>
          </cell>
        </row>
        <row r="1318">
          <cell r="D1318" t="str">
            <v>1. 재료비</v>
          </cell>
          <cell r="E1318" t="str">
            <v>시공량 : 50㎡</v>
          </cell>
        </row>
        <row r="1319">
          <cell r="B1319" t="str">
            <v>레미콘(무근 25-180-8)</v>
          </cell>
          <cell r="C1319" t="str">
            <v>재료비</v>
          </cell>
          <cell r="D1319" t="str">
            <v>레미콘(무근 25-180-8)</v>
          </cell>
          <cell r="E1319" t="str">
            <v>50 x 0.15 = 7.5㎥</v>
          </cell>
          <cell r="F1319">
            <v>7.5</v>
          </cell>
          <cell r="G1319" t="str">
            <v>㎥</v>
          </cell>
          <cell r="H1319">
            <v>62100</v>
          </cell>
          <cell r="I1319">
            <v>465750</v>
          </cell>
          <cell r="K1319">
            <v>0</v>
          </cell>
          <cell r="M1319">
            <v>0</v>
          </cell>
          <cell r="N1319">
            <v>62100</v>
          </cell>
          <cell r="O1319">
            <v>465750</v>
          </cell>
        </row>
        <row r="1321">
          <cell r="D1321" t="str">
            <v>2. 노무비</v>
          </cell>
          <cell r="E1321" t="str">
            <v>시공량 : 50㎡</v>
          </cell>
        </row>
        <row r="1322">
          <cell r="D1322" t="str">
            <v>포장공</v>
          </cell>
          <cell r="E1322">
            <v>3</v>
          </cell>
          <cell r="F1322">
            <v>3</v>
          </cell>
          <cell r="G1322" t="str">
            <v>인</v>
          </cell>
          <cell r="J1322">
            <v>194484</v>
          </cell>
          <cell r="K1322">
            <v>583452</v>
          </cell>
          <cell r="N1322">
            <v>194484</v>
          </cell>
          <cell r="O1322">
            <v>583452</v>
          </cell>
        </row>
        <row r="1323">
          <cell r="D1323" t="str">
            <v>보통인부</v>
          </cell>
          <cell r="E1323">
            <v>1</v>
          </cell>
          <cell r="F1323">
            <v>1</v>
          </cell>
          <cell r="G1323" t="str">
            <v>인</v>
          </cell>
          <cell r="J1323">
            <v>138290</v>
          </cell>
          <cell r="K1323">
            <v>138290</v>
          </cell>
          <cell r="N1323">
            <v>138290</v>
          </cell>
          <cell r="O1323">
            <v>138290</v>
          </cell>
        </row>
        <row r="1324">
          <cell r="D1324" t="str">
            <v>공구손료</v>
          </cell>
          <cell r="E1324" t="str">
            <v>노무비의 3%</v>
          </cell>
          <cell r="F1324">
            <v>1</v>
          </cell>
          <cell r="G1324" t="str">
            <v>식</v>
          </cell>
          <cell r="H1324">
            <v>36087.1</v>
          </cell>
          <cell r="I1324">
            <v>36087</v>
          </cell>
          <cell r="N1324">
            <v>36087</v>
          </cell>
          <cell r="O1324">
            <v>36087</v>
          </cell>
        </row>
        <row r="1326">
          <cell r="D1326" t="str">
            <v>3. 기계경비</v>
          </cell>
          <cell r="E1326" t="str">
            <v>시공량 : 50㎡</v>
          </cell>
        </row>
        <row r="1328">
          <cell r="D1328" t="str">
            <v>3.1 플레이트 콤팩트</v>
          </cell>
          <cell r="E1328" t="str">
            <v>1.5ton</v>
          </cell>
          <cell r="F1328">
            <v>1</v>
          </cell>
          <cell r="G1328" t="str">
            <v>대</v>
          </cell>
          <cell r="P1328" t="str">
            <v>제2호표</v>
          </cell>
        </row>
        <row r="1329">
          <cell r="D1329" t="str">
            <v>재료비</v>
          </cell>
          <cell r="E1329">
            <v>1708</v>
          </cell>
          <cell r="F1329">
            <v>8</v>
          </cell>
          <cell r="G1329" t="str">
            <v>h</v>
          </cell>
          <cell r="H1329">
            <v>1708</v>
          </cell>
          <cell r="I1329">
            <v>13664</v>
          </cell>
          <cell r="N1329">
            <v>1708</v>
          </cell>
          <cell r="O1329">
            <v>13664</v>
          </cell>
        </row>
        <row r="1330">
          <cell r="D1330" t="str">
            <v>노무비</v>
          </cell>
          <cell r="E1330">
            <v>28949</v>
          </cell>
          <cell r="F1330">
            <v>8</v>
          </cell>
          <cell r="G1330" t="str">
            <v>h</v>
          </cell>
          <cell r="J1330">
            <v>28949</v>
          </cell>
          <cell r="K1330">
            <v>231592</v>
          </cell>
          <cell r="N1330">
            <v>28949</v>
          </cell>
          <cell r="O1330">
            <v>231592</v>
          </cell>
        </row>
        <row r="1331">
          <cell r="D1331" t="str">
            <v>경비</v>
          </cell>
          <cell r="E1331">
            <v>546</v>
          </cell>
          <cell r="F1331">
            <v>8</v>
          </cell>
          <cell r="G1331" t="str">
            <v>h</v>
          </cell>
          <cell r="L1331">
            <v>546</v>
          </cell>
          <cell r="M1331">
            <v>4368</v>
          </cell>
          <cell r="N1331">
            <v>546</v>
          </cell>
          <cell r="O1331">
            <v>4368</v>
          </cell>
        </row>
        <row r="1333">
          <cell r="D1333" t="str">
            <v>3.2 진동롤러(핸드가이드식)</v>
          </cell>
          <cell r="E1333" t="str">
            <v>0.7ton</v>
          </cell>
          <cell r="F1333">
            <v>1</v>
          </cell>
          <cell r="G1333" t="str">
            <v>대</v>
          </cell>
          <cell r="P1333" t="str">
            <v>제4호표</v>
          </cell>
        </row>
        <row r="1334">
          <cell r="D1334" t="str">
            <v>재료비</v>
          </cell>
          <cell r="E1334">
            <v>2339</v>
          </cell>
          <cell r="F1334">
            <v>8</v>
          </cell>
          <cell r="G1334" t="str">
            <v>h</v>
          </cell>
          <cell r="H1334">
            <v>2339</v>
          </cell>
          <cell r="I1334">
            <v>18712</v>
          </cell>
          <cell r="N1334">
            <v>2339</v>
          </cell>
          <cell r="O1334">
            <v>18712</v>
          </cell>
        </row>
        <row r="1335">
          <cell r="D1335" t="str">
            <v>노무비</v>
          </cell>
          <cell r="E1335">
            <v>28949</v>
          </cell>
          <cell r="F1335">
            <v>8</v>
          </cell>
          <cell r="G1335" t="str">
            <v>h</v>
          </cell>
          <cell r="J1335">
            <v>28949</v>
          </cell>
          <cell r="K1335">
            <v>231592</v>
          </cell>
          <cell r="N1335">
            <v>28949</v>
          </cell>
          <cell r="O1335">
            <v>231592</v>
          </cell>
        </row>
        <row r="1336">
          <cell r="D1336" t="str">
            <v>경비</v>
          </cell>
          <cell r="E1336">
            <v>1649</v>
          </cell>
          <cell r="F1336">
            <v>8</v>
          </cell>
          <cell r="G1336" t="str">
            <v>h</v>
          </cell>
          <cell r="L1336">
            <v>1649</v>
          </cell>
          <cell r="M1336">
            <v>13192</v>
          </cell>
          <cell r="N1336">
            <v>1649</v>
          </cell>
          <cell r="O1336">
            <v>13192</v>
          </cell>
        </row>
        <row r="1338">
          <cell r="D1338" t="str">
            <v>3.3 굴삭기</v>
          </cell>
          <cell r="E1338" t="str">
            <v>0.18㎥</v>
          </cell>
          <cell r="F1338">
            <v>1</v>
          </cell>
          <cell r="G1338" t="str">
            <v>대</v>
          </cell>
          <cell r="P1338" t="str">
            <v>제19호표</v>
          </cell>
        </row>
        <row r="1339">
          <cell r="D1339" t="str">
            <v>재료비</v>
          </cell>
          <cell r="E1339">
            <v>6533</v>
          </cell>
          <cell r="F1339">
            <v>8</v>
          </cell>
          <cell r="G1339" t="str">
            <v>h</v>
          </cell>
          <cell r="H1339">
            <v>6533</v>
          </cell>
          <cell r="I1339">
            <v>52264</v>
          </cell>
          <cell r="N1339">
            <v>6533</v>
          </cell>
          <cell r="O1339">
            <v>52264</v>
          </cell>
        </row>
        <row r="1340">
          <cell r="D1340" t="str">
            <v>노무비</v>
          </cell>
          <cell r="E1340">
            <v>42267</v>
          </cell>
          <cell r="F1340">
            <v>8</v>
          </cell>
          <cell r="G1340" t="str">
            <v>h</v>
          </cell>
          <cell r="J1340">
            <v>42267</v>
          </cell>
          <cell r="K1340">
            <v>338136</v>
          </cell>
          <cell r="N1340">
            <v>42267</v>
          </cell>
          <cell r="O1340">
            <v>338136</v>
          </cell>
        </row>
        <row r="1341">
          <cell r="D1341" t="str">
            <v>경비</v>
          </cell>
          <cell r="E1341">
            <v>13418</v>
          </cell>
          <cell r="F1341">
            <v>8</v>
          </cell>
          <cell r="G1341" t="str">
            <v>h</v>
          </cell>
          <cell r="L1341">
            <v>13418</v>
          </cell>
          <cell r="M1341">
            <v>107344</v>
          </cell>
          <cell r="N1341">
            <v>13418</v>
          </cell>
          <cell r="O1341">
            <v>107344</v>
          </cell>
        </row>
        <row r="1343">
          <cell r="D1343" t="str">
            <v>3.4 덤프트럭</v>
          </cell>
          <cell r="E1343" t="str">
            <v>2.5ton</v>
          </cell>
          <cell r="F1343">
            <v>1</v>
          </cell>
          <cell r="G1343" t="str">
            <v>대</v>
          </cell>
          <cell r="P1343" t="str">
            <v>제12호표</v>
          </cell>
        </row>
        <row r="1344">
          <cell r="D1344" t="str">
            <v>재료비</v>
          </cell>
          <cell r="E1344">
            <v>3764</v>
          </cell>
          <cell r="F1344">
            <v>8</v>
          </cell>
          <cell r="G1344" t="str">
            <v>h</v>
          </cell>
          <cell r="H1344">
            <v>3764</v>
          </cell>
          <cell r="I1344">
            <v>30112</v>
          </cell>
          <cell r="N1344">
            <v>3764</v>
          </cell>
          <cell r="O1344">
            <v>30112</v>
          </cell>
        </row>
        <row r="1345">
          <cell r="D1345" t="str">
            <v>노무비</v>
          </cell>
          <cell r="E1345">
            <v>36713</v>
          </cell>
          <cell r="F1345">
            <v>8</v>
          </cell>
          <cell r="G1345" t="str">
            <v>h</v>
          </cell>
          <cell r="J1345">
            <v>36713</v>
          </cell>
          <cell r="K1345">
            <v>293704</v>
          </cell>
          <cell r="N1345">
            <v>36713</v>
          </cell>
          <cell r="O1345">
            <v>293704</v>
          </cell>
        </row>
        <row r="1346">
          <cell r="D1346" t="str">
            <v>경비</v>
          </cell>
          <cell r="E1346">
            <v>5743</v>
          </cell>
          <cell r="F1346">
            <v>8</v>
          </cell>
          <cell r="G1346" t="str">
            <v>h</v>
          </cell>
          <cell r="L1346">
            <v>5743</v>
          </cell>
          <cell r="M1346">
            <v>45944</v>
          </cell>
          <cell r="N1346">
            <v>5743</v>
          </cell>
          <cell r="O1346">
            <v>45944</v>
          </cell>
        </row>
        <row r="1348">
          <cell r="D1348" t="str">
            <v>계</v>
          </cell>
          <cell r="E1348" t="str">
            <v>50㎡</v>
          </cell>
          <cell r="I1348">
            <v>616589</v>
          </cell>
          <cell r="K1348">
            <v>1816766</v>
          </cell>
          <cell r="M1348">
            <v>170848</v>
          </cell>
          <cell r="O1348">
            <v>2604203</v>
          </cell>
        </row>
        <row r="1349">
          <cell r="D1349" t="str">
            <v>계</v>
          </cell>
          <cell r="E1349" t="str">
            <v>1㎡</v>
          </cell>
          <cell r="I1349">
            <v>12331</v>
          </cell>
          <cell r="K1349">
            <v>36335</v>
          </cell>
          <cell r="M1349">
            <v>3416</v>
          </cell>
          <cell r="O1349">
            <v>52082</v>
          </cell>
        </row>
      </sheetData>
      <sheetData sheetId="22" refreshError="1"/>
      <sheetData sheetId="23">
        <row r="5">
          <cell r="A5">
            <v>1</v>
          </cell>
          <cell r="B5">
            <v>3</v>
          </cell>
          <cell r="C5" t="str">
            <v>제1호표</v>
          </cell>
          <cell r="D5" t="str">
            <v>굴삭기(백호)</v>
          </cell>
          <cell r="E5" t="str">
            <v>0.4㎥</v>
          </cell>
          <cell r="F5">
            <v>1</v>
          </cell>
          <cell r="G5" t="str">
            <v>대</v>
          </cell>
          <cell r="O5">
            <v>11364</v>
          </cell>
          <cell r="P5">
            <v>42267</v>
          </cell>
          <cell r="Q5">
            <v>14086</v>
          </cell>
          <cell r="R5">
            <v>67717</v>
          </cell>
        </row>
        <row r="7">
          <cell r="B7" t="str">
            <v>굴삭기(백호)0.4㎥</v>
          </cell>
          <cell r="D7" t="str">
            <v>굴삭기(백호)</v>
          </cell>
          <cell r="E7" t="str">
            <v>0.4㎥</v>
          </cell>
          <cell r="S7" t="str">
            <v>건공8-2-3</v>
          </cell>
        </row>
        <row r="9">
          <cell r="D9" t="str">
            <v>1. 시간당 손료(10E-7)</v>
          </cell>
          <cell r="H9">
            <v>2085</v>
          </cell>
          <cell r="I9">
            <v>67561000</v>
          </cell>
          <cell r="J9">
            <v>14086</v>
          </cell>
          <cell r="Q9">
            <v>14086</v>
          </cell>
        </row>
        <row r="10">
          <cell r="D10" t="str">
            <v>시간당 손료 = 건설기계가격(원) x 시간당 손료 계수</v>
          </cell>
        </row>
        <row r="11">
          <cell r="D11" t="str">
            <v>시간당 손료 계수 = 상각비계수+정비비계수+관리비계수</v>
          </cell>
        </row>
        <row r="12">
          <cell r="D12" t="str">
            <v>2. 운전경비(시간당)</v>
          </cell>
        </row>
        <row r="13">
          <cell r="D13" t="str">
            <v>건설기계운전사</v>
          </cell>
          <cell r="E13" t="str">
            <v>1*1/8*25/20*16/12</v>
          </cell>
          <cell r="F13">
            <v>0.20833333333333334</v>
          </cell>
          <cell r="G13" t="str">
            <v>인</v>
          </cell>
          <cell r="K13">
            <v>202885</v>
          </cell>
          <cell r="L13">
            <v>42267</v>
          </cell>
        </row>
        <row r="14">
          <cell r="D14" t="str">
            <v>건설기계운전조수</v>
          </cell>
        </row>
        <row r="15">
          <cell r="D15" t="str">
            <v>건설기계조장</v>
          </cell>
        </row>
        <row r="16">
          <cell r="D16" t="str">
            <v>화물차운전사</v>
          </cell>
        </row>
        <row r="17">
          <cell r="D17" t="str">
            <v>일반기계운전사</v>
          </cell>
        </row>
        <row r="18">
          <cell r="D18" t="str">
            <v>계</v>
          </cell>
          <cell r="L18">
            <v>42267</v>
          </cell>
          <cell r="P18">
            <v>42267</v>
          </cell>
        </row>
        <row r="19">
          <cell r="D19" t="str">
            <v>3. 연료비</v>
          </cell>
        </row>
        <row r="20">
          <cell r="B20" t="str">
            <v>경유저유황</v>
          </cell>
          <cell r="D20" t="str">
            <v>경유</v>
          </cell>
          <cell r="E20" t="str">
            <v>저유황</v>
          </cell>
          <cell r="F20">
            <v>9.9</v>
          </cell>
          <cell r="G20" t="str">
            <v>ℓ</v>
          </cell>
          <cell r="M20">
            <v>941</v>
          </cell>
          <cell r="N20">
            <v>9315</v>
          </cell>
        </row>
        <row r="21">
          <cell r="B21" t="str">
            <v>휘발유</v>
          </cell>
          <cell r="D21" t="str">
            <v>휘발유</v>
          </cell>
        </row>
        <row r="22">
          <cell r="D22" t="str">
            <v>잡재료</v>
          </cell>
          <cell r="E22" t="str">
            <v>주연료비의</v>
          </cell>
          <cell r="F22">
            <v>22</v>
          </cell>
          <cell r="G22" t="str">
            <v>%</v>
          </cell>
          <cell r="N22">
            <v>2049</v>
          </cell>
        </row>
        <row r="23">
          <cell r="D23" t="str">
            <v>계</v>
          </cell>
          <cell r="N23">
            <v>11364</v>
          </cell>
          <cell r="O23">
            <v>11364</v>
          </cell>
        </row>
        <row r="24">
          <cell r="A24">
            <v>2</v>
          </cell>
          <cell r="B24">
            <v>3</v>
          </cell>
          <cell r="C24" t="str">
            <v>제2호표</v>
          </cell>
          <cell r="D24" t="str">
            <v>플레이트콤팩터</v>
          </cell>
          <cell r="E24" t="str">
            <v>1.5ton</v>
          </cell>
          <cell r="F24">
            <v>1</v>
          </cell>
          <cell r="G24" t="str">
            <v>대</v>
          </cell>
          <cell r="O24">
            <v>1708</v>
          </cell>
          <cell r="P24">
            <v>28949</v>
          </cell>
          <cell r="Q24">
            <v>546</v>
          </cell>
          <cell r="R24">
            <v>31203</v>
          </cell>
        </row>
        <row r="26">
          <cell r="B26" t="str">
            <v>플레이트콤팩터1.5ton</v>
          </cell>
          <cell r="D26" t="str">
            <v>플레이트콤팩터</v>
          </cell>
          <cell r="E26" t="str">
            <v>1.5ton</v>
          </cell>
          <cell r="S26" t="str">
            <v>건공8-2-10</v>
          </cell>
        </row>
        <row r="28">
          <cell r="D28" t="str">
            <v>1. 시간당 손료(10E-7)</v>
          </cell>
          <cell r="H28">
            <v>3708</v>
          </cell>
          <cell r="I28">
            <v>1473000</v>
          </cell>
          <cell r="J28">
            <v>546</v>
          </cell>
          <cell r="Q28">
            <v>546</v>
          </cell>
        </row>
        <row r="29">
          <cell r="D29" t="str">
            <v>시간당 손료 = 건설기계가격(원) x 시간당 손료 계수</v>
          </cell>
        </row>
        <row r="30">
          <cell r="D30" t="str">
            <v>시간당 손료 계수 = 상각비계수+정비비계수+관리비계수</v>
          </cell>
        </row>
        <row r="31">
          <cell r="D31" t="str">
            <v>2. 운전경비(시간당)</v>
          </cell>
        </row>
        <row r="32">
          <cell r="D32" t="str">
            <v>건설기계운전사</v>
          </cell>
        </row>
        <row r="33">
          <cell r="D33" t="str">
            <v>건설기계운전조수</v>
          </cell>
        </row>
        <row r="34">
          <cell r="D34" t="str">
            <v>건설기계조장</v>
          </cell>
        </row>
        <row r="35">
          <cell r="D35" t="str">
            <v>화물차운전사</v>
          </cell>
        </row>
        <row r="36">
          <cell r="D36" t="str">
            <v>일반기계운전사</v>
          </cell>
          <cell r="E36" t="str">
            <v>1*1/8*25/20*16/12</v>
          </cell>
          <cell r="F36">
            <v>0.20833333333333334</v>
          </cell>
          <cell r="G36" t="str">
            <v>인</v>
          </cell>
          <cell r="K36">
            <v>138956</v>
          </cell>
          <cell r="L36">
            <v>28949</v>
          </cell>
        </row>
        <row r="37">
          <cell r="D37" t="str">
            <v>계</v>
          </cell>
          <cell r="L37">
            <v>28949</v>
          </cell>
          <cell r="P37">
            <v>28949</v>
          </cell>
        </row>
        <row r="38">
          <cell r="D38" t="str">
            <v>3. 연료비</v>
          </cell>
        </row>
        <row r="39">
          <cell r="B39" t="str">
            <v>경유저유황</v>
          </cell>
          <cell r="D39" t="str">
            <v>경유</v>
          </cell>
          <cell r="E39" t="str">
            <v>저유황</v>
          </cell>
          <cell r="G39" t="str">
            <v>ℓ</v>
          </cell>
        </row>
        <row r="40">
          <cell r="B40" t="str">
            <v>휘발유</v>
          </cell>
          <cell r="D40" t="str">
            <v>휘발유</v>
          </cell>
          <cell r="F40">
            <v>1</v>
          </cell>
          <cell r="G40" t="str">
            <v>ℓ</v>
          </cell>
          <cell r="M40">
            <v>1424</v>
          </cell>
          <cell r="N40">
            <v>1424</v>
          </cell>
        </row>
        <row r="41">
          <cell r="D41" t="str">
            <v>잡재료</v>
          </cell>
          <cell r="E41" t="str">
            <v>주연료비의</v>
          </cell>
          <cell r="F41">
            <v>20</v>
          </cell>
          <cell r="G41" t="str">
            <v>%</v>
          </cell>
          <cell r="N41">
            <v>284</v>
          </cell>
        </row>
        <row r="42">
          <cell r="D42" t="str">
            <v>계</v>
          </cell>
          <cell r="N42">
            <v>1708</v>
          </cell>
          <cell r="O42">
            <v>1708</v>
          </cell>
        </row>
        <row r="43">
          <cell r="A43">
            <v>3</v>
          </cell>
          <cell r="B43">
            <v>3</v>
          </cell>
          <cell r="C43" t="str">
            <v>제3호표</v>
          </cell>
          <cell r="D43" t="str">
            <v>커터</v>
          </cell>
          <cell r="E43" t="str">
            <v>320-400mm</v>
          </cell>
          <cell r="F43">
            <v>1</v>
          </cell>
          <cell r="G43" t="str">
            <v>대</v>
          </cell>
          <cell r="O43">
            <v>9568</v>
          </cell>
          <cell r="P43">
            <v>28949</v>
          </cell>
          <cell r="Q43">
            <v>1763</v>
          </cell>
          <cell r="R43">
            <v>40280</v>
          </cell>
        </row>
        <row r="45">
          <cell r="B45" t="str">
            <v>커터320-400mm</v>
          </cell>
          <cell r="D45" t="str">
            <v>커터</v>
          </cell>
          <cell r="E45" t="str">
            <v>320-400mm</v>
          </cell>
          <cell r="S45" t="str">
            <v>건공8-3-17</v>
          </cell>
        </row>
        <row r="47">
          <cell r="D47" t="str">
            <v>1. 시간당 손료(10E-7)</v>
          </cell>
          <cell r="H47">
            <v>6354</v>
          </cell>
          <cell r="I47">
            <v>2775000</v>
          </cell>
          <cell r="J47">
            <v>1763</v>
          </cell>
          <cell r="Q47">
            <v>1763</v>
          </cell>
        </row>
        <row r="48">
          <cell r="D48" t="str">
            <v>시간당 손료 = 건설기계가격(원) x 시간당 손료 계수</v>
          </cell>
        </row>
        <row r="49">
          <cell r="D49" t="str">
            <v>시간당 손료 계수 = 상각비계수+정비비계수+관리비계수</v>
          </cell>
        </row>
        <row r="50">
          <cell r="D50" t="str">
            <v>2. 운전경비(시간당)</v>
          </cell>
        </row>
        <row r="51">
          <cell r="D51" t="str">
            <v>건설기계운전사</v>
          </cell>
        </row>
        <row r="52">
          <cell r="D52" t="str">
            <v>건설기계운전조수</v>
          </cell>
        </row>
        <row r="53">
          <cell r="D53" t="str">
            <v>건설기계조장</v>
          </cell>
        </row>
        <row r="54">
          <cell r="D54" t="str">
            <v>화물차운전사</v>
          </cell>
        </row>
        <row r="55">
          <cell r="D55" t="str">
            <v>일반기계운전사</v>
          </cell>
          <cell r="E55" t="str">
            <v>1*1/8*25/20*16/12</v>
          </cell>
          <cell r="F55">
            <v>0.20833333333333334</v>
          </cell>
          <cell r="G55" t="str">
            <v>인</v>
          </cell>
          <cell r="K55">
            <v>138956</v>
          </cell>
          <cell r="L55">
            <v>28949</v>
          </cell>
        </row>
        <row r="56">
          <cell r="D56" t="str">
            <v>계</v>
          </cell>
          <cell r="L56">
            <v>28949</v>
          </cell>
          <cell r="P56">
            <v>28949</v>
          </cell>
        </row>
        <row r="57">
          <cell r="D57" t="str">
            <v>3. 연료비</v>
          </cell>
        </row>
        <row r="58">
          <cell r="B58" t="str">
            <v>경유저유황</v>
          </cell>
          <cell r="D58" t="str">
            <v>경유</v>
          </cell>
          <cell r="E58" t="str">
            <v>저유황</v>
          </cell>
        </row>
        <row r="59">
          <cell r="B59" t="str">
            <v>휘발유</v>
          </cell>
          <cell r="D59" t="str">
            <v>휘발유</v>
          </cell>
          <cell r="F59">
            <v>5.6</v>
          </cell>
          <cell r="G59" t="str">
            <v>ℓ</v>
          </cell>
          <cell r="M59">
            <v>1424</v>
          </cell>
          <cell r="N59">
            <v>7974</v>
          </cell>
        </row>
        <row r="60">
          <cell r="D60" t="str">
            <v>잡재료</v>
          </cell>
          <cell r="E60" t="str">
            <v>주연료비의</v>
          </cell>
          <cell r="F60">
            <v>20</v>
          </cell>
          <cell r="G60" t="str">
            <v>%</v>
          </cell>
          <cell r="N60">
            <v>1594</v>
          </cell>
        </row>
        <row r="61">
          <cell r="D61" t="str">
            <v>계</v>
          </cell>
          <cell r="N61">
            <v>9568</v>
          </cell>
          <cell r="O61">
            <v>9568</v>
          </cell>
        </row>
        <row r="62">
          <cell r="A62">
            <v>4</v>
          </cell>
          <cell r="B62">
            <v>3</v>
          </cell>
          <cell r="C62" t="str">
            <v>제4호표</v>
          </cell>
          <cell r="D62" t="str">
            <v>진동롤러(핸드가이드식)</v>
          </cell>
          <cell r="E62" t="str">
            <v>0.7ton</v>
          </cell>
          <cell r="F62">
            <v>1</v>
          </cell>
          <cell r="G62" t="str">
            <v>대</v>
          </cell>
          <cell r="O62">
            <v>2339</v>
          </cell>
          <cell r="P62">
            <v>28949</v>
          </cell>
          <cell r="Q62">
            <v>1649</v>
          </cell>
          <cell r="R62">
            <v>32937</v>
          </cell>
        </row>
        <row r="64">
          <cell r="B64" t="str">
            <v>진동롤러(핸드가이드식)0.7ton</v>
          </cell>
          <cell r="D64" t="str">
            <v>진동롤러(핸드가이드식)</v>
          </cell>
          <cell r="E64" t="str">
            <v>0.7ton</v>
          </cell>
          <cell r="S64" t="str">
            <v>건공8-2-9</v>
          </cell>
        </row>
        <row r="66">
          <cell r="D66" t="str">
            <v>1. 시간당 손료(10E-7)</v>
          </cell>
          <cell r="H66">
            <v>2825</v>
          </cell>
          <cell r="I66">
            <v>5838000</v>
          </cell>
          <cell r="J66">
            <v>1649</v>
          </cell>
          <cell r="Q66">
            <v>1649</v>
          </cell>
        </row>
        <row r="67">
          <cell r="D67" t="str">
            <v>시간당 손료 = 건설기계가격(원) x 시간당 손료 계수</v>
          </cell>
        </row>
        <row r="68">
          <cell r="D68" t="str">
            <v>시간당 손료 계수 = 상각비계수+정비비계수+관리비계수</v>
          </cell>
        </row>
        <row r="69">
          <cell r="D69" t="str">
            <v>2. 운전경비(시간당)</v>
          </cell>
        </row>
        <row r="70">
          <cell r="D70" t="str">
            <v>건설기계운전사</v>
          </cell>
        </row>
        <row r="71">
          <cell r="D71" t="str">
            <v>건설기계운전조수</v>
          </cell>
        </row>
        <row r="72">
          <cell r="D72" t="str">
            <v>건설기계조장</v>
          </cell>
        </row>
        <row r="73">
          <cell r="D73" t="str">
            <v>화물차운전사</v>
          </cell>
        </row>
        <row r="74">
          <cell r="D74" t="str">
            <v>일반기계운전사</v>
          </cell>
          <cell r="E74" t="str">
            <v>1*1/8*25/20*16/12</v>
          </cell>
          <cell r="F74">
            <v>0.20833333333333334</v>
          </cell>
          <cell r="G74" t="str">
            <v>인</v>
          </cell>
          <cell r="K74">
            <v>138956</v>
          </cell>
          <cell r="L74">
            <v>28949</v>
          </cell>
        </row>
        <row r="75">
          <cell r="D75" t="str">
            <v>계</v>
          </cell>
          <cell r="L75">
            <v>28949</v>
          </cell>
          <cell r="P75">
            <v>28949</v>
          </cell>
        </row>
        <row r="76">
          <cell r="D76" t="str">
            <v>3. 연료비</v>
          </cell>
        </row>
        <row r="77">
          <cell r="B77" t="str">
            <v>경유저유황</v>
          </cell>
          <cell r="D77" t="str">
            <v>경유</v>
          </cell>
          <cell r="E77" t="str">
            <v>저유황</v>
          </cell>
          <cell r="F77">
            <v>2.2000000000000002</v>
          </cell>
          <cell r="G77" t="str">
            <v>ℓ</v>
          </cell>
          <cell r="M77">
            <v>941</v>
          </cell>
          <cell r="N77">
            <v>2070</v>
          </cell>
        </row>
        <row r="78">
          <cell r="B78" t="str">
            <v>휘발유</v>
          </cell>
          <cell r="D78" t="str">
            <v>휘발유</v>
          </cell>
        </row>
        <row r="79">
          <cell r="D79" t="str">
            <v>잡재료</v>
          </cell>
          <cell r="E79" t="str">
            <v>주연료비의</v>
          </cell>
          <cell r="F79">
            <v>13</v>
          </cell>
          <cell r="G79" t="str">
            <v>%</v>
          </cell>
          <cell r="N79">
            <v>269</v>
          </cell>
        </row>
        <row r="80">
          <cell r="D80" t="str">
            <v>계</v>
          </cell>
          <cell r="N80">
            <v>2339</v>
          </cell>
          <cell r="O80">
            <v>2339</v>
          </cell>
        </row>
        <row r="81">
          <cell r="A81">
            <v>5</v>
          </cell>
          <cell r="B81">
            <v>3</v>
          </cell>
          <cell r="C81" t="str">
            <v>제5호표</v>
          </cell>
          <cell r="D81" t="str">
            <v>물탱크(살수차)</v>
          </cell>
          <cell r="E81" t="str">
            <v>5,500ℓ</v>
          </cell>
          <cell r="F81">
            <v>1</v>
          </cell>
          <cell r="G81" t="str">
            <v>대</v>
          </cell>
          <cell r="O81">
            <v>11376</v>
          </cell>
          <cell r="P81">
            <v>36713</v>
          </cell>
          <cell r="Q81">
            <v>8735</v>
          </cell>
          <cell r="R81">
            <v>56824</v>
          </cell>
        </row>
        <row r="83">
          <cell r="B83" t="str">
            <v>물탱크(살수차)5,500ℓ</v>
          </cell>
          <cell r="D83" t="str">
            <v>물탱크(살수차)</v>
          </cell>
          <cell r="E83" t="str">
            <v>5,500ℓ</v>
          </cell>
          <cell r="S83" t="str">
            <v>건공8-3-52</v>
          </cell>
        </row>
        <row r="85">
          <cell r="D85" t="str">
            <v>1. 시간당 손료(10E-7)</v>
          </cell>
          <cell r="H85">
            <v>2113</v>
          </cell>
          <cell r="I85">
            <v>41342000</v>
          </cell>
          <cell r="J85">
            <v>8735</v>
          </cell>
          <cell r="Q85">
            <v>8735</v>
          </cell>
        </row>
        <row r="86">
          <cell r="D86" t="str">
            <v>시간당 손료 = 건설기계가격(원) x 시간당 손료 계수</v>
          </cell>
        </row>
        <row r="87">
          <cell r="D87" t="str">
            <v>시간당 손료 계수 = 상각비계수+정비비계수+관리비계수</v>
          </cell>
        </row>
        <row r="88">
          <cell r="D88" t="str">
            <v>2. 운전경비(시간당)</v>
          </cell>
        </row>
        <row r="89">
          <cell r="D89" t="str">
            <v>건설기계운전사</v>
          </cell>
        </row>
        <row r="90">
          <cell r="D90" t="str">
            <v>건설기계운전조수</v>
          </cell>
        </row>
        <row r="91">
          <cell r="D91" t="str">
            <v>건설기계조장</v>
          </cell>
        </row>
        <row r="92">
          <cell r="D92" t="str">
            <v>화물차운전사</v>
          </cell>
          <cell r="E92" t="str">
            <v>1*1/8*25/20*16/12</v>
          </cell>
          <cell r="F92">
            <v>0.20833333333333334</v>
          </cell>
          <cell r="G92" t="str">
            <v>인</v>
          </cell>
          <cell r="K92">
            <v>176227</v>
          </cell>
          <cell r="L92">
            <v>36713</v>
          </cell>
        </row>
        <row r="93">
          <cell r="D93" t="str">
            <v>일반기계운전사</v>
          </cell>
        </row>
        <row r="94">
          <cell r="D94" t="str">
            <v>계</v>
          </cell>
          <cell r="L94">
            <v>36713</v>
          </cell>
          <cell r="P94">
            <v>36713</v>
          </cell>
        </row>
        <row r="95">
          <cell r="D95" t="str">
            <v>3. 연료비</v>
          </cell>
        </row>
        <row r="96">
          <cell r="B96" t="str">
            <v>경유저유황</v>
          </cell>
          <cell r="D96" t="str">
            <v>경유</v>
          </cell>
          <cell r="E96" t="str">
            <v>저유황</v>
          </cell>
          <cell r="F96">
            <v>9.3000000000000007</v>
          </cell>
          <cell r="G96" t="str">
            <v>ℓ</v>
          </cell>
          <cell r="M96">
            <v>941</v>
          </cell>
          <cell r="N96">
            <v>8751</v>
          </cell>
        </row>
        <row r="97">
          <cell r="B97" t="str">
            <v>휘발유</v>
          </cell>
          <cell r="D97" t="str">
            <v>휘발유</v>
          </cell>
        </row>
        <row r="98">
          <cell r="D98" t="str">
            <v>잡재료</v>
          </cell>
          <cell r="E98" t="str">
            <v>주연료비의</v>
          </cell>
          <cell r="F98">
            <v>30</v>
          </cell>
          <cell r="G98" t="str">
            <v>%</v>
          </cell>
          <cell r="N98">
            <v>2625</v>
          </cell>
        </row>
        <row r="99">
          <cell r="D99" t="str">
            <v>계</v>
          </cell>
          <cell r="N99">
            <v>11376</v>
          </cell>
          <cell r="O99">
            <v>11376</v>
          </cell>
        </row>
        <row r="100">
          <cell r="A100">
            <v>6</v>
          </cell>
          <cell r="B100">
            <v>3</v>
          </cell>
          <cell r="C100" t="str">
            <v>제6호표</v>
          </cell>
          <cell r="D100" t="str">
            <v>로더(타이어)</v>
          </cell>
          <cell r="E100" t="str">
            <v>0.57㎥</v>
          </cell>
          <cell r="F100">
            <v>1</v>
          </cell>
          <cell r="G100" t="str">
            <v>대</v>
          </cell>
          <cell r="O100">
            <v>4741</v>
          </cell>
          <cell r="P100">
            <v>42267</v>
          </cell>
          <cell r="Q100">
            <v>6050</v>
          </cell>
          <cell r="R100">
            <v>53058</v>
          </cell>
        </row>
        <row r="102">
          <cell r="B102" t="str">
            <v>로더(타이어)0.57㎥</v>
          </cell>
          <cell r="D102" t="str">
            <v>로더(타이어)</v>
          </cell>
          <cell r="E102" t="str">
            <v>0.57㎥</v>
          </cell>
          <cell r="S102" t="str">
            <v>건공8-2-5</v>
          </cell>
        </row>
        <row r="104">
          <cell r="D104" t="str">
            <v>1. 시간당 손료(10E-7)</v>
          </cell>
          <cell r="H104">
            <v>2085</v>
          </cell>
          <cell r="I104">
            <v>29018000</v>
          </cell>
          <cell r="J104">
            <v>6050</v>
          </cell>
          <cell r="Q104">
            <v>6050</v>
          </cell>
        </row>
        <row r="105">
          <cell r="D105" t="str">
            <v>시간당 손료 = 건설기계가격(원) x 시간당 손료 계수</v>
          </cell>
        </row>
        <row r="106">
          <cell r="D106" t="str">
            <v>시간당 손료 계수 = 상각비계수+정비비계수+관리비계수</v>
          </cell>
        </row>
        <row r="107">
          <cell r="D107" t="str">
            <v>2. 운전경비(시간당)</v>
          </cell>
        </row>
        <row r="108">
          <cell r="D108" t="str">
            <v>건설기계운전사</v>
          </cell>
          <cell r="E108" t="str">
            <v>1*1/8*25/20*16/12</v>
          </cell>
          <cell r="F108">
            <v>0.20833333333333334</v>
          </cell>
          <cell r="G108" t="str">
            <v>인</v>
          </cell>
          <cell r="K108">
            <v>202885</v>
          </cell>
          <cell r="L108">
            <v>42267</v>
          </cell>
        </row>
        <row r="109">
          <cell r="D109" t="str">
            <v>건설기계운전조수</v>
          </cell>
        </row>
        <row r="110">
          <cell r="D110" t="str">
            <v>건설기계조장</v>
          </cell>
        </row>
        <row r="111">
          <cell r="D111" t="str">
            <v>화물차운전사</v>
          </cell>
        </row>
        <row r="112">
          <cell r="D112" t="str">
            <v>일반기계운전사</v>
          </cell>
        </row>
        <row r="113">
          <cell r="D113" t="str">
            <v>계</v>
          </cell>
          <cell r="L113">
            <v>42267</v>
          </cell>
          <cell r="P113">
            <v>42267</v>
          </cell>
        </row>
        <row r="114">
          <cell r="D114" t="str">
            <v>3. 연료비</v>
          </cell>
        </row>
        <row r="115">
          <cell r="B115" t="str">
            <v>경유저유황</v>
          </cell>
          <cell r="D115" t="str">
            <v>경유</v>
          </cell>
          <cell r="E115" t="str">
            <v>저유황</v>
          </cell>
          <cell r="F115">
            <v>3.5</v>
          </cell>
          <cell r="G115" t="str">
            <v>ℓ</v>
          </cell>
          <cell r="M115">
            <v>941</v>
          </cell>
          <cell r="N115">
            <v>3293</v>
          </cell>
        </row>
        <row r="116">
          <cell r="B116" t="str">
            <v>휘발유</v>
          </cell>
          <cell r="D116" t="str">
            <v>휘발유</v>
          </cell>
        </row>
        <row r="117">
          <cell r="D117" t="str">
            <v>잡재료</v>
          </cell>
          <cell r="E117" t="str">
            <v>주연료비의</v>
          </cell>
          <cell r="F117">
            <v>44</v>
          </cell>
          <cell r="G117" t="str">
            <v>%</v>
          </cell>
          <cell r="N117">
            <v>1448</v>
          </cell>
        </row>
        <row r="118">
          <cell r="D118" t="str">
            <v>계</v>
          </cell>
          <cell r="N118">
            <v>4741</v>
          </cell>
          <cell r="O118">
            <v>4741</v>
          </cell>
        </row>
        <row r="119">
          <cell r="A119">
            <v>7</v>
          </cell>
          <cell r="B119">
            <v>3</v>
          </cell>
          <cell r="C119" t="str">
            <v>제7호표</v>
          </cell>
          <cell r="D119" t="str">
            <v>굴삭기(타이어)</v>
          </cell>
          <cell r="E119" t="str">
            <v>0.6㎥</v>
          </cell>
          <cell r="F119">
            <v>1</v>
          </cell>
          <cell r="G119" t="str">
            <v>대</v>
          </cell>
          <cell r="O119">
            <v>13534</v>
          </cell>
          <cell r="P119">
            <v>42267</v>
          </cell>
          <cell r="Q119">
            <v>23055</v>
          </cell>
          <cell r="R119">
            <v>78856</v>
          </cell>
        </row>
        <row r="121">
          <cell r="B121" t="str">
            <v>굴삭기(타이어)0.6㎥</v>
          </cell>
          <cell r="D121" t="str">
            <v>굴삭기(타이어)</v>
          </cell>
          <cell r="E121" t="str">
            <v>0.6㎥</v>
          </cell>
          <cell r="S121" t="str">
            <v>건공8-2-3</v>
          </cell>
        </row>
        <row r="123">
          <cell r="D123" t="str">
            <v>1. 시간당 손료(10E-7)</v>
          </cell>
          <cell r="H123">
            <v>2279</v>
          </cell>
          <cell r="I123">
            <v>101167000</v>
          </cell>
          <cell r="J123">
            <v>23055</v>
          </cell>
          <cell r="Q123">
            <v>23055</v>
          </cell>
        </row>
        <row r="124">
          <cell r="D124" t="str">
            <v>시간당 손료 = 건설기계가격(원) x 시간당 손료 계수</v>
          </cell>
        </row>
        <row r="125">
          <cell r="D125" t="str">
            <v>시간당 손료 계수 = 상각비계수+정비비계수+관리비계수</v>
          </cell>
        </row>
        <row r="126">
          <cell r="D126" t="str">
            <v>2. 운전경비(시간당)</v>
          </cell>
        </row>
        <row r="127">
          <cell r="D127" t="str">
            <v>건설기계운전사</v>
          </cell>
          <cell r="E127" t="str">
            <v>1*1/8*25/20*16/12</v>
          </cell>
          <cell r="F127">
            <v>0.20833333333333334</v>
          </cell>
          <cell r="G127" t="str">
            <v>인</v>
          </cell>
          <cell r="K127">
            <v>202885</v>
          </cell>
          <cell r="L127">
            <v>42267</v>
          </cell>
        </row>
        <row r="128">
          <cell r="D128" t="str">
            <v>건설기계운전조수</v>
          </cell>
        </row>
        <row r="129">
          <cell r="D129" t="str">
            <v>건설기계조장</v>
          </cell>
        </row>
        <row r="130">
          <cell r="D130" t="str">
            <v>화물차운전사</v>
          </cell>
        </row>
        <row r="131">
          <cell r="D131" t="str">
            <v>일반기계운전사</v>
          </cell>
        </row>
        <row r="132">
          <cell r="D132" t="str">
            <v>계</v>
          </cell>
          <cell r="L132">
            <v>42267</v>
          </cell>
          <cell r="P132">
            <v>42267</v>
          </cell>
        </row>
        <row r="133">
          <cell r="D133" t="str">
            <v>3. 연료비</v>
          </cell>
        </row>
        <row r="134">
          <cell r="B134" t="str">
            <v>경유저유황</v>
          </cell>
          <cell r="D134" t="str">
            <v>경유</v>
          </cell>
          <cell r="E134" t="str">
            <v>저유황</v>
          </cell>
          <cell r="F134">
            <v>11.6</v>
          </cell>
          <cell r="G134" t="str">
            <v>ℓ</v>
          </cell>
          <cell r="M134">
            <v>941</v>
          </cell>
          <cell r="N134">
            <v>10915</v>
          </cell>
        </row>
        <row r="135">
          <cell r="B135" t="str">
            <v>휘발유</v>
          </cell>
          <cell r="D135" t="str">
            <v>휘발유</v>
          </cell>
        </row>
        <row r="136">
          <cell r="D136" t="str">
            <v>잡재료</v>
          </cell>
          <cell r="E136" t="str">
            <v>주연료비의</v>
          </cell>
          <cell r="F136">
            <v>24</v>
          </cell>
          <cell r="G136" t="str">
            <v>%</v>
          </cell>
          <cell r="N136">
            <v>2619</v>
          </cell>
        </row>
        <row r="137">
          <cell r="D137" t="str">
            <v>계</v>
          </cell>
          <cell r="N137">
            <v>13534</v>
          </cell>
          <cell r="O137">
            <v>13534</v>
          </cell>
        </row>
        <row r="138">
          <cell r="A138">
            <v>8</v>
          </cell>
          <cell r="B138">
            <v>3</v>
          </cell>
          <cell r="C138" t="str">
            <v>제8호표</v>
          </cell>
          <cell r="D138" t="str">
            <v>대형브레이커</v>
          </cell>
          <cell r="E138" t="str">
            <v>0.4㎥</v>
          </cell>
          <cell r="F138">
            <v>1</v>
          </cell>
          <cell r="G138" t="str">
            <v>대</v>
          </cell>
          <cell r="O138">
            <v>0</v>
          </cell>
          <cell r="P138">
            <v>0</v>
          </cell>
          <cell r="Q138">
            <v>4635</v>
          </cell>
          <cell r="R138">
            <v>4635</v>
          </cell>
        </row>
        <row r="140">
          <cell r="B140" t="str">
            <v>대형브레이커0.4㎥</v>
          </cell>
          <cell r="D140" t="str">
            <v>대형브레이커</v>
          </cell>
          <cell r="E140" t="str">
            <v>0.4㎥</v>
          </cell>
          <cell r="S140" t="str">
            <v>건공8-2-15</v>
          </cell>
        </row>
        <row r="142">
          <cell r="D142" t="str">
            <v>1. 시간당 손료(10E-7)</v>
          </cell>
          <cell r="H142">
            <v>6601</v>
          </cell>
          <cell r="I142">
            <v>7023000</v>
          </cell>
          <cell r="J142">
            <v>4635</v>
          </cell>
          <cell r="Q142">
            <v>4635</v>
          </cell>
        </row>
        <row r="143">
          <cell r="D143" t="str">
            <v>시간당 손료 = 건설기계가격(원) x 시간당 손료 계수</v>
          </cell>
        </row>
        <row r="144">
          <cell r="D144" t="str">
            <v>시간당 손료 계수 = 상각비계수+정비비계수+관리비계수</v>
          </cell>
        </row>
        <row r="146">
          <cell r="A146">
            <v>9</v>
          </cell>
          <cell r="B146">
            <v>3</v>
          </cell>
          <cell r="C146" t="str">
            <v>제9호표</v>
          </cell>
          <cell r="D146" t="str">
            <v>동력분무기</v>
          </cell>
          <cell r="E146" t="str">
            <v>4.85KW</v>
          </cell>
          <cell r="F146">
            <v>1</v>
          </cell>
          <cell r="G146" t="str">
            <v>대</v>
          </cell>
          <cell r="O146">
            <v>2221</v>
          </cell>
          <cell r="P146">
            <v>0</v>
          </cell>
          <cell r="Q146">
            <v>223</v>
          </cell>
          <cell r="R146">
            <v>2444</v>
          </cell>
        </row>
        <row r="148">
          <cell r="B148" t="str">
            <v>동력분무기4.85KW</v>
          </cell>
          <cell r="D148" t="str">
            <v>동력분무기</v>
          </cell>
          <cell r="E148" t="str">
            <v>4.85KW</v>
          </cell>
          <cell r="S148" t="str">
            <v>건공8-3-53</v>
          </cell>
        </row>
        <row r="149">
          <cell r="D149" t="str">
            <v>1. 시간당 손료(10E-7)</v>
          </cell>
          <cell r="H149">
            <v>2799</v>
          </cell>
          <cell r="I149">
            <v>797000</v>
          </cell>
          <cell r="J149">
            <v>223</v>
          </cell>
          <cell r="Q149">
            <v>223</v>
          </cell>
        </row>
        <row r="150">
          <cell r="D150" t="str">
            <v>시간당 손료 = 건설기계가격(원) x 시간당 손료 계수</v>
          </cell>
        </row>
        <row r="151">
          <cell r="D151" t="str">
            <v>시간당 손료 계수 = 상각비계수+정비비계수+관리비계수</v>
          </cell>
        </row>
        <row r="152">
          <cell r="D152" t="str">
            <v>2. 연료비</v>
          </cell>
        </row>
        <row r="153">
          <cell r="B153" t="str">
            <v>경유저유황</v>
          </cell>
          <cell r="D153" t="str">
            <v>경유</v>
          </cell>
          <cell r="E153" t="str">
            <v>저유황</v>
          </cell>
        </row>
        <row r="154">
          <cell r="B154" t="str">
            <v>휘발유</v>
          </cell>
          <cell r="D154" t="str">
            <v>휘발유</v>
          </cell>
          <cell r="F154">
            <v>1.3</v>
          </cell>
          <cell r="G154" t="str">
            <v>ℓ</v>
          </cell>
          <cell r="M154">
            <v>1424</v>
          </cell>
          <cell r="N154">
            <v>1851</v>
          </cell>
        </row>
        <row r="155">
          <cell r="D155" t="str">
            <v>잡재료</v>
          </cell>
          <cell r="E155" t="str">
            <v>주연료비의</v>
          </cell>
          <cell r="F155">
            <v>20</v>
          </cell>
          <cell r="G155" t="str">
            <v>%</v>
          </cell>
          <cell r="N155">
            <v>370</v>
          </cell>
        </row>
        <row r="156">
          <cell r="D156" t="str">
            <v>계</v>
          </cell>
          <cell r="N156">
            <v>2221</v>
          </cell>
          <cell r="O156">
            <v>2221</v>
          </cell>
        </row>
        <row r="157">
          <cell r="A157">
            <v>10</v>
          </cell>
          <cell r="B157">
            <v>3</v>
          </cell>
          <cell r="C157" t="str">
            <v>제10호표</v>
          </cell>
          <cell r="D157" t="str">
            <v>크레인(타이어)</v>
          </cell>
          <cell r="E157" t="str">
            <v>25ton</v>
          </cell>
          <cell r="F157">
            <v>1</v>
          </cell>
          <cell r="G157" t="str">
            <v>대</v>
          </cell>
          <cell r="O157">
            <v>7978</v>
          </cell>
          <cell r="P157">
            <v>36713</v>
          </cell>
          <cell r="Q157">
            <v>49645</v>
          </cell>
          <cell r="R157">
            <v>94336</v>
          </cell>
        </row>
        <row r="159">
          <cell r="B159" t="str">
            <v>크레인(타이어)25ton</v>
          </cell>
          <cell r="D159" t="str">
            <v>크레인(타이어)</v>
          </cell>
          <cell r="E159" t="str">
            <v>25ton</v>
          </cell>
          <cell r="S159" t="str">
            <v>건공8-3-1</v>
          </cell>
        </row>
        <row r="161">
          <cell r="D161" t="str">
            <v>1. 시간당 손료(10E-7)</v>
          </cell>
          <cell r="H161">
            <v>2057</v>
          </cell>
          <cell r="I161">
            <v>241350000</v>
          </cell>
          <cell r="J161">
            <v>49645</v>
          </cell>
          <cell r="Q161">
            <v>49645</v>
          </cell>
        </row>
        <row r="162">
          <cell r="D162" t="str">
            <v>시간당 손료 = 건설기계가격(원) x 시간당 손료 계수</v>
          </cell>
        </row>
        <row r="163">
          <cell r="D163" t="str">
            <v>시간당 손료 계수 = 상각비계수+정비비계수+관리비계수</v>
          </cell>
        </row>
        <row r="164">
          <cell r="D164" t="str">
            <v>2. 운전경비(시간당)</v>
          </cell>
        </row>
        <row r="165">
          <cell r="D165" t="str">
            <v>건설기계운전사</v>
          </cell>
        </row>
        <row r="166">
          <cell r="D166" t="str">
            <v>건설기계운전조수</v>
          </cell>
        </row>
        <row r="167">
          <cell r="D167" t="str">
            <v>건설기계조장</v>
          </cell>
        </row>
        <row r="168">
          <cell r="D168" t="str">
            <v>화물차운전사</v>
          </cell>
          <cell r="E168" t="str">
            <v>1*1/8*25/20*16/12</v>
          </cell>
          <cell r="F168">
            <v>0.20833333333333334</v>
          </cell>
          <cell r="G168" t="str">
            <v>인</v>
          </cell>
          <cell r="K168">
            <v>176227</v>
          </cell>
          <cell r="L168">
            <v>36713</v>
          </cell>
        </row>
        <row r="169">
          <cell r="D169" t="str">
            <v>일반기계운전사</v>
          </cell>
        </row>
        <row r="170">
          <cell r="D170" t="str">
            <v>계</v>
          </cell>
          <cell r="L170">
            <v>36713</v>
          </cell>
          <cell r="P170">
            <v>36713</v>
          </cell>
        </row>
        <row r="171">
          <cell r="D171" t="str">
            <v>3. 연료비</v>
          </cell>
        </row>
        <row r="172">
          <cell r="B172" t="str">
            <v>경유저유황</v>
          </cell>
          <cell r="D172" t="str">
            <v>경유</v>
          </cell>
          <cell r="E172" t="str">
            <v>저유황</v>
          </cell>
          <cell r="F172">
            <v>6.1</v>
          </cell>
          <cell r="G172" t="str">
            <v>ℓ</v>
          </cell>
          <cell r="M172">
            <v>941</v>
          </cell>
          <cell r="N172">
            <v>5740</v>
          </cell>
        </row>
        <row r="173">
          <cell r="B173" t="str">
            <v>휘발유</v>
          </cell>
          <cell r="D173" t="str">
            <v>휘발유</v>
          </cell>
          <cell r="G173" t="str">
            <v>ℓ</v>
          </cell>
        </row>
        <row r="174">
          <cell r="D174" t="str">
            <v>잡재료</v>
          </cell>
          <cell r="E174" t="str">
            <v>주연료비의</v>
          </cell>
          <cell r="F174">
            <v>39</v>
          </cell>
          <cell r="G174" t="str">
            <v>%</v>
          </cell>
          <cell r="N174">
            <v>2238</v>
          </cell>
        </row>
        <row r="175">
          <cell r="D175" t="str">
            <v>계</v>
          </cell>
          <cell r="N175">
            <v>7978</v>
          </cell>
          <cell r="O175">
            <v>7978</v>
          </cell>
        </row>
        <row r="176">
          <cell r="A176">
            <v>11</v>
          </cell>
          <cell r="B176">
            <v>3</v>
          </cell>
          <cell r="C176" t="str">
            <v>제11호표</v>
          </cell>
          <cell r="D176" t="str">
            <v>절연버킷트럭</v>
          </cell>
          <cell r="E176" t="str">
            <v>5ton</v>
          </cell>
          <cell r="F176">
            <v>1</v>
          </cell>
          <cell r="G176" t="str">
            <v>대</v>
          </cell>
          <cell r="O176">
            <v>9146</v>
          </cell>
          <cell r="P176">
            <v>0</v>
          </cell>
          <cell r="Q176">
            <v>21012</v>
          </cell>
          <cell r="R176">
            <v>30158</v>
          </cell>
        </row>
        <row r="178">
          <cell r="B178" t="str">
            <v>절연버킷트럭5ton</v>
          </cell>
          <cell r="D178" t="str">
            <v>절연버킷트럭</v>
          </cell>
          <cell r="E178" t="str">
            <v>5ton</v>
          </cell>
          <cell r="S178" t="str">
            <v>전1-36</v>
          </cell>
        </row>
        <row r="180">
          <cell r="D180" t="str">
            <v>1. 시간당 손료(10E-7)</v>
          </cell>
          <cell r="H180">
            <v>2361</v>
          </cell>
          <cell r="I180">
            <v>89000000</v>
          </cell>
          <cell r="J180">
            <v>21012</v>
          </cell>
          <cell r="Q180">
            <v>21012</v>
          </cell>
        </row>
        <row r="181">
          <cell r="D181" t="str">
            <v>시간당 손료 = 건설기계가격(원) x 시간당 손료 계수</v>
          </cell>
        </row>
        <row r="182">
          <cell r="D182" t="str">
            <v>시간당 손료 계수 = 상각비계수+정비비계수+관리비계수</v>
          </cell>
        </row>
        <row r="183">
          <cell r="D183" t="str">
            <v>2. 운전경비(시간당)</v>
          </cell>
          <cell r="E183" t="str">
            <v>조정원 제외</v>
          </cell>
        </row>
        <row r="184">
          <cell r="D184" t="str">
            <v>건설기계운전사</v>
          </cell>
        </row>
        <row r="185">
          <cell r="D185" t="str">
            <v>건설기계운전조수</v>
          </cell>
        </row>
        <row r="186">
          <cell r="D186" t="str">
            <v>건설기계조장</v>
          </cell>
        </row>
        <row r="187">
          <cell r="D187" t="str">
            <v>화물차운전사</v>
          </cell>
        </row>
        <row r="188">
          <cell r="D188" t="str">
            <v>일반기계운전사</v>
          </cell>
        </row>
        <row r="189">
          <cell r="D189" t="str">
            <v>계</v>
          </cell>
          <cell r="L189">
            <v>0</v>
          </cell>
          <cell r="P189">
            <v>0</v>
          </cell>
        </row>
        <row r="190">
          <cell r="D190" t="str">
            <v>3. 연료비</v>
          </cell>
        </row>
        <row r="191">
          <cell r="B191" t="str">
            <v>경유저유황</v>
          </cell>
          <cell r="D191" t="str">
            <v>경유</v>
          </cell>
          <cell r="E191" t="str">
            <v>저유황</v>
          </cell>
          <cell r="F191">
            <v>7.2</v>
          </cell>
          <cell r="G191" t="str">
            <v>ℓ</v>
          </cell>
          <cell r="M191">
            <v>941</v>
          </cell>
          <cell r="N191">
            <v>6775</v>
          </cell>
        </row>
        <row r="192">
          <cell r="B192" t="str">
            <v>휘발유</v>
          </cell>
          <cell r="D192" t="str">
            <v>휘발유</v>
          </cell>
        </row>
        <row r="193">
          <cell r="D193" t="str">
            <v>잡재료</v>
          </cell>
          <cell r="E193" t="str">
            <v>주연료비의</v>
          </cell>
          <cell r="F193">
            <v>35</v>
          </cell>
          <cell r="G193" t="str">
            <v>%</v>
          </cell>
          <cell r="N193">
            <v>2371</v>
          </cell>
        </row>
        <row r="194">
          <cell r="D194" t="str">
            <v>계</v>
          </cell>
          <cell r="N194">
            <v>9146</v>
          </cell>
          <cell r="O194">
            <v>9146</v>
          </cell>
        </row>
        <row r="195">
          <cell r="A195">
            <v>12</v>
          </cell>
          <cell r="B195">
            <v>3</v>
          </cell>
          <cell r="C195" t="str">
            <v>제12호표</v>
          </cell>
          <cell r="D195" t="str">
            <v>덤프트럭</v>
          </cell>
          <cell r="E195" t="str">
            <v>2.5ton</v>
          </cell>
          <cell r="F195">
            <v>1</v>
          </cell>
          <cell r="G195" t="str">
            <v>대</v>
          </cell>
          <cell r="O195">
            <v>3764</v>
          </cell>
          <cell r="P195">
            <v>36713</v>
          </cell>
          <cell r="Q195">
            <v>5743</v>
          </cell>
          <cell r="R195">
            <v>46220</v>
          </cell>
        </row>
        <row r="197">
          <cell r="B197" t="str">
            <v>덤프트럭2.5ton</v>
          </cell>
          <cell r="D197" t="str">
            <v>덤프트럭</v>
          </cell>
          <cell r="E197" t="str">
            <v>2.5ton</v>
          </cell>
          <cell r="S197" t="str">
            <v>건공8-2-8</v>
          </cell>
        </row>
        <row r="199">
          <cell r="D199" t="str">
            <v>1. 시간당 손료(10E-7)</v>
          </cell>
          <cell r="H199">
            <v>2967</v>
          </cell>
          <cell r="I199">
            <v>19358000</v>
          </cell>
          <cell r="J199">
            <v>5743</v>
          </cell>
          <cell r="Q199">
            <v>5743</v>
          </cell>
        </row>
        <row r="200">
          <cell r="D200" t="str">
            <v>시간당 손료 = 건설기계가격(원) x 시간당 손료 계수</v>
          </cell>
        </row>
        <row r="201">
          <cell r="D201" t="str">
            <v>시간당 손료 계수 = 상각비계수+정비비계수+관리비계수</v>
          </cell>
        </row>
        <row r="202">
          <cell r="D202" t="str">
            <v>2. 운전경비(시간당)</v>
          </cell>
        </row>
        <row r="203">
          <cell r="D203" t="str">
            <v>건설기계운전사</v>
          </cell>
        </row>
        <row r="204">
          <cell r="D204" t="str">
            <v>건설기계운전조수</v>
          </cell>
        </row>
        <row r="205">
          <cell r="D205" t="str">
            <v>건설기계조장</v>
          </cell>
        </row>
        <row r="206">
          <cell r="D206" t="str">
            <v>화물차운전사</v>
          </cell>
          <cell r="E206" t="str">
            <v>1*1/8*25/20*16/12</v>
          </cell>
          <cell r="F206">
            <v>0.20833333333333334</v>
          </cell>
          <cell r="G206" t="str">
            <v>인</v>
          </cell>
          <cell r="K206">
            <v>176227</v>
          </cell>
          <cell r="L206">
            <v>36713</v>
          </cell>
        </row>
        <row r="207">
          <cell r="D207" t="str">
            <v>일반기계운전사</v>
          </cell>
        </row>
        <row r="208">
          <cell r="D208" t="str">
            <v>계</v>
          </cell>
          <cell r="L208">
            <v>36713</v>
          </cell>
          <cell r="P208">
            <v>36713</v>
          </cell>
        </row>
        <row r="209">
          <cell r="D209" t="str">
            <v>3. 연료비</v>
          </cell>
        </row>
        <row r="210">
          <cell r="B210" t="str">
            <v>경유저유황</v>
          </cell>
          <cell r="D210" t="str">
            <v>경유</v>
          </cell>
          <cell r="E210" t="str">
            <v>저유황</v>
          </cell>
          <cell r="F210">
            <v>2.9</v>
          </cell>
          <cell r="G210" t="str">
            <v>ℓ</v>
          </cell>
          <cell r="M210">
            <v>941</v>
          </cell>
          <cell r="N210">
            <v>2728</v>
          </cell>
        </row>
        <row r="211">
          <cell r="B211" t="str">
            <v>휘발유</v>
          </cell>
          <cell r="D211" t="str">
            <v>휘발유</v>
          </cell>
        </row>
        <row r="212">
          <cell r="D212" t="str">
            <v>잡재료</v>
          </cell>
          <cell r="E212" t="str">
            <v>주연료비의</v>
          </cell>
          <cell r="F212">
            <v>38</v>
          </cell>
          <cell r="G212" t="str">
            <v>%</v>
          </cell>
          <cell r="N212">
            <v>1036</v>
          </cell>
        </row>
        <row r="213">
          <cell r="D213" t="str">
            <v>계</v>
          </cell>
          <cell r="N213">
            <v>3764</v>
          </cell>
          <cell r="O213">
            <v>3764</v>
          </cell>
        </row>
        <row r="214">
          <cell r="A214">
            <v>13</v>
          </cell>
          <cell r="B214">
            <v>3</v>
          </cell>
          <cell r="C214" t="str">
            <v>제13호표</v>
          </cell>
          <cell r="D214" t="str">
            <v>노면파쇄기</v>
          </cell>
          <cell r="E214" t="str">
            <v>2m</v>
          </cell>
          <cell r="F214">
            <v>1</v>
          </cell>
          <cell r="G214" t="str">
            <v>대</v>
          </cell>
          <cell r="O214">
            <v>57524</v>
          </cell>
          <cell r="P214">
            <v>42267</v>
          </cell>
          <cell r="Q214">
            <v>148880</v>
          </cell>
          <cell r="R214">
            <v>248671</v>
          </cell>
        </row>
        <row r="216">
          <cell r="B216" t="str">
            <v>노면파쇄기2m</v>
          </cell>
          <cell r="D216" t="str">
            <v>노면파쇄기</v>
          </cell>
          <cell r="E216" t="str">
            <v>2m</v>
          </cell>
          <cell r="S216" t="str">
            <v>건공8-2-18</v>
          </cell>
        </row>
        <row r="218">
          <cell r="D218" t="str">
            <v>1. 시간당 손료(10E-7)</v>
          </cell>
          <cell r="H218">
            <v>4032</v>
          </cell>
          <cell r="I218">
            <v>369248000</v>
          </cell>
          <cell r="J218">
            <v>148880</v>
          </cell>
          <cell r="Q218">
            <v>148880</v>
          </cell>
        </row>
        <row r="219">
          <cell r="D219" t="str">
            <v>시간당 손료 = 건설기계가격(원) x 시간당 손료 계수</v>
          </cell>
        </row>
        <row r="220">
          <cell r="D220" t="str">
            <v>시간당 손료 계수 = 상각비계수+정비비계수+관리비계수</v>
          </cell>
        </row>
        <row r="221">
          <cell r="D221" t="str">
            <v>2. 운전경비(시간당)</v>
          </cell>
        </row>
        <row r="222">
          <cell r="D222" t="str">
            <v>건설기계운전사</v>
          </cell>
          <cell r="E222" t="str">
            <v>1*1/8*25/20*16/12</v>
          </cell>
          <cell r="F222">
            <v>0.20833333333333334</v>
          </cell>
          <cell r="G222" t="str">
            <v>인</v>
          </cell>
          <cell r="K222">
            <v>202885</v>
          </cell>
          <cell r="L222">
            <v>42267</v>
          </cell>
        </row>
        <row r="223">
          <cell r="D223" t="str">
            <v>건설기계운전조수</v>
          </cell>
        </row>
        <row r="224">
          <cell r="D224" t="str">
            <v>건설기계조장</v>
          </cell>
        </row>
        <row r="225">
          <cell r="D225" t="str">
            <v>화물차운전사</v>
          </cell>
        </row>
        <row r="226">
          <cell r="D226" t="str">
            <v>일반기계운전사</v>
          </cell>
        </row>
        <row r="227">
          <cell r="D227" t="str">
            <v>계</v>
          </cell>
          <cell r="L227">
            <v>42267</v>
          </cell>
          <cell r="P227">
            <v>42267</v>
          </cell>
        </row>
        <row r="228">
          <cell r="D228" t="str">
            <v>3. 연료비</v>
          </cell>
        </row>
        <row r="229">
          <cell r="B229" t="str">
            <v>경유저유황</v>
          </cell>
          <cell r="D229" t="str">
            <v>경유</v>
          </cell>
          <cell r="E229" t="str">
            <v>저유황</v>
          </cell>
          <cell r="F229">
            <v>52.7</v>
          </cell>
          <cell r="G229" t="str">
            <v>ℓ</v>
          </cell>
          <cell r="M229">
            <v>941</v>
          </cell>
          <cell r="N229">
            <v>49590</v>
          </cell>
        </row>
        <row r="230">
          <cell r="B230" t="str">
            <v>휘발유</v>
          </cell>
          <cell r="D230" t="str">
            <v>휘발유</v>
          </cell>
        </row>
        <row r="231">
          <cell r="D231" t="str">
            <v>잡재료</v>
          </cell>
          <cell r="E231" t="str">
            <v>주연료비의</v>
          </cell>
          <cell r="F231">
            <v>16</v>
          </cell>
          <cell r="G231" t="str">
            <v>%</v>
          </cell>
          <cell r="N231">
            <v>7934</v>
          </cell>
        </row>
        <row r="232">
          <cell r="D232" t="str">
            <v>계</v>
          </cell>
          <cell r="N232">
            <v>57524</v>
          </cell>
          <cell r="O232">
            <v>57524</v>
          </cell>
        </row>
        <row r="233">
          <cell r="A233">
            <v>14</v>
          </cell>
          <cell r="B233">
            <v>3</v>
          </cell>
          <cell r="C233" t="str">
            <v>제14호표</v>
          </cell>
          <cell r="D233" t="str">
            <v>아스팔트피니셔</v>
          </cell>
          <cell r="E233" t="str">
            <v>3m</v>
          </cell>
          <cell r="F233">
            <v>1</v>
          </cell>
          <cell r="G233" t="str">
            <v>대</v>
          </cell>
          <cell r="O233">
            <v>13089</v>
          </cell>
          <cell r="P233">
            <v>42267</v>
          </cell>
          <cell r="Q233">
            <v>43454</v>
          </cell>
          <cell r="R233">
            <v>98810</v>
          </cell>
        </row>
        <row r="235">
          <cell r="B235" t="str">
            <v>아스팔트피니셔3m</v>
          </cell>
          <cell r="D235" t="str">
            <v>아스팔트피니셔</v>
          </cell>
          <cell r="E235" t="str">
            <v>3m</v>
          </cell>
          <cell r="S235" t="str">
            <v>건공8-3-9</v>
          </cell>
        </row>
        <row r="237">
          <cell r="D237" t="str">
            <v>1. 시간당 손료(10E-7)</v>
          </cell>
          <cell r="H237">
            <v>2362</v>
          </cell>
          <cell r="I237">
            <v>183973000</v>
          </cell>
          <cell r="J237">
            <v>43454</v>
          </cell>
          <cell r="Q237">
            <v>43454</v>
          </cell>
        </row>
        <row r="238">
          <cell r="D238" t="str">
            <v>시간당 손료 = 건설기계가격(원) x 시간당 손료 계수</v>
          </cell>
        </row>
        <row r="239">
          <cell r="D239" t="str">
            <v>시간당 손료 계수 = 상각비계수+정비비계수+관리비계수</v>
          </cell>
        </row>
        <row r="240">
          <cell r="D240" t="str">
            <v>2. 운전경비(시간당)</v>
          </cell>
        </row>
        <row r="241">
          <cell r="D241" t="str">
            <v>건설기계운전사</v>
          </cell>
          <cell r="E241" t="str">
            <v>1*1/8*25/20*16/12</v>
          </cell>
          <cell r="F241">
            <v>0.20833333333333334</v>
          </cell>
          <cell r="G241" t="str">
            <v>인</v>
          </cell>
          <cell r="K241">
            <v>202885</v>
          </cell>
          <cell r="L241">
            <v>42267</v>
          </cell>
        </row>
        <row r="242">
          <cell r="D242" t="str">
            <v>건설기계운전조수</v>
          </cell>
        </row>
        <row r="243">
          <cell r="D243" t="str">
            <v>건설기계조장</v>
          </cell>
        </row>
        <row r="244">
          <cell r="D244" t="str">
            <v>화물차운전사</v>
          </cell>
        </row>
        <row r="245">
          <cell r="D245" t="str">
            <v>일반기계운전사</v>
          </cell>
        </row>
        <row r="246">
          <cell r="D246" t="str">
            <v>계</v>
          </cell>
          <cell r="L246">
            <v>42267</v>
          </cell>
          <cell r="P246">
            <v>42267</v>
          </cell>
        </row>
        <row r="247">
          <cell r="D247" t="str">
            <v>3. 연료비</v>
          </cell>
        </row>
        <row r="248">
          <cell r="B248" t="str">
            <v>경유저유황</v>
          </cell>
          <cell r="D248" t="str">
            <v>경유</v>
          </cell>
          <cell r="E248" t="str">
            <v>저유황</v>
          </cell>
          <cell r="F248">
            <v>13</v>
          </cell>
          <cell r="G248" t="str">
            <v>ℓ</v>
          </cell>
          <cell r="M248">
            <v>941</v>
          </cell>
          <cell r="N248">
            <v>12233</v>
          </cell>
        </row>
        <row r="249">
          <cell r="B249" t="str">
            <v>휘발유</v>
          </cell>
          <cell r="D249" t="str">
            <v>휘발유</v>
          </cell>
        </row>
        <row r="250">
          <cell r="D250" t="str">
            <v>잡재료</v>
          </cell>
          <cell r="E250" t="str">
            <v>주연료비의</v>
          </cell>
          <cell r="F250">
            <v>7</v>
          </cell>
          <cell r="G250" t="str">
            <v>%</v>
          </cell>
          <cell r="N250">
            <v>856</v>
          </cell>
        </row>
        <row r="251">
          <cell r="D251" t="str">
            <v>계</v>
          </cell>
          <cell r="N251">
            <v>13089</v>
          </cell>
          <cell r="O251">
            <v>13089</v>
          </cell>
        </row>
        <row r="252">
          <cell r="A252">
            <v>15</v>
          </cell>
          <cell r="B252">
            <v>3</v>
          </cell>
          <cell r="C252" t="str">
            <v>제15호표</v>
          </cell>
          <cell r="D252" t="str">
            <v>머캐덤롤러</v>
          </cell>
          <cell r="E252" t="str">
            <v>10-12ton</v>
          </cell>
          <cell r="F252">
            <v>1</v>
          </cell>
          <cell r="G252" t="str">
            <v>대</v>
          </cell>
          <cell r="O252">
            <v>10326</v>
          </cell>
          <cell r="P252">
            <v>42267</v>
          </cell>
          <cell r="Q252">
            <v>11139</v>
          </cell>
          <cell r="R252">
            <v>63732</v>
          </cell>
        </row>
        <row r="254">
          <cell r="B254" t="str">
            <v>머캐덤롤러10-12ton</v>
          </cell>
          <cell r="D254" t="str">
            <v>머캐덤롤러</v>
          </cell>
          <cell r="E254" t="str">
            <v>10-12ton</v>
          </cell>
          <cell r="S254" t="str">
            <v>건공8-2-9</v>
          </cell>
        </row>
        <row r="256">
          <cell r="D256" t="str">
            <v>1. 시간당 손료(10E-7)</v>
          </cell>
          <cell r="H256">
            <v>1802</v>
          </cell>
          <cell r="I256">
            <v>61815000</v>
          </cell>
          <cell r="J256">
            <v>11139</v>
          </cell>
          <cell r="Q256">
            <v>11139</v>
          </cell>
        </row>
        <row r="257">
          <cell r="D257" t="str">
            <v>시간당 손료 = 건설기계가격(원) x 시간당 손료 계수</v>
          </cell>
        </row>
        <row r="258">
          <cell r="D258" t="str">
            <v>시간당 손료 계수 = 상각비계수+정비비계수+관리비계수</v>
          </cell>
        </row>
        <row r="259">
          <cell r="D259" t="str">
            <v>2. 운전경비(시간당)</v>
          </cell>
        </row>
        <row r="260">
          <cell r="D260" t="str">
            <v>건설기계운전사</v>
          </cell>
          <cell r="E260" t="str">
            <v>1*1/8*25/20*16/12</v>
          </cell>
          <cell r="F260">
            <v>0.20833333333333334</v>
          </cell>
          <cell r="G260" t="str">
            <v>인</v>
          </cell>
          <cell r="K260">
            <v>202885</v>
          </cell>
          <cell r="L260">
            <v>42267</v>
          </cell>
        </row>
        <row r="261">
          <cell r="D261" t="str">
            <v>건설기계운전조수</v>
          </cell>
        </row>
        <row r="262">
          <cell r="D262" t="str">
            <v>건설기계조장</v>
          </cell>
        </row>
        <row r="263">
          <cell r="D263" t="str">
            <v>화물차운전사</v>
          </cell>
          <cell r="K263">
            <v>176227</v>
          </cell>
          <cell r="L263">
            <v>0</v>
          </cell>
        </row>
        <row r="264">
          <cell r="D264" t="str">
            <v>일반기계운전사</v>
          </cell>
        </row>
        <row r="265">
          <cell r="D265" t="str">
            <v>계</v>
          </cell>
          <cell r="L265">
            <v>42267</v>
          </cell>
          <cell r="P265">
            <v>42267</v>
          </cell>
        </row>
        <row r="266">
          <cell r="D266" t="str">
            <v>3. 연료비</v>
          </cell>
        </row>
        <row r="267">
          <cell r="B267" t="str">
            <v>경유저유황</v>
          </cell>
          <cell r="D267" t="str">
            <v>경유</v>
          </cell>
          <cell r="E267" t="str">
            <v>저유황</v>
          </cell>
          <cell r="F267">
            <v>9.3000000000000007</v>
          </cell>
          <cell r="G267" t="str">
            <v>ℓ</v>
          </cell>
          <cell r="M267">
            <v>941</v>
          </cell>
          <cell r="N267">
            <v>8751</v>
          </cell>
        </row>
        <row r="268">
          <cell r="B268" t="str">
            <v>휘발유</v>
          </cell>
          <cell r="D268" t="str">
            <v>휘발유</v>
          </cell>
        </row>
        <row r="269">
          <cell r="D269" t="str">
            <v>잡재료</v>
          </cell>
          <cell r="E269" t="str">
            <v>주연료비의</v>
          </cell>
          <cell r="F269">
            <v>18</v>
          </cell>
          <cell r="G269" t="str">
            <v>%</v>
          </cell>
          <cell r="N269">
            <v>1575</v>
          </cell>
        </row>
        <row r="270">
          <cell r="D270" t="str">
            <v>계</v>
          </cell>
          <cell r="N270">
            <v>10326</v>
          </cell>
          <cell r="O270">
            <v>10326</v>
          </cell>
        </row>
        <row r="271">
          <cell r="A271">
            <v>16</v>
          </cell>
          <cell r="B271">
            <v>3</v>
          </cell>
          <cell r="C271" t="str">
            <v>제16호표</v>
          </cell>
          <cell r="D271" t="str">
            <v>타이어롤러</v>
          </cell>
          <cell r="E271" t="str">
            <v>8-15ton</v>
          </cell>
          <cell r="F271">
            <v>1</v>
          </cell>
          <cell r="G271" t="str">
            <v>대</v>
          </cell>
          <cell r="O271">
            <v>9259</v>
          </cell>
          <cell r="P271">
            <v>42267</v>
          </cell>
          <cell r="Q271">
            <v>16618</v>
          </cell>
          <cell r="R271">
            <v>68144</v>
          </cell>
        </row>
        <row r="273">
          <cell r="B273" t="str">
            <v>타이어롤러8-15ton</v>
          </cell>
          <cell r="D273" t="str">
            <v>타이어롤러</v>
          </cell>
          <cell r="E273" t="str">
            <v>8-15ton</v>
          </cell>
          <cell r="S273" t="str">
            <v>건공8-2-9</v>
          </cell>
        </row>
        <row r="275">
          <cell r="D275" t="str">
            <v>1. 시간당 손료(10E-7)</v>
          </cell>
          <cell r="H275">
            <v>1945</v>
          </cell>
          <cell r="I275">
            <v>85442000</v>
          </cell>
          <cell r="J275">
            <v>16618</v>
          </cell>
          <cell r="Q275">
            <v>16618</v>
          </cell>
        </row>
        <row r="276">
          <cell r="D276" t="str">
            <v>시간당 손료 = 건설기계가격(원) x 시간당 손료 계수</v>
          </cell>
        </row>
        <row r="277">
          <cell r="D277" t="str">
            <v>시간당 손료 계수 = 상각비계수+정비비계수+관리비계수</v>
          </cell>
        </row>
        <row r="278">
          <cell r="D278" t="str">
            <v>2. 운전경비(시간당)</v>
          </cell>
        </row>
        <row r="279">
          <cell r="D279" t="str">
            <v>건설기계운전사</v>
          </cell>
          <cell r="E279" t="str">
            <v>1*1/8*25/20*16/12</v>
          </cell>
          <cell r="F279">
            <v>0.20833333333333334</v>
          </cell>
          <cell r="G279" t="str">
            <v>인</v>
          </cell>
          <cell r="K279">
            <v>202885</v>
          </cell>
          <cell r="L279">
            <v>42267</v>
          </cell>
        </row>
        <row r="280">
          <cell r="D280" t="str">
            <v>건설기계운전조수</v>
          </cell>
        </row>
        <row r="281">
          <cell r="D281" t="str">
            <v>건설기계조장</v>
          </cell>
        </row>
        <row r="282">
          <cell r="D282" t="str">
            <v>화물차운전사</v>
          </cell>
        </row>
        <row r="283">
          <cell r="D283" t="str">
            <v>일반기계운전사</v>
          </cell>
        </row>
        <row r="284">
          <cell r="D284" t="str">
            <v>계</v>
          </cell>
          <cell r="L284">
            <v>42267</v>
          </cell>
          <cell r="P284">
            <v>42267</v>
          </cell>
        </row>
        <row r="285">
          <cell r="D285" t="str">
            <v>3. 연료비</v>
          </cell>
        </row>
        <row r="286">
          <cell r="B286" t="str">
            <v>경유저유황</v>
          </cell>
          <cell r="D286" t="str">
            <v>경유</v>
          </cell>
          <cell r="E286" t="str">
            <v>저유황</v>
          </cell>
          <cell r="F286">
            <v>8</v>
          </cell>
          <cell r="G286" t="str">
            <v>ℓ</v>
          </cell>
          <cell r="M286">
            <v>941</v>
          </cell>
          <cell r="N286">
            <v>7528</v>
          </cell>
        </row>
        <row r="287">
          <cell r="B287" t="str">
            <v>휘발유</v>
          </cell>
          <cell r="D287" t="str">
            <v>휘발유</v>
          </cell>
        </row>
        <row r="288">
          <cell r="D288" t="str">
            <v>잡재료</v>
          </cell>
          <cell r="E288" t="str">
            <v>주연료비의</v>
          </cell>
          <cell r="F288">
            <v>23</v>
          </cell>
          <cell r="G288" t="str">
            <v>%</v>
          </cell>
          <cell r="N288">
            <v>1731</v>
          </cell>
        </row>
        <row r="289">
          <cell r="D289" t="str">
            <v>계</v>
          </cell>
          <cell r="N289">
            <v>9259</v>
          </cell>
          <cell r="O289">
            <v>9259</v>
          </cell>
        </row>
        <row r="290">
          <cell r="A290">
            <v>17</v>
          </cell>
          <cell r="B290">
            <v>3</v>
          </cell>
          <cell r="C290" t="str">
            <v>제17호표</v>
          </cell>
          <cell r="D290" t="str">
            <v>탠덤롤러</v>
          </cell>
          <cell r="E290" t="str">
            <v>10-14ton</v>
          </cell>
          <cell r="F290">
            <v>1</v>
          </cell>
          <cell r="G290" t="str">
            <v>대</v>
          </cell>
          <cell r="O290">
            <v>9326</v>
          </cell>
          <cell r="P290">
            <v>42267</v>
          </cell>
          <cell r="Q290">
            <v>8285</v>
          </cell>
          <cell r="R290">
            <v>59878</v>
          </cell>
        </row>
        <row r="292">
          <cell r="B292" t="str">
            <v>탠덤롤러10-14ton</v>
          </cell>
          <cell r="D292" t="str">
            <v>탠덤롤러</v>
          </cell>
          <cell r="E292" t="str">
            <v>10-14ton</v>
          </cell>
          <cell r="S292" t="str">
            <v>건공8-2-9</v>
          </cell>
        </row>
        <row r="294">
          <cell r="D294" t="str">
            <v>1. 시간당 손료(10E-7)</v>
          </cell>
          <cell r="H294">
            <v>1863</v>
          </cell>
          <cell r="I294">
            <v>44472000</v>
          </cell>
          <cell r="J294">
            <v>8285</v>
          </cell>
          <cell r="Q294">
            <v>8285</v>
          </cell>
        </row>
        <row r="295">
          <cell r="D295" t="str">
            <v>시간당 손료 = 건설기계가격(원) x 시간당 손료 계수</v>
          </cell>
        </row>
        <row r="296">
          <cell r="D296" t="str">
            <v>시간당 손료 계수 = 상각비계수+정비비계수+관리비계수</v>
          </cell>
        </row>
        <row r="297">
          <cell r="D297" t="str">
            <v>2. 운전경비(시간당)</v>
          </cell>
        </row>
        <row r="298">
          <cell r="D298" t="str">
            <v>건설기계운전사</v>
          </cell>
          <cell r="E298" t="str">
            <v>1*1/8*25/20*16/12</v>
          </cell>
          <cell r="F298">
            <v>0.20833333333333334</v>
          </cell>
          <cell r="G298" t="str">
            <v>인</v>
          </cell>
          <cell r="K298">
            <v>202885</v>
          </cell>
          <cell r="L298">
            <v>42267</v>
          </cell>
        </row>
        <row r="299">
          <cell r="D299" t="str">
            <v>건설기계운전조수</v>
          </cell>
        </row>
        <row r="300">
          <cell r="D300" t="str">
            <v>건설기계조장</v>
          </cell>
        </row>
        <row r="301">
          <cell r="D301" t="str">
            <v>화물차운전사</v>
          </cell>
        </row>
        <row r="302">
          <cell r="D302" t="str">
            <v>일반기계운전사</v>
          </cell>
        </row>
        <row r="303">
          <cell r="D303" t="str">
            <v>계</v>
          </cell>
          <cell r="L303">
            <v>42267</v>
          </cell>
          <cell r="P303">
            <v>42267</v>
          </cell>
        </row>
        <row r="304">
          <cell r="D304" t="str">
            <v>3. 연료비</v>
          </cell>
        </row>
        <row r="305">
          <cell r="B305" t="str">
            <v>경유저유황</v>
          </cell>
          <cell r="D305" t="str">
            <v>경유</v>
          </cell>
          <cell r="E305" t="str">
            <v>저유황</v>
          </cell>
          <cell r="F305">
            <v>8.4</v>
          </cell>
          <cell r="G305" t="str">
            <v>ℓ</v>
          </cell>
          <cell r="M305">
            <v>941</v>
          </cell>
          <cell r="N305">
            <v>7904</v>
          </cell>
        </row>
        <row r="306">
          <cell r="B306" t="str">
            <v>휘발유</v>
          </cell>
          <cell r="D306" t="str">
            <v>휘발유</v>
          </cell>
        </row>
        <row r="307">
          <cell r="D307" t="str">
            <v>잡재료</v>
          </cell>
          <cell r="E307" t="str">
            <v>주연료비의</v>
          </cell>
          <cell r="F307">
            <v>18</v>
          </cell>
          <cell r="G307" t="str">
            <v>%</v>
          </cell>
          <cell r="N307">
            <v>1422</v>
          </cell>
        </row>
        <row r="308">
          <cell r="D308" t="str">
            <v>계</v>
          </cell>
          <cell r="N308">
            <v>9326</v>
          </cell>
          <cell r="O308">
            <v>9326</v>
          </cell>
        </row>
        <row r="309">
          <cell r="A309">
            <v>18</v>
          </cell>
          <cell r="B309">
            <v>3</v>
          </cell>
          <cell r="C309" t="str">
            <v>제18호표</v>
          </cell>
          <cell r="D309" t="str">
            <v>물탱크(살수차)</v>
          </cell>
          <cell r="E309" t="str">
            <v>16,000ℓ</v>
          </cell>
          <cell r="F309">
            <v>1</v>
          </cell>
          <cell r="G309" t="str">
            <v>대</v>
          </cell>
          <cell r="O309">
            <v>15779</v>
          </cell>
          <cell r="P309">
            <v>36713</v>
          </cell>
          <cell r="Q309">
            <v>16754</v>
          </cell>
          <cell r="R309">
            <v>69246</v>
          </cell>
        </row>
        <row r="311">
          <cell r="B311" t="str">
            <v>물탱크(살수차)16,000ℓ</v>
          </cell>
          <cell r="D311" t="str">
            <v>물탱크(살수차)</v>
          </cell>
          <cell r="E311" t="str">
            <v>16,000ℓ</v>
          </cell>
          <cell r="S311" t="str">
            <v>건공8-3-52</v>
          </cell>
        </row>
        <row r="313">
          <cell r="D313" t="str">
            <v>1. 시간당 손료(10E-7)</v>
          </cell>
          <cell r="H313">
            <v>2113</v>
          </cell>
          <cell r="I313">
            <v>79291000</v>
          </cell>
          <cell r="J313">
            <v>16754</v>
          </cell>
          <cell r="Q313">
            <v>16754</v>
          </cell>
        </row>
        <row r="314">
          <cell r="D314" t="str">
            <v>시간당 손료 = 건설기계가격(원) x 시간당 손료 계수</v>
          </cell>
        </row>
        <row r="315">
          <cell r="D315" t="str">
            <v>시간당 손료 계수 = 상각비계수+정비비계수+관리비계수</v>
          </cell>
        </row>
        <row r="316">
          <cell r="D316" t="str">
            <v>2. 운전경비(시간당)</v>
          </cell>
        </row>
        <row r="317">
          <cell r="D317" t="str">
            <v>건설기계운전사</v>
          </cell>
        </row>
        <row r="318">
          <cell r="D318" t="str">
            <v>건설기계운전조수</v>
          </cell>
        </row>
        <row r="319">
          <cell r="D319" t="str">
            <v>건설기계조장</v>
          </cell>
        </row>
        <row r="320">
          <cell r="D320" t="str">
            <v>화물차운전사</v>
          </cell>
          <cell r="E320" t="str">
            <v>1*1/8*25/20*16/12</v>
          </cell>
          <cell r="F320">
            <v>0.20833333333333334</v>
          </cell>
          <cell r="G320" t="str">
            <v>인</v>
          </cell>
          <cell r="K320">
            <v>176227</v>
          </cell>
          <cell r="L320">
            <v>36713</v>
          </cell>
        </row>
        <row r="321">
          <cell r="D321" t="str">
            <v>일반기계운전사</v>
          </cell>
        </row>
        <row r="322">
          <cell r="D322" t="str">
            <v>계</v>
          </cell>
          <cell r="L322">
            <v>36713</v>
          </cell>
          <cell r="P322">
            <v>36713</v>
          </cell>
        </row>
        <row r="323">
          <cell r="D323" t="str">
            <v>3. 연료비</v>
          </cell>
        </row>
        <row r="324">
          <cell r="B324" t="str">
            <v>경유저유황</v>
          </cell>
          <cell r="D324" t="str">
            <v>경유</v>
          </cell>
          <cell r="E324" t="str">
            <v>저유황</v>
          </cell>
          <cell r="F324">
            <v>12.9</v>
          </cell>
          <cell r="G324" t="str">
            <v>ℓ</v>
          </cell>
          <cell r="M324">
            <v>941</v>
          </cell>
          <cell r="N324">
            <v>12138</v>
          </cell>
        </row>
        <row r="325">
          <cell r="B325" t="str">
            <v>휘발유</v>
          </cell>
          <cell r="D325" t="str">
            <v>휘발유</v>
          </cell>
        </row>
        <row r="326">
          <cell r="D326" t="str">
            <v>잡재료</v>
          </cell>
          <cell r="E326" t="str">
            <v>주연료비의</v>
          </cell>
          <cell r="F326">
            <v>30</v>
          </cell>
          <cell r="G326" t="str">
            <v>%</v>
          </cell>
          <cell r="N326">
            <v>3641</v>
          </cell>
        </row>
        <row r="327">
          <cell r="D327" t="str">
            <v>계</v>
          </cell>
          <cell r="N327">
            <v>15779</v>
          </cell>
          <cell r="O327">
            <v>15779</v>
          </cell>
        </row>
        <row r="328">
          <cell r="A328">
            <v>19</v>
          </cell>
          <cell r="B328">
            <v>3</v>
          </cell>
          <cell r="C328" t="str">
            <v>제19호표</v>
          </cell>
          <cell r="D328" t="str">
            <v>굴삭기(타이어)</v>
          </cell>
          <cell r="E328" t="str">
            <v>0.18㎥</v>
          </cell>
          <cell r="F328">
            <v>1</v>
          </cell>
          <cell r="G328" t="str">
            <v>대</v>
          </cell>
          <cell r="O328">
            <v>6533</v>
          </cell>
          <cell r="P328">
            <v>42267</v>
          </cell>
          <cell r="Q328">
            <v>13418</v>
          </cell>
          <cell r="R328">
            <v>62218</v>
          </cell>
        </row>
        <row r="330">
          <cell r="B330" t="str">
            <v>굴삭기(타이어)0.18㎥</v>
          </cell>
          <cell r="D330" t="str">
            <v>굴삭기(타이어)</v>
          </cell>
          <cell r="E330" t="str">
            <v>0.18㎥</v>
          </cell>
          <cell r="S330" t="str">
            <v>건공8-2-3</v>
          </cell>
        </row>
        <row r="332">
          <cell r="D332" t="str">
            <v>1. 시간당 손료(10E-7)</v>
          </cell>
          <cell r="H332">
            <v>2279</v>
          </cell>
          <cell r="I332">
            <v>58880000</v>
          </cell>
          <cell r="J332">
            <v>13418</v>
          </cell>
          <cell r="Q332">
            <v>13418</v>
          </cell>
        </row>
        <row r="333">
          <cell r="D333" t="str">
            <v>시간당 손료 = 건설기계가격(원) x 시간당 손료 계수</v>
          </cell>
        </row>
        <row r="334">
          <cell r="D334" t="str">
            <v>시간당 손료 계수 = 상각비계수+정비비계수+관리비계수</v>
          </cell>
        </row>
        <row r="335">
          <cell r="D335" t="str">
            <v>2. 운전경비(시간당)</v>
          </cell>
        </row>
        <row r="336">
          <cell r="D336" t="str">
            <v>건설기계운전사</v>
          </cell>
          <cell r="E336" t="str">
            <v>1*1/8*25/20*16/12</v>
          </cell>
          <cell r="F336">
            <v>0.20833333333333334</v>
          </cell>
          <cell r="G336" t="str">
            <v>인</v>
          </cell>
          <cell r="K336">
            <v>202885</v>
          </cell>
          <cell r="L336">
            <v>42267</v>
          </cell>
        </row>
        <row r="337">
          <cell r="D337" t="str">
            <v>건설기계운전조수</v>
          </cell>
        </row>
        <row r="338">
          <cell r="D338" t="str">
            <v>건설기계조장</v>
          </cell>
        </row>
        <row r="339">
          <cell r="D339" t="str">
            <v>화물차운전사</v>
          </cell>
        </row>
        <row r="340">
          <cell r="D340" t="str">
            <v>일반기계운전사</v>
          </cell>
        </row>
        <row r="341">
          <cell r="D341" t="str">
            <v>계</v>
          </cell>
          <cell r="L341">
            <v>42267</v>
          </cell>
          <cell r="P341">
            <v>42267</v>
          </cell>
        </row>
        <row r="342">
          <cell r="D342" t="str">
            <v>3. 연료비</v>
          </cell>
        </row>
        <row r="343">
          <cell r="B343" t="str">
            <v>경유저유황</v>
          </cell>
          <cell r="D343" t="str">
            <v>경유</v>
          </cell>
          <cell r="E343" t="str">
            <v>저유황</v>
          </cell>
          <cell r="F343">
            <v>5.6</v>
          </cell>
          <cell r="G343" t="str">
            <v>ℓ</v>
          </cell>
          <cell r="M343">
            <v>941</v>
          </cell>
          <cell r="N343">
            <v>5269</v>
          </cell>
        </row>
        <row r="344">
          <cell r="B344" t="str">
            <v>휘발유</v>
          </cell>
          <cell r="D344" t="str">
            <v>휘발유</v>
          </cell>
        </row>
        <row r="345">
          <cell r="D345" t="str">
            <v>잡재료</v>
          </cell>
          <cell r="E345" t="str">
            <v>주연료비의</v>
          </cell>
          <cell r="F345">
            <v>24</v>
          </cell>
          <cell r="G345" t="str">
            <v>%</v>
          </cell>
          <cell r="N345">
            <v>1264</v>
          </cell>
        </row>
        <row r="346">
          <cell r="D346" t="str">
            <v>계</v>
          </cell>
          <cell r="N346">
            <v>6533</v>
          </cell>
          <cell r="O346">
            <v>6533</v>
          </cell>
        </row>
      </sheetData>
      <sheetData sheetId="24" refreshError="1"/>
      <sheetData sheetId="25">
        <row r="11">
          <cell r="R11" t="str">
            <v>스피드 돔 카메라2.0 Megapixel</v>
          </cell>
          <cell r="S11">
            <v>2600000</v>
          </cell>
        </row>
        <row r="12">
          <cell r="R12" t="str">
            <v>고정형 카메라2.0 Megapixel, IR일체형</v>
          </cell>
          <cell r="S12">
            <v>700000</v>
          </cell>
        </row>
        <row r="13">
          <cell r="R13" t="str">
            <v>스피드 돔 카메라
고정용 브래킷제작사양</v>
          </cell>
          <cell r="S13">
            <v>50000</v>
          </cell>
        </row>
        <row r="14">
          <cell r="R14" t="str">
            <v>고정형 카메라
고정용 브래킷제작사양</v>
          </cell>
          <cell r="S14">
            <v>80000</v>
          </cell>
        </row>
        <row r="15">
          <cell r="R15" t="str">
            <v>스피커20W, 8Ω</v>
          </cell>
          <cell r="S15">
            <v>44500</v>
          </cell>
        </row>
        <row r="16">
          <cell r="R16" t="str">
            <v>경광등크세논램프 5W, ABS</v>
          </cell>
          <cell r="S16">
            <v>50000</v>
          </cell>
        </row>
        <row r="17">
          <cell r="R17" t="str">
            <v>LED 안내판부착대(ARM)부착형</v>
          </cell>
          <cell r="S17">
            <v>810000</v>
          </cell>
        </row>
        <row r="18">
          <cell r="R18" t="str">
            <v>안내판(함체)탈착식(400x300x3t)</v>
          </cell>
          <cell r="S18">
            <v>50000</v>
          </cell>
        </row>
        <row r="19">
          <cell r="R19" t="str">
            <v>함체(분체도장)SUS 400x700x370, 이중구조 1.2t</v>
          </cell>
          <cell r="S19">
            <v>850000</v>
          </cell>
        </row>
        <row r="20">
          <cell r="R20" t="str">
            <v>함체(분체도장)SUS 300x400x360, 1.2t</v>
          </cell>
          <cell r="S20">
            <v>320000</v>
          </cell>
        </row>
        <row r="21">
          <cell r="R21" t="str">
            <v>배선용차단기MCCB 2P 30/20AT</v>
          </cell>
          <cell r="S21">
            <v>27000</v>
          </cell>
        </row>
        <row r="22">
          <cell r="R22" t="str">
            <v>누전차단기ELB 2P 30/20AT</v>
          </cell>
          <cell r="S22">
            <v>14600</v>
          </cell>
        </row>
        <row r="23">
          <cell r="R23" t="str">
            <v>써지보호기전원, 40KA</v>
          </cell>
          <cell r="S23">
            <v>90000</v>
          </cell>
        </row>
        <row r="24">
          <cell r="R24" t="str">
            <v>멀티콘센트접지6구</v>
          </cell>
          <cell r="S24">
            <v>10400</v>
          </cell>
        </row>
        <row r="25">
          <cell r="R25" t="str">
            <v>멀티콘센트접지4구</v>
          </cell>
          <cell r="S25">
            <v>8700</v>
          </cell>
        </row>
        <row r="26">
          <cell r="R26" t="str">
            <v>멀티콘센트접지2구</v>
          </cell>
          <cell r="S26">
            <v>5500</v>
          </cell>
        </row>
        <row r="27">
          <cell r="R27" t="str">
            <v xml:space="preserve">광 스위치TP Port : 7포트 </v>
          </cell>
          <cell r="S27">
            <v>300000</v>
          </cell>
        </row>
        <row r="28">
          <cell r="R28" t="str">
            <v>HUB4Port</v>
          </cell>
          <cell r="S28">
            <v>80900</v>
          </cell>
        </row>
        <row r="29">
          <cell r="R29" t="str">
            <v>HUB8Port</v>
          </cell>
          <cell r="S29">
            <v>80900</v>
          </cell>
        </row>
        <row r="30">
          <cell r="R30" t="str">
            <v>CCTV POLE4.5M, Ø165, 분체도장</v>
          </cell>
          <cell r="S30">
            <v>940000</v>
          </cell>
        </row>
        <row r="31">
          <cell r="R31" t="str">
            <v>CCTV POLE6M, Ø165, 분체도장</v>
          </cell>
          <cell r="S31">
            <v>1210000</v>
          </cell>
        </row>
        <row r="32">
          <cell r="R32" t="str">
            <v>CCTV POLE7M, Ø165, 분체도장</v>
          </cell>
          <cell r="S32">
            <v>1580000</v>
          </cell>
        </row>
        <row r="33">
          <cell r="R33" t="str">
            <v>부착대(ARM)2M, Ø76, 분체도장</v>
          </cell>
          <cell r="S33">
            <v>236000</v>
          </cell>
        </row>
        <row r="34">
          <cell r="R34" t="str">
            <v>부착대(ARM)3M, Ø76, 분체도장</v>
          </cell>
          <cell r="S34">
            <v>253000</v>
          </cell>
        </row>
        <row r="35">
          <cell r="R35" t="str">
            <v>부착대(ARM)4M, Ø76, 분체도장</v>
          </cell>
          <cell r="S35">
            <v>266000</v>
          </cell>
        </row>
        <row r="36">
          <cell r="R36" t="str">
            <v>부착대(ARM)5M, Ø76, 분체도장</v>
          </cell>
          <cell r="S36">
            <v>288000</v>
          </cell>
        </row>
        <row r="37">
          <cell r="R37" t="str">
            <v>전주부착형 부착대(ARM)1.5M, Ø76, 분체도장</v>
          </cell>
          <cell r="S37">
            <v>225000</v>
          </cell>
        </row>
        <row r="38">
          <cell r="R38" t="str">
            <v>전주부착형 부착대(ARM)4M, Ø76, 분체도장</v>
          </cell>
          <cell r="S38">
            <v>266000</v>
          </cell>
        </row>
        <row r="39">
          <cell r="R39" t="str">
            <v>전주부착형 부착대(ARM)5M, Ø76, 분체도장</v>
          </cell>
          <cell r="S39">
            <v>288000</v>
          </cell>
        </row>
        <row r="40">
          <cell r="R40" t="str">
            <v>CCTV POLE 기성기초700 x 700 x 800</v>
          </cell>
          <cell r="S40">
            <v>175000</v>
          </cell>
        </row>
        <row r="41">
          <cell r="R41" t="str">
            <v>불법광고물 부착방지시트현장설치도</v>
          </cell>
          <cell r="S41">
            <v>145000</v>
          </cell>
        </row>
        <row r="42">
          <cell r="R42" t="str">
            <v>비상벨볼륨조절, MIC, 방수버튼</v>
          </cell>
          <cell r="S42">
            <v>950000</v>
          </cell>
        </row>
        <row r="43">
          <cell r="R43" t="str">
            <v>비상벨 제어기SIP 또는 TCP/IP 방식</v>
          </cell>
          <cell r="S43">
            <v>600000</v>
          </cell>
        </row>
        <row r="44">
          <cell r="R44" t="str">
            <v>비상벨 스위치MIC, 방수버튼</v>
          </cell>
          <cell r="S44">
            <v>160000</v>
          </cell>
        </row>
        <row r="45">
          <cell r="R45" t="str">
            <v>와이어 로프13Ø</v>
          </cell>
          <cell r="S45">
            <v>1330</v>
          </cell>
        </row>
        <row r="46">
          <cell r="R46" t="str">
            <v>턴버클Ø16</v>
          </cell>
          <cell r="S46">
            <v>3550</v>
          </cell>
        </row>
        <row r="47">
          <cell r="R47" t="str">
            <v>밴드클립16mm</v>
          </cell>
          <cell r="S47">
            <v>850</v>
          </cell>
        </row>
        <row r="48">
          <cell r="R48" t="str">
            <v>PE필름(비닐)</v>
          </cell>
          <cell r="S48">
            <v>540</v>
          </cell>
        </row>
        <row r="49">
          <cell r="R49" t="str">
            <v>아연도철선4mm</v>
          </cell>
          <cell r="S49">
            <v>1360</v>
          </cell>
        </row>
        <row r="50">
          <cell r="R50" t="str">
            <v>스테인리스 설</v>
          </cell>
          <cell r="S50">
            <v>1100</v>
          </cell>
        </row>
        <row r="51">
          <cell r="R51" t="str">
            <v>철 SCRAP</v>
          </cell>
          <cell r="S51">
            <v>300</v>
          </cell>
        </row>
        <row r="52">
          <cell r="R52" t="str">
            <v>고재처리비스피드 돔 카메라</v>
          </cell>
          <cell r="S52">
            <v>10000</v>
          </cell>
        </row>
        <row r="53">
          <cell r="R53" t="str">
            <v>고재처리비고정형 카메라</v>
          </cell>
          <cell r="S53">
            <v>3000</v>
          </cell>
        </row>
        <row r="54">
          <cell r="R54" t="str">
            <v>FDF4C Mini - FDF</v>
          </cell>
          <cell r="S54">
            <v>30000</v>
          </cell>
        </row>
        <row r="55">
          <cell r="R55" t="str">
            <v>광접속함체광접속 트렁크,
케이블 트레이 포함</v>
          </cell>
          <cell r="S55">
            <v>120000</v>
          </cell>
        </row>
        <row r="56">
          <cell r="R56" t="str">
            <v>보호대볼라드 매립식</v>
          </cell>
          <cell r="S56">
            <v>241000</v>
          </cell>
        </row>
        <row r="59">
          <cell r="R59" t="str">
            <v>전선관PE 28C</v>
          </cell>
          <cell r="S59">
            <v>404</v>
          </cell>
        </row>
        <row r="60">
          <cell r="R60" t="str">
            <v>전선관PE 36C</v>
          </cell>
          <cell r="S60">
            <v>618</v>
          </cell>
        </row>
        <row r="61">
          <cell r="R61" t="str">
            <v>전선관HI 16C</v>
          </cell>
          <cell r="S61">
            <v>257</v>
          </cell>
        </row>
        <row r="62">
          <cell r="R62" t="str">
            <v>전선관ST 28C</v>
          </cell>
          <cell r="S62">
            <v>2621</v>
          </cell>
        </row>
        <row r="63">
          <cell r="R63" t="str">
            <v>전선관(노출)FLEX 16C(방수형)</v>
          </cell>
          <cell r="S63">
            <v>709</v>
          </cell>
        </row>
        <row r="64">
          <cell r="R64" t="str">
            <v>전선관(노출)FLEX 22C(방수형)</v>
          </cell>
          <cell r="S64">
            <v>807</v>
          </cell>
        </row>
        <row r="65">
          <cell r="R65" t="str">
            <v>전선관(노출)FLEX 28C(방수형)</v>
          </cell>
          <cell r="S65">
            <v>959</v>
          </cell>
        </row>
        <row r="66">
          <cell r="R66" t="str">
            <v>전선관(노출)FLEX 36C(방수형)</v>
          </cell>
          <cell r="S66">
            <v>1380</v>
          </cell>
        </row>
        <row r="67">
          <cell r="R67" t="str">
            <v>전선관 커넥터FLEX 16C(방수형)</v>
          </cell>
          <cell r="S67">
            <v>567</v>
          </cell>
        </row>
        <row r="68">
          <cell r="R68" t="str">
            <v>전선관 커넥터FLEX 22C(방수형)</v>
          </cell>
          <cell r="S68">
            <v>719</v>
          </cell>
        </row>
        <row r="69">
          <cell r="R69" t="str">
            <v>전선관 커넥터FLEX 28C(방수형)</v>
          </cell>
          <cell r="S69">
            <v>1000</v>
          </cell>
        </row>
        <row r="70">
          <cell r="R70" t="str">
            <v>전선관 커넥터FLEX 36C(방수형)</v>
          </cell>
          <cell r="S70">
            <v>1400</v>
          </cell>
        </row>
        <row r="71">
          <cell r="R71" t="str">
            <v>전선관ST 28C</v>
          </cell>
          <cell r="S71">
            <v>2656</v>
          </cell>
        </row>
        <row r="72">
          <cell r="R72" t="str">
            <v>파이프크램프28C</v>
          </cell>
          <cell r="S72">
            <v>111</v>
          </cell>
        </row>
        <row r="74">
          <cell r="S74">
            <v>0</v>
          </cell>
        </row>
        <row r="75">
          <cell r="R75" t="str">
            <v>케이블F-CV 2.5sq x 2C</v>
          </cell>
          <cell r="S75">
            <v>878</v>
          </cell>
        </row>
        <row r="76">
          <cell r="R76" t="str">
            <v>케이블F-CV 2.5sq x 3C</v>
          </cell>
          <cell r="S76">
            <v>1310</v>
          </cell>
        </row>
        <row r="77">
          <cell r="R77" t="str">
            <v>케이블F-CV 4sq x 2C</v>
          </cell>
          <cell r="S77">
            <v>1122</v>
          </cell>
        </row>
        <row r="78">
          <cell r="R78" t="str">
            <v>케이블VCT 1.5sq x 2C</v>
          </cell>
          <cell r="S78">
            <v>648</v>
          </cell>
        </row>
        <row r="79">
          <cell r="R79" t="str">
            <v>UTP 케이블UTP Cat 5e 4P</v>
          </cell>
          <cell r="S79">
            <v>262</v>
          </cell>
        </row>
        <row r="80">
          <cell r="R80" t="str">
            <v>UTP 케이블(옥외)UTP Cat 5e 4P</v>
          </cell>
          <cell r="S80">
            <v>470</v>
          </cell>
        </row>
        <row r="81">
          <cell r="R81" t="str">
            <v>신호케이블(실드)AWG 24 x 2C</v>
          </cell>
          <cell r="S81">
            <v>286</v>
          </cell>
        </row>
        <row r="82">
          <cell r="R82" t="str">
            <v>광케이블(옥외)SM 4C</v>
          </cell>
          <cell r="S82">
            <v>671</v>
          </cell>
        </row>
        <row r="83">
          <cell r="R83" t="str">
            <v>스피커 케이블SW 2300</v>
          </cell>
          <cell r="S83">
            <v>1470</v>
          </cell>
        </row>
        <row r="84">
          <cell r="R84" t="str">
            <v>전선F-GV 4㎟</v>
          </cell>
          <cell r="S84">
            <v>507</v>
          </cell>
        </row>
        <row r="85">
          <cell r="R85" t="str">
            <v>옥외용 비닐 절연전선DV 2.6mm x 2C</v>
          </cell>
          <cell r="S85">
            <v>845</v>
          </cell>
        </row>
        <row r="88">
          <cell r="R88" t="str">
            <v>풀박스150x150x100</v>
          </cell>
          <cell r="S88">
            <v>2439</v>
          </cell>
        </row>
        <row r="89">
          <cell r="R89" t="str">
            <v>핸드홀(뚜껑포함)600x600x600</v>
          </cell>
          <cell r="S89">
            <v>200000</v>
          </cell>
        </row>
        <row r="90">
          <cell r="R90" t="str">
            <v>위샤캡28C</v>
          </cell>
          <cell r="S90">
            <v>2325</v>
          </cell>
        </row>
        <row r="91">
          <cell r="R91" t="str">
            <v>경고테이프200x250</v>
          </cell>
          <cell r="S91">
            <v>184</v>
          </cell>
        </row>
        <row r="92">
          <cell r="R92" t="str">
            <v>필름밴드1,500mm</v>
          </cell>
          <cell r="S92">
            <v>2400</v>
          </cell>
        </row>
        <row r="93">
          <cell r="R93" t="str">
            <v>계량기함PVC</v>
          </cell>
          <cell r="S93">
            <v>12450</v>
          </cell>
        </row>
        <row r="94">
          <cell r="R94" t="str">
            <v>반경철관80x2x2400</v>
          </cell>
          <cell r="S94">
            <v>17743</v>
          </cell>
        </row>
        <row r="95">
          <cell r="R95" t="str">
            <v>취부밴드</v>
          </cell>
          <cell r="S95">
            <v>2400</v>
          </cell>
        </row>
        <row r="96">
          <cell r="R96" t="str">
            <v>인류애자대110x95</v>
          </cell>
          <cell r="S96">
            <v>1320</v>
          </cell>
        </row>
        <row r="97">
          <cell r="R97" t="str">
            <v>전선퓨즈2.6mm</v>
          </cell>
          <cell r="S97">
            <v>3548</v>
          </cell>
        </row>
        <row r="98">
          <cell r="R98" t="str">
            <v>지선밴드2방3호</v>
          </cell>
          <cell r="S98">
            <v>6500</v>
          </cell>
        </row>
        <row r="99">
          <cell r="R99" t="str">
            <v>방수함체300x200x100</v>
          </cell>
          <cell r="S99">
            <v>198000</v>
          </cell>
        </row>
        <row r="100">
          <cell r="R100" t="str">
            <v>F/O PATCH CORDSC to SC</v>
          </cell>
          <cell r="S100">
            <v>48000</v>
          </cell>
        </row>
        <row r="101">
          <cell r="R101" t="str">
            <v>UTP PATCH CORDUTP Cat 5e. 4P</v>
          </cell>
          <cell r="S101">
            <v>750</v>
          </cell>
        </row>
        <row r="102">
          <cell r="R102" t="str">
            <v>스트롱앵커3/8</v>
          </cell>
          <cell r="S102">
            <v>130</v>
          </cell>
        </row>
        <row r="103">
          <cell r="R103" t="str">
            <v>U CHANNEL41x41x2.6t</v>
          </cell>
          <cell r="S103">
            <v>2985</v>
          </cell>
        </row>
        <row r="105">
          <cell r="S105">
            <v>0</v>
          </cell>
        </row>
        <row r="106">
          <cell r="R106" t="str">
            <v>접지동봉Ø14 x 1000mm</v>
          </cell>
          <cell r="S106">
            <v>2880</v>
          </cell>
        </row>
        <row r="107">
          <cell r="R107" t="str">
            <v>접지봉커넥터Ø16(U-BOLT형)</v>
          </cell>
          <cell r="S107">
            <v>2820</v>
          </cell>
        </row>
        <row r="109">
          <cell r="R109" t="str">
            <v>표층아스팔트#78</v>
          </cell>
          <cell r="S109">
            <v>67000</v>
          </cell>
        </row>
        <row r="110">
          <cell r="R110" t="str">
            <v>기층아스팔트#467</v>
          </cell>
          <cell r="S110">
            <v>56000</v>
          </cell>
        </row>
        <row r="111">
          <cell r="R111" t="str">
            <v>투스콘크리트(적색)180Kg/㎠</v>
          </cell>
          <cell r="S111">
            <v>109000</v>
          </cell>
        </row>
        <row r="112">
          <cell r="R112" t="str">
            <v>블록(소형고압블록)t=60</v>
          </cell>
          <cell r="S112">
            <v>8500</v>
          </cell>
        </row>
        <row r="113">
          <cell r="R113" t="str">
            <v>레미콘(무근 25-180-8)</v>
          </cell>
          <cell r="S113">
            <v>62100</v>
          </cell>
        </row>
        <row r="114">
          <cell r="R114" t="str">
            <v>모래세사,왕사(도착도)</v>
          </cell>
          <cell r="S114">
            <v>15000</v>
          </cell>
        </row>
        <row r="115">
          <cell r="R115" t="str">
            <v>블레이드14"x3.2t</v>
          </cell>
          <cell r="S115">
            <v>152000</v>
          </cell>
        </row>
        <row r="116">
          <cell r="R116" t="str">
            <v>치즐(0.4㎥)</v>
          </cell>
          <cell r="S116">
            <v>204000</v>
          </cell>
        </row>
        <row r="117">
          <cell r="R117" t="str">
            <v>휘발유</v>
          </cell>
          <cell r="S117">
            <v>1424</v>
          </cell>
        </row>
        <row r="118">
          <cell r="R118" t="str">
            <v>경유저유황</v>
          </cell>
          <cell r="S118">
            <v>941</v>
          </cell>
        </row>
        <row r="121">
          <cell r="R121" t="str">
            <v>굴삭기(백호)0.4㎥</v>
          </cell>
          <cell r="S121">
            <v>67561000</v>
          </cell>
        </row>
        <row r="122">
          <cell r="R122" t="str">
            <v>플레이트콤팩터1.5ton</v>
          </cell>
          <cell r="S122">
            <v>1473000</v>
          </cell>
        </row>
        <row r="123">
          <cell r="R123" t="str">
            <v>커터320-400mm</v>
          </cell>
          <cell r="S123">
            <v>2775000</v>
          </cell>
        </row>
        <row r="124">
          <cell r="R124" t="str">
            <v>진동롤러(핸드가이드식)0.7ton</v>
          </cell>
          <cell r="S124">
            <v>5838000</v>
          </cell>
        </row>
        <row r="125">
          <cell r="R125" t="str">
            <v>물탱크(살수차)5,500ℓ</v>
          </cell>
          <cell r="S125">
            <v>41342000</v>
          </cell>
        </row>
        <row r="126">
          <cell r="R126" t="str">
            <v>로더(타이어)0.57㎥</v>
          </cell>
          <cell r="S126">
            <v>29018000</v>
          </cell>
        </row>
        <row r="127">
          <cell r="R127" t="str">
            <v>굴삭기(타이어)0.6㎥</v>
          </cell>
          <cell r="S127">
            <v>101167000</v>
          </cell>
        </row>
        <row r="128">
          <cell r="R128" t="str">
            <v>대형브레이커0.4㎥</v>
          </cell>
          <cell r="S128">
            <v>7023000</v>
          </cell>
        </row>
        <row r="129">
          <cell r="R129" t="str">
            <v>동력분무기4.85KW</v>
          </cell>
          <cell r="S129">
            <v>797000</v>
          </cell>
        </row>
        <row r="130">
          <cell r="R130" t="str">
            <v>크레인(타이어)25ton</v>
          </cell>
          <cell r="S130">
            <v>241350000</v>
          </cell>
        </row>
        <row r="131">
          <cell r="R131" t="str">
            <v>절연버킷트럭5ton</v>
          </cell>
          <cell r="S131">
            <v>89000000</v>
          </cell>
        </row>
        <row r="132">
          <cell r="R132" t="str">
            <v>덤프트럭2.5ton</v>
          </cell>
          <cell r="S132">
            <v>19358000</v>
          </cell>
        </row>
        <row r="133">
          <cell r="R133" t="str">
            <v>노면파쇄기2m</v>
          </cell>
          <cell r="S133">
            <v>369248000</v>
          </cell>
        </row>
        <row r="134">
          <cell r="R134" t="str">
            <v>아스팔트피니셔3m</v>
          </cell>
          <cell r="S134">
            <v>183973000</v>
          </cell>
        </row>
        <row r="135">
          <cell r="R135" t="str">
            <v>머캐덤롤러10-12ton</v>
          </cell>
          <cell r="S135">
            <v>61815000</v>
          </cell>
        </row>
        <row r="136">
          <cell r="R136" t="str">
            <v>타이어롤러8-15ton</v>
          </cell>
          <cell r="S136">
            <v>85442000</v>
          </cell>
        </row>
        <row r="137">
          <cell r="R137" t="str">
            <v>탠덤롤러10-14ton</v>
          </cell>
          <cell r="S137">
            <v>44472000</v>
          </cell>
        </row>
        <row r="138">
          <cell r="R138" t="str">
            <v>물탱크(살수차)16,000ℓ</v>
          </cell>
          <cell r="S138">
            <v>79291000</v>
          </cell>
        </row>
        <row r="139">
          <cell r="R139" t="str">
            <v>굴삭기(타이어)0.18㎥</v>
          </cell>
          <cell r="S139">
            <v>58880000</v>
          </cell>
        </row>
        <row r="141">
          <cell r="R141" t="str">
            <v>폐아스콘 처리비</v>
          </cell>
          <cell r="S141">
            <v>20000</v>
          </cell>
        </row>
        <row r="142">
          <cell r="R142" t="str">
            <v>폐콘크리트 처리비</v>
          </cell>
          <cell r="S142">
            <v>19000</v>
          </cell>
        </row>
        <row r="143">
          <cell r="R143" t="str">
            <v>폐투스콘 처리비</v>
          </cell>
          <cell r="S143">
            <v>20000</v>
          </cell>
        </row>
        <row r="144">
          <cell r="R144" t="str">
            <v>폐아스콘 운반비</v>
          </cell>
          <cell r="S144">
            <v>7500</v>
          </cell>
        </row>
        <row r="145">
          <cell r="R145" t="str">
            <v>폐콘크리트 운반비</v>
          </cell>
          <cell r="S145">
            <v>7500</v>
          </cell>
        </row>
        <row r="146">
          <cell r="R146" t="str">
            <v>폐투스콘 운반비</v>
          </cell>
          <cell r="S146">
            <v>7500</v>
          </cell>
        </row>
        <row r="148">
          <cell r="R148" t="str">
            <v>CCTV 운영 스티커알루미늄베이스 5중구성</v>
          </cell>
          <cell r="S148">
            <v>10000</v>
          </cell>
        </row>
        <row r="149">
          <cell r="R149" t="str">
            <v>경기도 용인 스티커</v>
          </cell>
          <cell r="S149">
            <v>10000</v>
          </cell>
        </row>
      </sheetData>
      <sheetData sheetId="26" refreshError="1"/>
      <sheetData sheetId="27" refreshError="1"/>
      <sheetData sheetId="28">
        <row r="5">
          <cell r="B5" t="str">
            <v>작업반장</v>
          </cell>
          <cell r="C5">
            <v>175081</v>
          </cell>
          <cell r="D5">
            <v>175081</v>
          </cell>
        </row>
        <row r="6">
          <cell r="B6" t="str">
            <v>보통인부</v>
          </cell>
          <cell r="C6">
            <v>138290</v>
          </cell>
          <cell r="D6">
            <v>138290</v>
          </cell>
        </row>
        <row r="7">
          <cell r="B7" t="str">
            <v>특별인부</v>
          </cell>
          <cell r="C7">
            <v>166063</v>
          </cell>
          <cell r="D7">
            <v>166063</v>
          </cell>
        </row>
        <row r="8">
          <cell r="B8" t="str">
            <v>조력공</v>
          </cell>
          <cell r="C8">
            <v>140722</v>
          </cell>
          <cell r="D8">
            <v>140722</v>
          </cell>
        </row>
        <row r="9">
          <cell r="B9" t="str">
            <v>제도사</v>
          </cell>
          <cell r="C9">
            <v>171952</v>
          </cell>
          <cell r="D9">
            <v>171952</v>
          </cell>
        </row>
        <row r="10">
          <cell r="B10" t="str">
            <v>비계공</v>
          </cell>
          <cell r="C10">
            <v>234297</v>
          </cell>
          <cell r="D10">
            <v>234297</v>
          </cell>
        </row>
        <row r="11">
          <cell r="B11" t="str">
            <v>형틀목공</v>
          </cell>
          <cell r="C11">
            <v>215964</v>
          </cell>
          <cell r="D11">
            <v>215964</v>
          </cell>
        </row>
        <row r="12">
          <cell r="B12" t="str">
            <v>철근공</v>
          </cell>
          <cell r="C12">
            <v>219392</v>
          </cell>
          <cell r="D12">
            <v>219392</v>
          </cell>
        </row>
        <row r="13">
          <cell r="B13" t="str">
            <v>철공</v>
          </cell>
          <cell r="C13">
            <v>192968</v>
          </cell>
          <cell r="D13">
            <v>192968</v>
          </cell>
        </row>
        <row r="14">
          <cell r="B14" t="str">
            <v>철판공</v>
          </cell>
          <cell r="C14">
            <v>183489</v>
          </cell>
          <cell r="D14">
            <v>183489</v>
          </cell>
        </row>
        <row r="15">
          <cell r="B15" t="str">
            <v>철골공</v>
          </cell>
          <cell r="C15">
            <v>203456</v>
          </cell>
          <cell r="D15">
            <v>203456</v>
          </cell>
        </row>
        <row r="16">
          <cell r="B16" t="str">
            <v>용접공</v>
          </cell>
          <cell r="C16">
            <v>223094</v>
          </cell>
          <cell r="D16">
            <v>223094</v>
          </cell>
        </row>
        <row r="17">
          <cell r="B17" t="str">
            <v>콘크리트공</v>
          </cell>
          <cell r="C17">
            <v>216409</v>
          </cell>
          <cell r="D17">
            <v>216409</v>
          </cell>
        </row>
        <row r="18">
          <cell r="B18" t="str">
            <v>보링공</v>
          </cell>
          <cell r="C18">
            <v>174955</v>
          </cell>
          <cell r="D18">
            <v>174955</v>
          </cell>
        </row>
        <row r="19">
          <cell r="B19" t="str">
            <v>착암공</v>
          </cell>
          <cell r="C19">
            <v>156731</v>
          </cell>
          <cell r="D19">
            <v>156731</v>
          </cell>
        </row>
        <row r="20">
          <cell r="B20" t="str">
            <v>화약취급공</v>
          </cell>
          <cell r="C20">
            <v>184533</v>
          </cell>
          <cell r="D20">
            <v>184533</v>
          </cell>
        </row>
        <row r="21">
          <cell r="B21" t="str">
            <v>할석공</v>
          </cell>
          <cell r="C21">
            <v>182443</v>
          </cell>
          <cell r="D21">
            <v>182443</v>
          </cell>
        </row>
        <row r="22">
          <cell r="B22" t="str">
            <v>포설공</v>
          </cell>
          <cell r="C22">
            <v>158482</v>
          </cell>
          <cell r="D22">
            <v>158482</v>
          </cell>
        </row>
        <row r="23">
          <cell r="B23" t="str">
            <v>포장공</v>
          </cell>
          <cell r="C23">
            <v>194484</v>
          </cell>
          <cell r="D23">
            <v>194484</v>
          </cell>
        </row>
        <row r="24">
          <cell r="B24" t="str">
            <v>잠수부</v>
          </cell>
          <cell r="C24">
            <v>255749</v>
          </cell>
          <cell r="D24">
            <v>255749</v>
          </cell>
        </row>
        <row r="25">
          <cell r="B25" t="str">
            <v>조적공</v>
          </cell>
          <cell r="C25">
            <v>209720</v>
          </cell>
          <cell r="D25">
            <v>209720</v>
          </cell>
        </row>
        <row r="26">
          <cell r="B26" t="str">
            <v>견출공</v>
          </cell>
          <cell r="C26">
            <v>199140</v>
          </cell>
          <cell r="D26">
            <v>199140</v>
          </cell>
        </row>
        <row r="27">
          <cell r="B27" t="str">
            <v>건축목공</v>
          </cell>
          <cell r="C27">
            <v>210176</v>
          </cell>
          <cell r="D27">
            <v>210176</v>
          </cell>
        </row>
        <row r="28">
          <cell r="B28" t="str">
            <v>창호공</v>
          </cell>
          <cell r="C28">
            <v>199185</v>
          </cell>
          <cell r="D28">
            <v>199185</v>
          </cell>
        </row>
        <row r="29">
          <cell r="B29" t="str">
            <v>유리공</v>
          </cell>
          <cell r="C29">
            <v>193212</v>
          </cell>
          <cell r="D29">
            <v>193212</v>
          </cell>
        </row>
        <row r="30">
          <cell r="B30" t="str">
            <v>방수공</v>
          </cell>
          <cell r="C30">
            <v>158594</v>
          </cell>
          <cell r="D30">
            <v>158594</v>
          </cell>
        </row>
        <row r="31">
          <cell r="B31" t="str">
            <v>미장공</v>
          </cell>
          <cell r="C31">
            <v>216528</v>
          </cell>
          <cell r="D31">
            <v>216528</v>
          </cell>
        </row>
        <row r="32">
          <cell r="B32" t="str">
            <v>타일공</v>
          </cell>
          <cell r="C32">
            <v>210086</v>
          </cell>
          <cell r="D32">
            <v>210086</v>
          </cell>
        </row>
        <row r="33">
          <cell r="B33" t="str">
            <v>도장공</v>
          </cell>
          <cell r="C33">
            <v>198613</v>
          </cell>
          <cell r="D33">
            <v>198613</v>
          </cell>
        </row>
        <row r="34">
          <cell r="B34" t="str">
            <v>내장공</v>
          </cell>
          <cell r="C34">
            <v>203246</v>
          </cell>
          <cell r="D34">
            <v>203246</v>
          </cell>
        </row>
        <row r="35">
          <cell r="B35" t="str">
            <v>도배공</v>
          </cell>
          <cell r="C35">
            <v>174513</v>
          </cell>
          <cell r="D35">
            <v>174513</v>
          </cell>
        </row>
        <row r="36">
          <cell r="B36" t="str">
            <v>연마공</v>
          </cell>
          <cell r="C36" t="str">
            <v>-</v>
          </cell>
          <cell r="D36" t="str">
            <v>-</v>
          </cell>
        </row>
        <row r="37">
          <cell r="B37" t="str">
            <v>석공</v>
          </cell>
          <cell r="C37">
            <v>209932</v>
          </cell>
          <cell r="D37">
            <v>209932</v>
          </cell>
        </row>
        <row r="38">
          <cell r="B38" t="str">
            <v>줄눈공</v>
          </cell>
          <cell r="C38">
            <v>156858</v>
          </cell>
          <cell r="D38">
            <v>156858</v>
          </cell>
        </row>
        <row r="39">
          <cell r="B39" t="str">
            <v>판넬조립공</v>
          </cell>
          <cell r="C39">
            <v>183762</v>
          </cell>
          <cell r="D39">
            <v>183762</v>
          </cell>
        </row>
        <row r="40">
          <cell r="B40" t="str">
            <v>지붕잇기공</v>
          </cell>
          <cell r="C40">
            <v>177964</v>
          </cell>
          <cell r="D40">
            <v>177964</v>
          </cell>
        </row>
        <row r="41">
          <cell r="B41" t="str">
            <v>벌목부</v>
          </cell>
          <cell r="C41">
            <v>188584</v>
          </cell>
          <cell r="D41">
            <v>188584</v>
          </cell>
        </row>
        <row r="42">
          <cell r="B42" t="str">
            <v>조경공</v>
          </cell>
          <cell r="C42">
            <v>179178</v>
          </cell>
          <cell r="D42">
            <v>179178</v>
          </cell>
        </row>
        <row r="43">
          <cell r="B43" t="str">
            <v>배관공</v>
          </cell>
          <cell r="C43">
            <v>189003</v>
          </cell>
          <cell r="D43">
            <v>189003</v>
          </cell>
        </row>
        <row r="44">
          <cell r="B44" t="str">
            <v>배관공(수도)</v>
          </cell>
          <cell r="C44">
            <v>182347</v>
          </cell>
          <cell r="D44">
            <v>182347</v>
          </cell>
        </row>
        <row r="45">
          <cell r="B45" t="str">
            <v>보일러공</v>
          </cell>
          <cell r="C45">
            <v>182298</v>
          </cell>
          <cell r="D45">
            <v>182298</v>
          </cell>
        </row>
        <row r="46">
          <cell r="B46" t="str">
            <v>위생공</v>
          </cell>
          <cell r="C46">
            <v>179133</v>
          </cell>
          <cell r="D46">
            <v>179133</v>
          </cell>
        </row>
        <row r="47">
          <cell r="B47" t="str">
            <v>덕트공</v>
          </cell>
          <cell r="C47">
            <v>168742</v>
          </cell>
          <cell r="D47">
            <v>168742</v>
          </cell>
        </row>
        <row r="48">
          <cell r="B48" t="str">
            <v>보온공</v>
          </cell>
          <cell r="C48">
            <v>180707</v>
          </cell>
          <cell r="D48">
            <v>180707</v>
          </cell>
        </row>
        <row r="49">
          <cell r="B49" t="str">
            <v>인력운반공</v>
          </cell>
          <cell r="C49">
            <v>154522</v>
          </cell>
          <cell r="D49">
            <v>154522</v>
          </cell>
        </row>
        <row r="50">
          <cell r="B50" t="str">
            <v>궤도공</v>
          </cell>
          <cell r="C50">
            <v>172081</v>
          </cell>
          <cell r="D50">
            <v>172081</v>
          </cell>
        </row>
        <row r="51">
          <cell r="B51" t="str">
            <v>건설기계조장</v>
          </cell>
          <cell r="C51">
            <v>160039</v>
          </cell>
          <cell r="D51">
            <v>160039</v>
          </cell>
        </row>
        <row r="52">
          <cell r="B52" t="str">
            <v>건설기계운전사</v>
          </cell>
          <cell r="C52">
            <v>202885</v>
          </cell>
          <cell r="D52">
            <v>202885</v>
          </cell>
        </row>
        <row r="53">
          <cell r="B53" t="str">
            <v>화물차운전사</v>
          </cell>
          <cell r="C53">
            <v>176227</v>
          </cell>
          <cell r="D53">
            <v>176227</v>
          </cell>
        </row>
        <row r="54">
          <cell r="B54" t="str">
            <v>일반기계운전사</v>
          </cell>
          <cell r="C54">
            <v>138956</v>
          </cell>
          <cell r="D54">
            <v>138956</v>
          </cell>
        </row>
        <row r="55">
          <cell r="B55" t="str">
            <v>기계설비공</v>
          </cell>
          <cell r="C55">
            <v>185702</v>
          </cell>
          <cell r="D55">
            <v>185702</v>
          </cell>
        </row>
        <row r="56">
          <cell r="B56" t="str">
            <v>준설선선장</v>
          </cell>
          <cell r="C56" t="e">
            <v>#VALUE!</v>
          </cell>
          <cell r="D56" t="str">
            <v>-</v>
          </cell>
        </row>
        <row r="57">
          <cell r="B57" t="str">
            <v>준설선기관사</v>
          </cell>
          <cell r="C57" t="e">
            <v>#VALUE!</v>
          </cell>
          <cell r="D57" t="str">
            <v>-</v>
          </cell>
        </row>
        <row r="58">
          <cell r="B58" t="str">
            <v>준설선운전사</v>
          </cell>
          <cell r="C58" t="str">
            <v>-</v>
          </cell>
          <cell r="D58" t="str">
            <v>-</v>
          </cell>
        </row>
        <row r="59">
          <cell r="B59" t="str">
            <v>선원</v>
          </cell>
          <cell r="C59">
            <v>142201</v>
          </cell>
          <cell r="D59">
            <v>142201</v>
          </cell>
        </row>
        <row r="60">
          <cell r="B60" t="str">
            <v>플랜트배관공</v>
          </cell>
          <cell r="C60">
            <v>252529</v>
          </cell>
          <cell r="D60">
            <v>252529</v>
          </cell>
        </row>
        <row r="61">
          <cell r="B61" t="str">
            <v>플랜트제관공</v>
          </cell>
          <cell r="C61">
            <v>215389</v>
          </cell>
          <cell r="D61">
            <v>215389</v>
          </cell>
        </row>
        <row r="62">
          <cell r="B62" t="str">
            <v>플랜트용접공</v>
          </cell>
          <cell r="C62">
            <v>229620</v>
          </cell>
          <cell r="D62">
            <v>229620</v>
          </cell>
        </row>
        <row r="63">
          <cell r="B63" t="str">
            <v>플랜트특수용접공</v>
          </cell>
          <cell r="C63">
            <v>242150</v>
          </cell>
          <cell r="D63">
            <v>242150</v>
          </cell>
        </row>
        <row r="64">
          <cell r="B64" t="str">
            <v>플랜트기계설치공</v>
          </cell>
          <cell r="C64">
            <v>204705</v>
          </cell>
          <cell r="D64">
            <v>204705</v>
          </cell>
        </row>
        <row r="65">
          <cell r="B65" t="str">
            <v>플랜트특별인부</v>
          </cell>
          <cell r="C65">
            <v>170378</v>
          </cell>
          <cell r="D65">
            <v>170378</v>
          </cell>
        </row>
        <row r="66">
          <cell r="B66" t="str">
            <v>플랜트케이블전공</v>
          </cell>
          <cell r="C66">
            <v>266554</v>
          </cell>
          <cell r="D66">
            <v>266554</v>
          </cell>
        </row>
        <row r="67">
          <cell r="B67" t="str">
            <v>플랜트계장공</v>
          </cell>
          <cell r="C67">
            <v>179826</v>
          </cell>
          <cell r="D67">
            <v>179826</v>
          </cell>
        </row>
        <row r="68">
          <cell r="B68" t="str">
            <v>플랜트덕트공</v>
          </cell>
          <cell r="C68">
            <v>168365</v>
          </cell>
          <cell r="D68">
            <v>168365</v>
          </cell>
        </row>
        <row r="69">
          <cell r="B69" t="str">
            <v>플랜트보온공</v>
          </cell>
          <cell r="C69">
            <v>229121</v>
          </cell>
          <cell r="D69">
            <v>229121</v>
          </cell>
        </row>
        <row r="70">
          <cell r="B70" t="str">
            <v>제철축로공</v>
          </cell>
          <cell r="C70">
            <v>260000</v>
          </cell>
          <cell r="D70">
            <v>260000</v>
          </cell>
        </row>
        <row r="71">
          <cell r="B71" t="str">
            <v>비파괴시험공</v>
          </cell>
          <cell r="C71">
            <v>211907</v>
          </cell>
          <cell r="D71">
            <v>211907</v>
          </cell>
        </row>
        <row r="72">
          <cell r="B72" t="str">
            <v>특급품질관리원</v>
          </cell>
          <cell r="C72">
            <v>175338</v>
          </cell>
          <cell r="D72">
            <v>175338</v>
          </cell>
        </row>
        <row r="73">
          <cell r="B73" t="str">
            <v>고급품질관리원</v>
          </cell>
          <cell r="C73">
            <v>171650</v>
          </cell>
          <cell r="D73">
            <v>171650</v>
          </cell>
        </row>
        <row r="74">
          <cell r="B74" t="str">
            <v>중급품질관리원</v>
          </cell>
          <cell r="C74">
            <v>157863</v>
          </cell>
          <cell r="D74">
            <v>157863</v>
          </cell>
        </row>
        <row r="75">
          <cell r="B75" t="str">
            <v>초급품질관리원</v>
          </cell>
          <cell r="C75">
            <v>132897</v>
          </cell>
          <cell r="D75">
            <v>132897</v>
          </cell>
        </row>
        <row r="76">
          <cell r="B76" t="str">
            <v>지적기사</v>
          </cell>
          <cell r="C76">
            <v>243896</v>
          </cell>
          <cell r="D76">
            <v>243896</v>
          </cell>
        </row>
        <row r="77">
          <cell r="B77" t="str">
            <v>지적산업기사</v>
          </cell>
          <cell r="C77">
            <v>210073</v>
          </cell>
          <cell r="D77">
            <v>210073</v>
          </cell>
        </row>
        <row r="78">
          <cell r="B78" t="str">
            <v>지적기능사</v>
          </cell>
          <cell r="C78">
            <v>176698</v>
          </cell>
          <cell r="D78">
            <v>176698</v>
          </cell>
        </row>
        <row r="79">
          <cell r="B79" t="str">
            <v>내선전공</v>
          </cell>
          <cell r="C79">
            <v>239716</v>
          </cell>
          <cell r="D79">
            <v>239716</v>
          </cell>
        </row>
        <row r="80">
          <cell r="B80" t="str">
            <v>특고압케이블전공</v>
          </cell>
          <cell r="C80">
            <v>354829</v>
          </cell>
          <cell r="D80">
            <v>354829</v>
          </cell>
        </row>
        <row r="81">
          <cell r="B81" t="str">
            <v>고압케이블전공</v>
          </cell>
          <cell r="C81">
            <v>300453</v>
          </cell>
          <cell r="D81">
            <v>300453</v>
          </cell>
        </row>
        <row r="82">
          <cell r="B82" t="str">
            <v>저압케이블전공</v>
          </cell>
          <cell r="C82">
            <v>237385</v>
          </cell>
          <cell r="D82">
            <v>237385</v>
          </cell>
        </row>
        <row r="83">
          <cell r="B83" t="str">
            <v>송전전공</v>
          </cell>
          <cell r="C83">
            <v>436350</v>
          </cell>
          <cell r="D83">
            <v>436350</v>
          </cell>
        </row>
        <row r="84">
          <cell r="B84" t="str">
            <v>송전활선전공</v>
          </cell>
          <cell r="C84">
            <v>465125</v>
          </cell>
          <cell r="D84">
            <v>465125</v>
          </cell>
        </row>
        <row r="85">
          <cell r="B85" t="str">
            <v>배전전공</v>
          </cell>
          <cell r="C85">
            <v>334072</v>
          </cell>
          <cell r="D85">
            <v>334072</v>
          </cell>
        </row>
        <row r="86">
          <cell r="B86" t="str">
            <v>배전활선전공</v>
          </cell>
          <cell r="C86">
            <v>440180</v>
          </cell>
          <cell r="D86">
            <v>440180</v>
          </cell>
        </row>
        <row r="87">
          <cell r="B87" t="str">
            <v>플랜트전공</v>
          </cell>
          <cell r="C87">
            <v>216865</v>
          </cell>
          <cell r="D87">
            <v>216865</v>
          </cell>
        </row>
        <row r="88">
          <cell r="B88" t="str">
            <v>계장공</v>
          </cell>
          <cell r="C88">
            <v>223793</v>
          </cell>
          <cell r="D88">
            <v>223793</v>
          </cell>
        </row>
        <row r="89">
          <cell r="B89" t="str">
            <v>철도신호공</v>
          </cell>
          <cell r="C89">
            <v>259555</v>
          </cell>
          <cell r="D89">
            <v>259555</v>
          </cell>
        </row>
        <row r="90">
          <cell r="B90" t="str">
            <v>통신내선공</v>
          </cell>
          <cell r="C90">
            <v>219422</v>
          </cell>
          <cell r="D90">
            <v>219422</v>
          </cell>
        </row>
        <row r="91">
          <cell r="B91" t="str">
            <v>통신설비공</v>
          </cell>
          <cell r="C91">
            <v>245030</v>
          </cell>
          <cell r="D91">
            <v>245030</v>
          </cell>
        </row>
        <row r="92">
          <cell r="B92" t="str">
            <v>통신외선공</v>
          </cell>
          <cell r="C92">
            <v>315405</v>
          </cell>
          <cell r="D92">
            <v>315405</v>
          </cell>
        </row>
        <row r="93">
          <cell r="B93" t="str">
            <v>통신케이블공</v>
          </cell>
          <cell r="C93">
            <v>332485</v>
          </cell>
          <cell r="D93">
            <v>332485</v>
          </cell>
        </row>
        <row r="94">
          <cell r="B94" t="str">
            <v>무선안테나공</v>
          </cell>
          <cell r="C94">
            <v>268208</v>
          </cell>
          <cell r="D94">
            <v>268208</v>
          </cell>
        </row>
        <row r="95">
          <cell r="B95" t="str">
            <v>석면해체공</v>
          </cell>
          <cell r="C95">
            <v>186578</v>
          </cell>
          <cell r="D95">
            <v>186578</v>
          </cell>
        </row>
        <row r="96">
          <cell r="B96" t="str">
            <v>광케이블설치사</v>
          </cell>
          <cell r="C96">
            <v>339533</v>
          </cell>
          <cell r="D96">
            <v>339533</v>
          </cell>
        </row>
        <row r="97">
          <cell r="B97" t="str">
            <v>H/W시험사</v>
          </cell>
          <cell r="C97">
            <v>322434</v>
          </cell>
          <cell r="D97">
            <v>322434</v>
          </cell>
        </row>
        <row r="98">
          <cell r="B98" t="str">
            <v>S/W시험사</v>
          </cell>
          <cell r="C98">
            <v>344600</v>
          </cell>
          <cell r="D98">
            <v>344600</v>
          </cell>
        </row>
        <row r="99">
          <cell r="B99" t="str">
            <v>도편수</v>
          </cell>
          <cell r="C99">
            <v>369417</v>
          </cell>
          <cell r="D99">
            <v>369417</v>
          </cell>
        </row>
        <row r="100">
          <cell r="B100" t="str">
            <v>드잡이공</v>
          </cell>
          <cell r="C100">
            <v>285258</v>
          </cell>
          <cell r="D100">
            <v>285258</v>
          </cell>
        </row>
        <row r="101">
          <cell r="B101" t="str">
            <v>한식목공</v>
          </cell>
          <cell r="C101">
            <v>263480</v>
          </cell>
          <cell r="D101">
            <v>263480</v>
          </cell>
        </row>
        <row r="102">
          <cell r="B102" t="str">
            <v>한식목공조공</v>
          </cell>
          <cell r="C102">
            <v>210126</v>
          </cell>
          <cell r="D102">
            <v>210126</v>
          </cell>
        </row>
        <row r="103">
          <cell r="B103" t="str">
            <v>한식석공</v>
          </cell>
          <cell r="C103">
            <v>334710</v>
          </cell>
          <cell r="D103">
            <v>334710</v>
          </cell>
        </row>
        <row r="104">
          <cell r="B104" t="str">
            <v>한식미장공</v>
          </cell>
          <cell r="C104">
            <v>249945</v>
          </cell>
          <cell r="D104">
            <v>249945</v>
          </cell>
        </row>
        <row r="105">
          <cell r="B105" t="str">
            <v>한식와공</v>
          </cell>
          <cell r="C105">
            <v>289703</v>
          </cell>
          <cell r="D105">
            <v>289703</v>
          </cell>
        </row>
        <row r="106">
          <cell r="B106" t="str">
            <v>한식와공조공</v>
          </cell>
          <cell r="C106">
            <v>206937</v>
          </cell>
          <cell r="D106">
            <v>206937</v>
          </cell>
        </row>
        <row r="107">
          <cell r="B107" t="str">
            <v>목조각공</v>
          </cell>
          <cell r="C107">
            <v>235873</v>
          </cell>
          <cell r="D107">
            <v>235873</v>
          </cell>
        </row>
        <row r="108">
          <cell r="B108" t="str">
            <v>석조각공</v>
          </cell>
          <cell r="C108">
            <v>233755</v>
          </cell>
          <cell r="D108">
            <v>233755</v>
          </cell>
        </row>
        <row r="109">
          <cell r="B109" t="str">
            <v>특수화공</v>
          </cell>
          <cell r="C109" t="e">
            <v>#VALUE!</v>
          </cell>
          <cell r="D109" t="str">
            <v>(※238,720)</v>
          </cell>
        </row>
        <row r="110">
          <cell r="B110" t="str">
            <v>화공</v>
          </cell>
          <cell r="C110">
            <v>210526</v>
          </cell>
          <cell r="D110">
            <v>210526</v>
          </cell>
        </row>
        <row r="111">
          <cell r="B111" t="str">
            <v>드잡이공편수</v>
          </cell>
          <cell r="C111">
            <v>284800</v>
          </cell>
          <cell r="D111">
            <v>284800</v>
          </cell>
        </row>
        <row r="112">
          <cell r="B112" t="str">
            <v>한식미장공편수</v>
          </cell>
          <cell r="C112">
            <v>285813</v>
          </cell>
          <cell r="D112">
            <v>285813</v>
          </cell>
        </row>
        <row r="113">
          <cell r="B113" t="str">
            <v>한식와공편수</v>
          </cell>
          <cell r="C113">
            <v>316204</v>
          </cell>
          <cell r="D113">
            <v>316204</v>
          </cell>
        </row>
        <row r="114">
          <cell r="B114" t="str">
            <v>한식단청공편수</v>
          </cell>
          <cell r="C114">
            <v>257143</v>
          </cell>
          <cell r="D114">
            <v>257143</v>
          </cell>
        </row>
        <row r="115">
          <cell r="B115" t="str">
            <v>한식석공조공</v>
          </cell>
          <cell r="C115">
            <v>241942</v>
          </cell>
          <cell r="D115">
            <v>241942</v>
          </cell>
        </row>
        <row r="116">
          <cell r="B116" t="str">
            <v>한식미장공조공</v>
          </cell>
          <cell r="C116">
            <v>218105</v>
          </cell>
          <cell r="D116">
            <v>218105</v>
          </cell>
        </row>
        <row r="117">
          <cell r="B117" t="str">
            <v>원자력플랜트전공</v>
          </cell>
          <cell r="C117">
            <v>223119</v>
          </cell>
          <cell r="D117">
            <v>223119</v>
          </cell>
        </row>
        <row r="118">
          <cell r="B118" t="str">
            <v>원자력용접공</v>
          </cell>
          <cell r="C118">
            <v>193853</v>
          </cell>
          <cell r="D118">
            <v>193853</v>
          </cell>
        </row>
        <row r="119">
          <cell r="B119" t="str">
            <v>원자력기계설치공</v>
          </cell>
          <cell r="C119">
            <v>215382</v>
          </cell>
          <cell r="D119">
            <v>215382</v>
          </cell>
        </row>
        <row r="120">
          <cell r="B120" t="str">
            <v>원자력품질관리사</v>
          </cell>
          <cell r="C120">
            <v>266390</v>
          </cell>
          <cell r="D120">
            <v>266390</v>
          </cell>
        </row>
        <row r="121">
          <cell r="B121" t="str">
            <v>통신관련기사</v>
          </cell>
          <cell r="C121">
            <v>254887</v>
          </cell>
          <cell r="D121">
            <v>254887</v>
          </cell>
        </row>
        <row r="122">
          <cell r="B122" t="str">
            <v>통신관련산업기사</v>
          </cell>
          <cell r="C122">
            <v>252472</v>
          </cell>
          <cell r="D122">
            <v>252472</v>
          </cell>
        </row>
        <row r="123">
          <cell r="B123" t="str">
            <v>통신관련기능사</v>
          </cell>
          <cell r="C123">
            <v>205859</v>
          </cell>
          <cell r="D123">
            <v>205859</v>
          </cell>
        </row>
        <row r="124">
          <cell r="B124" t="str">
            <v>전기공사기사</v>
          </cell>
          <cell r="C124">
            <v>263992</v>
          </cell>
          <cell r="D124">
            <v>263992</v>
          </cell>
        </row>
        <row r="125">
          <cell r="B125" t="str">
            <v>전기공사산업기사</v>
          </cell>
          <cell r="C125">
            <v>237693</v>
          </cell>
          <cell r="D125">
            <v>237693</v>
          </cell>
        </row>
        <row r="126">
          <cell r="B126" t="str">
            <v>변전전공</v>
          </cell>
          <cell r="C126">
            <v>338501</v>
          </cell>
          <cell r="D126">
            <v>338501</v>
          </cell>
        </row>
        <row r="127">
          <cell r="B127" t="str">
            <v>코킹공</v>
          </cell>
          <cell r="C127">
            <v>179334</v>
          </cell>
          <cell r="D127">
            <v>179334</v>
          </cell>
        </row>
      </sheetData>
      <sheetData sheetId="29" refreshError="1"/>
      <sheetData sheetId="30" refreshError="1"/>
      <sheetData sheetId="31" refreshError="1"/>
      <sheetData sheetId="32" refreshError="1"/>
      <sheetData sheetId="33"/>
      <sheetData sheetId="34" refreshError="1"/>
      <sheetData sheetId="35">
        <row r="7">
          <cell r="B7">
            <v>2001</v>
          </cell>
          <cell r="C7">
            <v>3</v>
          </cell>
          <cell r="D7" t="str">
            <v>1.1 기흥구 고매동 836-1(천)</v>
          </cell>
          <cell r="I7">
            <v>1</v>
          </cell>
        </row>
        <row r="8">
          <cell r="C8">
            <v>4</v>
          </cell>
        </row>
        <row r="9">
          <cell r="B9">
            <v>1001</v>
          </cell>
          <cell r="C9">
            <v>5</v>
          </cell>
          <cell r="D9" t="str">
            <v>계</v>
          </cell>
          <cell r="I9">
            <v>1</v>
          </cell>
        </row>
        <row r="10">
          <cell r="C10">
            <v>6</v>
          </cell>
        </row>
        <row r="11">
          <cell r="B11">
            <v>2002</v>
          </cell>
          <cell r="C11">
            <v>7</v>
          </cell>
          <cell r="D11" t="str">
            <v>1.2 기흥구 공세동 152-2(임)</v>
          </cell>
          <cell r="I11">
            <v>1</v>
          </cell>
        </row>
        <row r="12">
          <cell r="C12">
            <v>8</v>
          </cell>
        </row>
        <row r="13">
          <cell r="B13">
            <v>1002</v>
          </cell>
          <cell r="C13">
            <v>9</v>
          </cell>
          <cell r="D13" t="str">
            <v>계</v>
          </cell>
          <cell r="I13">
            <v>1</v>
          </cell>
        </row>
        <row r="14">
          <cell r="C14">
            <v>10</v>
          </cell>
        </row>
        <row r="15">
          <cell r="B15">
            <v>2003</v>
          </cell>
          <cell r="C15">
            <v>11</v>
          </cell>
          <cell r="D15" t="str">
            <v>1.3 기흥구 구갈동 617(도)</v>
          </cell>
          <cell r="I15">
            <v>1</v>
          </cell>
        </row>
        <row r="16">
          <cell r="C16">
            <v>12</v>
          </cell>
        </row>
        <row r="17">
          <cell r="B17">
            <v>1003</v>
          </cell>
          <cell r="C17">
            <v>13</v>
          </cell>
          <cell r="D17" t="str">
            <v>계</v>
          </cell>
          <cell r="I17">
            <v>1</v>
          </cell>
        </row>
        <row r="18">
          <cell r="C18">
            <v>14</v>
          </cell>
        </row>
        <row r="19">
          <cell r="B19">
            <v>2004</v>
          </cell>
          <cell r="C19">
            <v>15</v>
          </cell>
          <cell r="D19" t="str">
            <v>1.4 기흥구 농서동 415(도)</v>
          </cell>
          <cell r="I19">
            <v>1</v>
          </cell>
        </row>
        <row r="20">
          <cell r="C20">
            <v>16</v>
          </cell>
        </row>
        <row r="21">
          <cell r="B21">
            <v>1004</v>
          </cell>
          <cell r="C21">
            <v>17</v>
          </cell>
          <cell r="D21" t="str">
            <v>계</v>
          </cell>
          <cell r="I21">
            <v>1</v>
          </cell>
        </row>
        <row r="22">
          <cell r="C22">
            <v>18</v>
          </cell>
        </row>
        <row r="23">
          <cell r="B23">
            <v>2005</v>
          </cell>
          <cell r="C23">
            <v>19</v>
          </cell>
          <cell r="D23" t="str">
            <v>1.5 기흥구 마북동 317-43(도)</v>
          </cell>
          <cell r="I23">
            <v>1</v>
          </cell>
        </row>
        <row r="24">
          <cell r="C24">
            <v>20</v>
          </cell>
        </row>
        <row r="25">
          <cell r="B25">
            <v>1005</v>
          </cell>
          <cell r="C25">
            <v>21</v>
          </cell>
          <cell r="D25" t="str">
            <v>계</v>
          </cell>
          <cell r="I25">
            <v>1</v>
          </cell>
        </row>
        <row r="26">
          <cell r="C26">
            <v>22</v>
          </cell>
        </row>
        <row r="27">
          <cell r="B27">
            <v>2007</v>
          </cell>
          <cell r="C27">
            <v>23</v>
          </cell>
          <cell r="D27" t="str">
            <v>1.7 기흥구 상하동 592(구)(상하동 121)</v>
          </cell>
          <cell r="I27">
            <v>1</v>
          </cell>
        </row>
        <row r="28">
          <cell r="C28">
            <v>24</v>
          </cell>
        </row>
        <row r="29">
          <cell r="B29">
            <v>1007</v>
          </cell>
          <cell r="C29">
            <v>25</v>
          </cell>
          <cell r="D29" t="str">
            <v>계</v>
          </cell>
          <cell r="I29">
            <v>1</v>
          </cell>
        </row>
        <row r="30">
          <cell r="C30">
            <v>26</v>
          </cell>
        </row>
        <row r="31">
          <cell r="B31">
            <v>2008</v>
          </cell>
          <cell r="C31">
            <v>27</v>
          </cell>
          <cell r="D31" t="str">
            <v>1.8 기흥구 상하동 614(구)(상하동 353)</v>
          </cell>
          <cell r="I31">
            <v>1</v>
          </cell>
        </row>
        <row r="32">
          <cell r="C32">
            <v>28</v>
          </cell>
        </row>
        <row r="33">
          <cell r="B33">
            <v>1008</v>
          </cell>
          <cell r="C33">
            <v>29</v>
          </cell>
          <cell r="D33" t="str">
            <v>계</v>
          </cell>
          <cell r="I33">
            <v>1</v>
          </cell>
        </row>
        <row r="34">
          <cell r="C34">
            <v>30</v>
          </cell>
        </row>
        <row r="35">
          <cell r="B35">
            <v>2009</v>
          </cell>
          <cell r="C35">
            <v>31</v>
          </cell>
          <cell r="D35" t="str">
            <v>1.9 기흥구 신갈동 74(도)(신갈동 58)</v>
          </cell>
          <cell r="I35">
            <v>1</v>
          </cell>
        </row>
        <row r="36">
          <cell r="C36">
            <v>32</v>
          </cell>
        </row>
        <row r="37">
          <cell r="B37">
            <v>1009</v>
          </cell>
          <cell r="C37">
            <v>33</v>
          </cell>
          <cell r="D37" t="str">
            <v>계</v>
          </cell>
          <cell r="I37">
            <v>1</v>
          </cell>
        </row>
        <row r="38">
          <cell r="C38">
            <v>34</v>
          </cell>
        </row>
        <row r="39">
          <cell r="B39">
            <v>2010</v>
          </cell>
          <cell r="C39">
            <v>35</v>
          </cell>
          <cell r="D39" t="str">
            <v>1.10 기흥구 언남동 465-9(도)</v>
          </cell>
          <cell r="I39">
            <v>1</v>
          </cell>
        </row>
        <row r="40">
          <cell r="C40">
            <v>36</v>
          </cell>
        </row>
        <row r="41">
          <cell r="B41">
            <v>1010</v>
          </cell>
          <cell r="C41">
            <v>37</v>
          </cell>
          <cell r="D41" t="str">
            <v>계</v>
          </cell>
          <cell r="I41">
            <v>1</v>
          </cell>
        </row>
        <row r="42">
          <cell r="C42">
            <v>38</v>
          </cell>
        </row>
        <row r="43">
          <cell r="B43">
            <v>2011</v>
          </cell>
          <cell r="C43">
            <v>39</v>
          </cell>
          <cell r="D43" t="str">
            <v>1.11 기흥구 영덕동 1256(천)(공원 다리 부근)</v>
          </cell>
          <cell r="I43">
            <v>1</v>
          </cell>
        </row>
        <row r="44">
          <cell r="C44">
            <v>40</v>
          </cell>
        </row>
        <row r="45">
          <cell r="B45">
            <v>1011</v>
          </cell>
          <cell r="C45">
            <v>41</v>
          </cell>
          <cell r="D45" t="str">
            <v>계</v>
          </cell>
          <cell r="I45">
            <v>1</v>
          </cell>
        </row>
        <row r="46">
          <cell r="C46">
            <v>42</v>
          </cell>
        </row>
        <row r="47">
          <cell r="B47">
            <v>2012</v>
          </cell>
          <cell r="C47">
            <v>43</v>
          </cell>
          <cell r="D47" t="str">
            <v>1.12 기흥구 중동 665-43(도)(중동 665-23)</v>
          </cell>
          <cell r="I47">
            <v>1</v>
          </cell>
        </row>
        <row r="48">
          <cell r="B48">
            <v>1012</v>
          </cell>
          <cell r="C48">
            <v>44</v>
          </cell>
          <cell r="D48" t="str">
            <v>계</v>
          </cell>
          <cell r="I48">
            <v>1</v>
          </cell>
        </row>
        <row r="49">
          <cell r="C49">
            <v>45</v>
          </cell>
        </row>
        <row r="50">
          <cell r="B50">
            <v>2014</v>
          </cell>
          <cell r="C50">
            <v>46</v>
          </cell>
          <cell r="D50" t="str">
            <v>1.14 기흥구 신갈동 402-5(도)</v>
          </cell>
          <cell r="I50">
            <v>1</v>
          </cell>
        </row>
        <row r="51">
          <cell r="B51">
            <v>1014</v>
          </cell>
          <cell r="C51">
            <v>47</v>
          </cell>
          <cell r="D51" t="str">
            <v>계</v>
          </cell>
          <cell r="I51">
            <v>1</v>
          </cell>
        </row>
        <row r="52">
          <cell r="C52">
            <v>48</v>
          </cell>
        </row>
        <row r="53">
          <cell r="B53">
            <v>2015</v>
          </cell>
          <cell r="C53">
            <v>49</v>
          </cell>
          <cell r="D53" t="str">
            <v>1.15 기흥구 지곡동 산31-3(임)(지곡동61-3)</v>
          </cell>
          <cell r="I53">
            <v>1</v>
          </cell>
        </row>
        <row r="54">
          <cell r="B54">
            <v>1015</v>
          </cell>
          <cell r="C54">
            <v>50</v>
          </cell>
          <cell r="D54" t="str">
            <v>계</v>
          </cell>
          <cell r="I54">
            <v>1</v>
          </cell>
        </row>
        <row r="55">
          <cell r="C55">
            <v>51</v>
          </cell>
        </row>
        <row r="56">
          <cell r="B56">
            <v>2016</v>
          </cell>
          <cell r="C56">
            <v>52</v>
          </cell>
          <cell r="D56" t="str">
            <v>1.16 수지구 고기동 259-58(도)(고기동391-2)</v>
          </cell>
          <cell r="I56">
            <v>1</v>
          </cell>
        </row>
        <row r="57">
          <cell r="B57">
            <v>1016</v>
          </cell>
          <cell r="C57">
            <v>53</v>
          </cell>
          <cell r="D57" t="str">
            <v>계</v>
          </cell>
          <cell r="I57">
            <v>1</v>
          </cell>
        </row>
        <row r="58">
          <cell r="B58">
            <v>2017</v>
          </cell>
          <cell r="C58">
            <v>54</v>
          </cell>
          <cell r="D58" t="str">
            <v>1.17 수지구 고기동 755-36(천)</v>
          </cell>
          <cell r="I58">
            <v>1</v>
          </cell>
        </row>
        <row r="59">
          <cell r="C59">
            <v>55</v>
          </cell>
        </row>
        <row r="60">
          <cell r="B60">
            <v>1017</v>
          </cell>
          <cell r="C60">
            <v>56</v>
          </cell>
          <cell r="D60" t="str">
            <v>계</v>
          </cell>
          <cell r="I60">
            <v>1</v>
          </cell>
        </row>
        <row r="61">
          <cell r="C61">
            <v>57</v>
          </cell>
        </row>
        <row r="62">
          <cell r="B62">
            <v>2018</v>
          </cell>
          <cell r="C62">
            <v>58</v>
          </cell>
          <cell r="D62" t="str">
            <v>1.18 수지구 상현동 269-4(답)(상현동 54-14)</v>
          </cell>
          <cell r="I62">
            <v>1</v>
          </cell>
        </row>
        <row r="63">
          <cell r="C63">
            <v>59</v>
          </cell>
        </row>
        <row r="64">
          <cell r="B64">
            <v>1018</v>
          </cell>
          <cell r="C64">
            <v>60</v>
          </cell>
          <cell r="D64" t="str">
            <v>계</v>
          </cell>
          <cell r="I64">
            <v>1</v>
          </cell>
        </row>
        <row r="65">
          <cell r="B65">
            <v>2019</v>
          </cell>
          <cell r="C65">
            <v>61</v>
          </cell>
          <cell r="D65" t="str">
            <v>1.19 수지구 상현동 870(도)(상현동 869)</v>
          </cell>
          <cell r="I65">
            <v>1</v>
          </cell>
        </row>
        <row r="66">
          <cell r="C66">
            <v>62</v>
          </cell>
        </row>
        <row r="67">
          <cell r="B67">
            <v>1019</v>
          </cell>
          <cell r="C67">
            <v>63</v>
          </cell>
          <cell r="D67" t="str">
            <v>계</v>
          </cell>
          <cell r="I67">
            <v>1</v>
          </cell>
        </row>
        <row r="68">
          <cell r="C68">
            <v>64</v>
          </cell>
        </row>
        <row r="69">
          <cell r="B69">
            <v>2020</v>
          </cell>
          <cell r="C69">
            <v>65</v>
          </cell>
          <cell r="D69" t="str">
            <v>1.20 수지구 성복동 544-4(도)</v>
          </cell>
          <cell r="I69">
            <v>1</v>
          </cell>
        </row>
        <row r="70">
          <cell r="C70">
            <v>66</v>
          </cell>
        </row>
        <row r="71">
          <cell r="B71">
            <v>1020</v>
          </cell>
          <cell r="C71">
            <v>67</v>
          </cell>
          <cell r="D71" t="str">
            <v>계</v>
          </cell>
          <cell r="I71">
            <v>1</v>
          </cell>
        </row>
        <row r="72">
          <cell r="C72">
            <v>68</v>
          </cell>
        </row>
        <row r="73">
          <cell r="B73">
            <v>2021</v>
          </cell>
          <cell r="C73">
            <v>69</v>
          </cell>
          <cell r="D73" t="str">
            <v>1.21 수지구 신봉동 999(도)(신봉동 993)</v>
          </cell>
          <cell r="I73">
            <v>1</v>
          </cell>
        </row>
        <row r="74">
          <cell r="B74">
            <v>1021</v>
          </cell>
          <cell r="C74">
            <v>70</v>
          </cell>
          <cell r="D74" t="str">
            <v>계</v>
          </cell>
          <cell r="I74">
            <v>1</v>
          </cell>
        </row>
        <row r="75">
          <cell r="C75">
            <v>71</v>
          </cell>
        </row>
        <row r="76">
          <cell r="B76">
            <v>2022</v>
          </cell>
          <cell r="C76">
            <v>72</v>
          </cell>
          <cell r="D76" t="str">
            <v>1.22 수지구 죽전동 539-8(도)</v>
          </cell>
          <cell r="I76">
            <v>1</v>
          </cell>
        </row>
        <row r="77">
          <cell r="B77">
            <v>1022</v>
          </cell>
          <cell r="C77">
            <v>73</v>
          </cell>
          <cell r="D77" t="str">
            <v>계</v>
          </cell>
          <cell r="I77">
            <v>1</v>
          </cell>
        </row>
        <row r="78">
          <cell r="C78">
            <v>74</v>
          </cell>
        </row>
        <row r="79">
          <cell r="B79">
            <v>2023</v>
          </cell>
          <cell r="C79">
            <v>75</v>
          </cell>
          <cell r="D79" t="str">
            <v>1.23 수지구 죽전동 1480(도)(죽전동 1189-5)</v>
          </cell>
          <cell r="I79">
            <v>1</v>
          </cell>
        </row>
        <row r="80">
          <cell r="B80">
            <v>1023</v>
          </cell>
          <cell r="C80">
            <v>76</v>
          </cell>
          <cell r="D80" t="str">
            <v>계</v>
          </cell>
          <cell r="I80">
            <v>1</v>
          </cell>
        </row>
        <row r="81">
          <cell r="C81">
            <v>77</v>
          </cell>
        </row>
        <row r="82">
          <cell r="B82">
            <v>2024</v>
          </cell>
          <cell r="C82">
            <v>78</v>
          </cell>
          <cell r="D82" t="str">
            <v>1.24 수지구 풍덕천동 776(도)(푸름어린이집 뒤편)</v>
          </cell>
          <cell r="I82">
            <v>1</v>
          </cell>
        </row>
        <row r="83">
          <cell r="B83">
            <v>1024</v>
          </cell>
          <cell r="C83">
            <v>79</v>
          </cell>
          <cell r="D83" t="str">
            <v>계</v>
          </cell>
          <cell r="I83">
            <v>1</v>
          </cell>
        </row>
        <row r="84">
          <cell r="C84">
            <v>80</v>
          </cell>
        </row>
        <row r="85">
          <cell r="B85">
            <v>2025</v>
          </cell>
          <cell r="C85">
            <v>81</v>
          </cell>
          <cell r="D85" t="str">
            <v>1.25 수지구 풍덕천동 780(도)(풍덕천동 707)</v>
          </cell>
          <cell r="I85">
            <v>1</v>
          </cell>
        </row>
        <row r="86">
          <cell r="B86">
            <v>1025</v>
          </cell>
          <cell r="C86">
            <v>82</v>
          </cell>
          <cell r="D86" t="str">
            <v>계</v>
          </cell>
          <cell r="I86">
            <v>1</v>
          </cell>
        </row>
        <row r="87">
          <cell r="B87">
            <v>2026</v>
          </cell>
          <cell r="C87">
            <v>83</v>
          </cell>
          <cell r="D87" t="str">
            <v>1.26 처인구 남동 506(전)</v>
          </cell>
          <cell r="I87">
            <v>1</v>
          </cell>
        </row>
        <row r="88">
          <cell r="C88">
            <v>84</v>
          </cell>
        </row>
        <row r="89">
          <cell r="B89">
            <v>1026</v>
          </cell>
          <cell r="C89">
            <v>85</v>
          </cell>
          <cell r="D89" t="str">
            <v>계</v>
          </cell>
          <cell r="I89">
            <v>1</v>
          </cell>
        </row>
        <row r="90">
          <cell r="C90">
            <v>86</v>
          </cell>
        </row>
        <row r="91">
          <cell r="B91">
            <v>2027</v>
          </cell>
          <cell r="C91">
            <v>87</v>
          </cell>
          <cell r="D91" t="str">
            <v>1.27 처인구 남사면 북리 950-57(천)</v>
          </cell>
          <cell r="I91">
            <v>1</v>
          </cell>
        </row>
        <row r="92">
          <cell r="C92">
            <v>88</v>
          </cell>
        </row>
        <row r="93">
          <cell r="B93">
            <v>1027</v>
          </cell>
          <cell r="C93">
            <v>89</v>
          </cell>
          <cell r="D93" t="str">
            <v>계</v>
          </cell>
          <cell r="I93">
            <v>1</v>
          </cell>
        </row>
        <row r="94">
          <cell r="C94">
            <v>90</v>
          </cell>
        </row>
        <row r="95">
          <cell r="B95">
            <v>2028</v>
          </cell>
          <cell r="C95">
            <v>91</v>
          </cell>
          <cell r="D95" t="str">
            <v>1.28 처인구 모현읍 동림리 36-28(대)</v>
          </cell>
          <cell r="I95">
            <v>1</v>
          </cell>
        </row>
        <row r="96">
          <cell r="C96">
            <v>92</v>
          </cell>
        </row>
        <row r="97">
          <cell r="B97">
            <v>1028</v>
          </cell>
          <cell r="C97">
            <v>93</v>
          </cell>
          <cell r="D97" t="str">
            <v>계</v>
          </cell>
          <cell r="I97">
            <v>1</v>
          </cell>
        </row>
        <row r="98">
          <cell r="C98">
            <v>94</v>
          </cell>
        </row>
        <row r="99">
          <cell r="B99">
            <v>2029</v>
          </cell>
          <cell r="C99">
            <v>95</v>
          </cell>
          <cell r="D99" t="str">
            <v>1.29 처인구 모현읍 동림리 144-6(도)</v>
          </cell>
          <cell r="I99">
            <v>1</v>
          </cell>
        </row>
        <row r="100">
          <cell r="C100">
            <v>96</v>
          </cell>
        </row>
        <row r="101">
          <cell r="B101">
            <v>1029</v>
          </cell>
          <cell r="C101">
            <v>97</v>
          </cell>
          <cell r="D101" t="str">
            <v>계</v>
          </cell>
          <cell r="I101">
            <v>1</v>
          </cell>
        </row>
        <row r="102">
          <cell r="C102">
            <v>98</v>
          </cell>
        </row>
        <row r="103">
          <cell r="B103">
            <v>2030</v>
          </cell>
          <cell r="C103">
            <v>99</v>
          </cell>
          <cell r="D103" t="str">
            <v>1.30 처인구 백암면 근창리 23-1(묘)</v>
          </cell>
          <cell r="I103">
            <v>1</v>
          </cell>
        </row>
        <row r="104">
          <cell r="B104">
            <v>1030</v>
          </cell>
          <cell r="C104">
            <v>100</v>
          </cell>
          <cell r="D104" t="str">
            <v>계</v>
          </cell>
          <cell r="I104">
            <v>1</v>
          </cell>
        </row>
        <row r="105">
          <cell r="C105">
            <v>101</v>
          </cell>
        </row>
        <row r="106">
          <cell r="B106">
            <v>2031</v>
          </cell>
          <cell r="C106">
            <v>102</v>
          </cell>
          <cell r="D106" t="str">
            <v>1.31 처인구 백암면 백암리 293-8(답)</v>
          </cell>
          <cell r="I106">
            <v>1</v>
          </cell>
        </row>
        <row r="107">
          <cell r="B107">
            <v>1031</v>
          </cell>
          <cell r="C107">
            <v>103</v>
          </cell>
          <cell r="D107" t="str">
            <v>계</v>
          </cell>
          <cell r="I107">
            <v>1</v>
          </cell>
        </row>
        <row r="108">
          <cell r="C108">
            <v>104</v>
          </cell>
        </row>
        <row r="109">
          <cell r="B109">
            <v>2032</v>
          </cell>
          <cell r="C109">
            <v>105</v>
          </cell>
          <cell r="D109" t="str">
            <v>1.32 처인구 양지면 송문리 72-3(철)</v>
          </cell>
          <cell r="I109">
            <v>1</v>
          </cell>
        </row>
        <row r="110">
          <cell r="B110">
            <v>1032</v>
          </cell>
          <cell r="C110">
            <v>106</v>
          </cell>
          <cell r="D110" t="str">
            <v>계</v>
          </cell>
          <cell r="I110">
            <v>1</v>
          </cell>
        </row>
        <row r="111">
          <cell r="C111">
            <v>107</v>
          </cell>
        </row>
        <row r="112">
          <cell r="B112">
            <v>2033</v>
          </cell>
          <cell r="C112">
            <v>108</v>
          </cell>
          <cell r="D112" t="str">
            <v>1.33 처인구 양지면 제일리 273-2(도)</v>
          </cell>
          <cell r="I112">
            <v>1</v>
          </cell>
        </row>
        <row r="113">
          <cell r="B113">
            <v>1033</v>
          </cell>
          <cell r="C113">
            <v>109</v>
          </cell>
          <cell r="D113" t="str">
            <v>계</v>
          </cell>
          <cell r="I113">
            <v>1</v>
          </cell>
        </row>
        <row r="114">
          <cell r="C114">
            <v>110</v>
          </cell>
        </row>
        <row r="115">
          <cell r="B115">
            <v>2035</v>
          </cell>
          <cell r="C115">
            <v>111</v>
          </cell>
          <cell r="D115" t="str">
            <v>1.35 처인구 원삼면 맹리 352-4(답)</v>
          </cell>
          <cell r="I115">
            <v>1</v>
          </cell>
        </row>
        <row r="116">
          <cell r="C116">
            <v>112</v>
          </cell>
        </row>
        <row r="117">
          <cell r="B117">
            <v>1035</v>
          </cell>
          <cell r="C117">
            <v>113</v>
          </cell>
          <cell r="D117" t="str">
            <v>계</v>
          </cell>
          <cell r="I117">
            <v>1</v>
          </cell>
        </row>
        <row r="118">
          <cell r="C118">
            <v>114</v>
          </cell>
        </row>
        <row r="119">
          <cell r="B119">
            <v>2036</v>
          </cell>
          <cell r="C119">
            <v>115</v>
          </cell>
          <cell r="D119" t="str">
            <v>1.36 처인구 원삼면 맹리 706(구)(맹리 311-16)</v>
          </cell>
          <cell r="I119">
            <v>1</v>
          </cell>
        </row>
        <row r="120">
          <cell r="C120">
            <v>116</v>
          </cell>
        </row>
        <row r="121">
          <cell r="B121">
            <v>1036</v>
          </cell>
          <cell r="C121">
            <v>117</v>
          </cell>
          <cell r="D121" t="str">
            <v>계</v>
          </cell>
          <cell r="I121">
            <v>1</v>
          </cell>
        </row>
        <row r="122">
          <cell r="C122">
            <v>118</v>
          </cell>
        </row>
        <row r="123">
          <cell r="B123">
            <v>2037</v>
          </cell>
          <cell r="C123">
            <v>119</v>
          </cell>
          <cell r="D123" t="str">
            <v>1.37 처인구 유방동 70-2(도)</v>
          </cell>
          <cell r="I123">
            <v>1</v>
          </cell>
        </row>
        <row r="124">
          <cell r="B124">
            <v>1037</v>
          </cell>
          <cell r="C124">
            <v>120</v>
          </cell>
          <cell r="D124" t="str">
            <v>계</v>
          </cell>
          <cell r="I124">
            <v>1</v>
          </cell>
        </row>
        <row r="125">
          <cell r="B125">
            <v>2038</v>
          </cell>
          <cell r="C125">
            <v>121</v>
          </cell>
          <cell r="D125" t="str">
            <v>1.38 처인구 이동읍 천리 634(묘)</v>
          </cell>
          <cell r="I125">
            <v>1</v>
          </cell>
        </row>
        <row r="126">
          <cell r="C126">
            <v>122</v>
          </cell>
        </row>
        <row r="127">
          <cell r="B127">
            <v>1038</v>
          </cell>
          <cell r="C127">
            <v>123</v>
          </cell>
          <cell r="D127" t="str">
            <v>계</v>
          </cell>
          <cell r="I127">
            <v>1</v>
          </cell>
        </row>
        <row r="128">
          <cell r="B128">
            <v>2039</v>
          </cell>
          <cell r="C128">
            <v>124</v>
          </cell>
          <cell r="D128" t="str">
            <v>1.39 처인구 포곡읍 둔전리3(구)(둔전리32-5)</v>
          </cell>
          <cell r="I128">
            <v>1</v>
          </cell>
        </row>
        <row r="129">
          <cell r="C129">
            <v>125</v>
          </cell>
        </row>
        <row r="130">
          <cell r="B130">
            <v>1039</v>
          </cell>
          <cell r="C130">
            <v>126</v>
          </cell>
          <cell r="D130" t="str">
            <v>계</v>
          </cell>
          <cell r="I130">
            <v>1</v>
          </cell>
        </row>
        <row r="131">
          <cell r="B131">
            <v>2040</v>
          </cell>
          <cell r="C131">
            <v>127</v>
          </cell>
          <cell r="D131" t="str">
            <v>1.40 처인구 포곡읍 둔전리147(대)(둔전리144-9)</v>
          </cell>
          <cell r="I131">
            <v>1</v>
          </cell>
        </row>
        <row r="132">
          <cell r="C132">
            <v>128</v>
          </cell>
        </row>
        <row r="133">
          <cell r="B133">
            <v>1040</v>
          </cell>
          <cell r="C133">
            <v>129</v>
          </cell>
          <cell r="D133" t="str">
            <v>계</v>
          </cell>
          <cell r="I133">
            <v>1</v>
          </cell>
        </row>
        <row r="134">
          <cell r="B134">
            <v>2041</v>
          </cell>
          <cell r="C134">
            <v>130</v>
          </cell>
          <cell r="D134" t="str">
            <v>1.41 처인구 포곡읍 삼계리 607-9(구)</v>
          </cell>
          <cell r="I134">
            <v>1</v>
          </cell>
        </row>
        <row r="135">
          <cell r="C135">
            <v>131</v>
          </cell>
        </row>
        <row r="136">
          <cell r="B136">
            <v>1041</v>
          </cell>
          <cell r="C136">
            <v>132</v>
          </cell>
          <cell r="D136" t="str">
            <v>계</v>
          </cell>
          <cell r="I136">
            <v>1</v>
          </cell>
        </row>
        <row r="137">
          <cell r="B137">
            <v>2042</v>
          </cell>
          <cell r="C137">
            <v>133</v>
          </cell>
          <cell r="D137" t="str">
            <v>1.42 처인구 남사면 아곡리 707(도)</v>
          </cell>
          <cell r="I137">
            <v>1</v>
          </cell>
        </row>
        <row r="138">
          <cell r="C138">
            <v>134</v>
          </cell>
        </row>
        <row r="139">
          <cell r="B139">
            <v>1042</v>
          </cell>
          <cell r="C139">
            <v>135</v>
          </cell>
          <cell r="D139" t="str">
            <v>계</v>
          </cell>
          <cell r="I139">
            <v>1</v>
          </cell>
        </row>
        <row r="140">
          <cell r="B140">
            <v>2043</v>
          </cell>
          <cell r="C140">
            <v>136</v>
          </cell>
          <cell r="D140" t="str">
            <v>1.43 처인구 남사면 완장리 696(답)</v>
          </cell>
          <cell r="I140">
            <v>1</v>
          </cell>
        </row>
        <row r="141">
          <cell r="C141">
            <v>137</v>
          </cell>
        </row>
        <row r="142">
          <cell r="B142">
            <v>1043</v>
          </cell>
          <cell r="C142">
            <v>138</v>
          </cell>
          <cell r="D142" t="str">
            <v>계</v>
          </cell>
          <cell r="I142">
            <v>1</v>
          </cell>
        </row>
        <row r="143">
          <cell r="B143">
            <v>2044</v>
          </cell>
          <cell r="C143">
            <v>139</v>
          </cell>
          <cell r="D143" t="str">
            <v>1.44 기흥구 마북동 344-1</v>
          </cell>
          <cell r="I143">
            <v>1</v>
          </cell>
        </row>
        <row r="144">
          <cell r="C144">
            <v>140</v>
          </cell>
        </row>
        <row r="145">
          <cell r="B145">
            <v>1044</v>
          </cell>
          <cell r="C145">
            <v>141</v>
          </cell>
          <cell r="D145" t="str">
            <v>계</v>
          </cell>
          <cell r="I145">
            <v>1</v>
          </cell>
        </row>
        <row r="146">
          <cell r="B146">
            <v>2045</v>
          </cell>
          <cell r="C146">
            <v>142</v>
          </cell>
          <cell r="D146" t="str">
            <v>1.45 기흥구 중동 1077</v>
          </cell>
          <cell r="I146">
            <v>1</v>
          </cell>
        </row>
        <row r="147">
          <cell r="C147">
            <v>143</v>
          </cell>
        </row>
        <row r="148">
          <cell r="B148">
            <v>1045</v>
          </cell>
          <cell r="C148">
            <v>144</v>
          </cell>
          <cell r="D148" t="str">
            <v>계</v>
          </cell>
          <cell r="I148">
            <v>1</v>
          </cell>
        </row>
        <row r="149">
          <cell r="B149">
            <v>2046</v>
          </cell>
          <cell r="C149">
            <v>145</v>
          </cell>
          <cell r="D149" t="str">
            <v>1.46 기흥구 언남동 328-2</v>
          </cell>
          <cell r="I149">
            <v>1</v>
          </cell>
        </row>
        <row r="150">
          <cell r="C150">
            <v>146</v>
          </cell>
        </row>
        <row r="151">
          <cell r="B151">
            <v>1046</v>
          </cell>
          <cell r="C151">
            <v>147</v>
          </cell>
          <cell r="D151" t="str">
            <v>계</v>
          </cell>
          <cell r="I151">
            <v>1</v>
          </cell>
        </row>
        <row r="152">
          <cell r="B152">
            <v>2047</v>
          </cell>
          <cell r="C152">
            <v>148</v>
          </cell>
          <cell r="D152" t="str">
            <v>1.47 기흥구 동백동 431-2</v>
          </cell>
          <cell r="I152">
            <v>1</v>
          </cell>
        </row>
        <row r="153">
          <cell r="C153">
            <v>149</v>
          </cell>
        </row>
        <row r="154">
          <cell r="B154">
            <v>1047</v>
          </cell>
          <cell r="C154">
            <v>150</v>
          </cell>
          <cell r="D154" t="str">
            <v>계</v>
          </cell>
          <cell r="I154">
            <v>1</v>
          </cell>
        </row>
        <row r="155">
          <cell r="B155">
            <v>2048</v>
          </cell>
          <cell r="C155">
            <v>151</v>
          </cell>
          <cell r="D155" t="str">
            <v>1.48 기흥구 중동 665-43</v>
          </cell>
          <cell r="I155">
            <v>1</v>
          </cell>
        </row>
        <row r="156">
          <cell r="C156">
            <v>152</v>
          </cell>
        </row>
        <row r="157">
          <cell r="B157">
            <v>1048</v>
          </cell>
          <cell r="C157">
            <v>153</v>
          </cell>
          <cell r="D157" t="str">
            <v>계</v>
          </cell>
          <cell r="I157">
            <v>1</v>
          </cell>
        </row>
        <row r="158">
          <cell r="B158">
            <v>2049</v>
          </cell>
          <cell r="C158">
            <v>154</v>
          </cell>
          <cell r="D158" t="str">
            <v>1.49 기흥구 중동 993</v>
          </cell>
          <cell r="I158">
            <v>1</v>
          </cell>
        </row>
        <row r="159">
          <cell r="C159">
            <v>155</v>
          </cell>
        </row>
        <row r="160">
          <cell r="B160">
            <v>1049</v>
          </cell>
          <cell r="C160">
            <v>156</v>
          </cell>
          <cell r="D160" t="str">
            <v>계</v>
          </cell>
          <cell r="I160">
            <v>1</v>
          </cell>
        </row>
        <row r="161">
          <cell r="B161">
            <v>2050</v>
          </cell>
          <cell r="C161">
            <v>157</v>
          </cell>
          <cell r="D161" t="str">
            <v>1.50 기흥구 중동 815</v>
          </cell>
          <cell r="I161">
            <v>1</v>
          </cell>
        </row>
        <row r="162">
          <cell r="C162">
            <v>158</v>
          </cell>
        </row>
        <row r="163">
          <cell r="B163">
            <v>1050</v>
          </cell>
          <cell r="C163">
            <v>159</v>
          </cell>
          <cell r="D163" t="str">
            <v>계</v>
          </cell>
          <cell r="I163">
            <v>1</v>
          </cell>
        </row>
        <row r="164">
          <cell r="B164">
            <v>2051</v>
          </cell>
          <cell r="C164">
            <v>160</v>
          </cell>
          <cell r="D164" t="str">
            <v>1.51 기흥구 상하동 578</v>
          </cell>
          <cell r="I164">
            <v>1</v>
          </cell>
        </row>
        <row r="165">
          <cell r="C165">
            <v>161</v>
          </cell>
        </row>
        <row r="166">
          <cell r="B166">
            <v>1051</v>
          </cell>
          <cell r="C166">
            <v>162</v>
          </cell>
          <cell r="D166" t="str">
            <v>계</v>
          </cell>
          <cell r="I166">
            <v>1</v>
          </cell>
        </row>
        <row r="167">
          <cell r="B167">
            <v>2052</v>
          </cell>
          <cell r="C167">
            <v>163</v>
          </cell>
          <cell r="D167" t="str">
            <v>1.52 기흥구 마북동 502-354</v>
          </cell>
          <cell r="I167">
            <v>1</v>
          </cell>
        </row>
        <row r="168">
          <cell r="C168">
            <v>164</v>
          </cell>
        </row>
        <row r="169">
          <cell r="B169">
            <v>1052</v>
          </cell>
          <cell r="C169">
            <v>165</v>
          </cell>
          <cell r="D169" t="str">
            <v>계</v>
          </cell>
          <cell r="I169">
            <v>1</v>
          </cell>
        </row>
        <row r="170">
          <cell r="B170">
            <v>2053</v>
          </cell>
          <cell r="C170">
            <v>166</v>
          </cell>
          <cell r="D170" t="str">
            <v>1.53 기흥구 중동 1104</v>
          </cell>
          <cell r="I170">
            <v>1</v>
          </cell>
        </row>
        <row r="171">
          <cell r="C171">
            <v>167</v>
          </cell>
        </row>
        <row r="172">
          <cell r="B172">
            <v>1053</v>
          </cell>
          <cell r="C172">
            <v>168</v>
          </cell>
          <cell r="D172" t="str">
            <v>계</v>
          </cell>
          <cell r="I172">
            <v>1</v>
          </cell>
        </row>
        <row r="173">
          <cell r="B173">
            <v>2054</v>
          </cell>
          <cell r="C173">
            <v>169</v>
          </cell>
          <cell r="D173" t="str">
            <v>1.54 기흥구 중동 1097</v>
          </cell>
          <cell r="I173">
            <v>1</v>
          </cell>
        </row>
        <row r="174">
          <cell r="C174">
            <v>170</v>
          </cell>
        </row>
        <row r="175">
          <cell r="B175">
            <v>1054</v>
          </cell>
          <cell r="C175">
            <v>171</v>
          </cell>
          <cell r="D175" t="str">
            <v>계</v>
          </cell>
          <cell r="I175">
            <v>1</v>
          </cell>
        </row>
        <row r="176">
          <cell r="C176">
            <v>172</v>
          </cell>
        </row>
        <row r="177">
          <cell r="C177">
            <v>173</v>
          </cell>
        </row>
        <row r="178">
          <cell r="C178">
            <v>174</v>
          </cell>
        </row>
        <row r="179">
          <cell r="C179">
            <v>175</v>
          </cell>
        </row>
        <row r="180">
          <cell r="C180">
            <v>176</v>
          </cell>
        </row>
        <row r="181">
          <cell r="C181">
            <v>177</v>
          </cell>
        </row>
        <row r="182">
          <cell r="C182">
            <v>178</v>
          </cell>
        </row>
        <row r="183">
          <cell r="C183">
            <v>179</v>
          </cell>
        </row>
        <row r="184">
          <cell r="C184">
            <v>180</v>
          </cell>
        </row>
      </sheetData>
      <sheetData sheetId="36" refreshError="1"/>
      <sheetData sheetId="37">
        <row r="5">
          <cell r="B5">
            <v>1</v>
          </cell>
          <cell r="C5">
            <v>1</v>
          </cell>
          <cell r="D5" t="str">
            <v>1. 관급자재 내역서(총액-현장장비)</v>
          </cell>
        </row>
        <row r="6">
          <cell r="C6">
            <v>2</v>
          </cell>
        </row>
        <row r="7">
          <cell r="B7">
            <v>2001</v>
          </cell>
          <cell r="C7">
            <v>3</v>
          </cell>
          <cell r="D7" t="str">
            <v>1.1 기흥구 고매동 836-1(천)</v>
          </cell>
          <cell r="I7">
            <v>1</v>
          </cell>
          <cell r="J7">
            <v>4</v>
          </cell>
        </row>
        <row r="8">
          <cell r="C8">
            <v>4</v>
          </cell>
        </row>
        <row r="9">
          <cell r="B9">
            <v>1001</v>
          </cell>
          <cell r="C9">
            <v>5</v>
          </cell>
          <cell r="D9" t="str">
            <v>계</v>
          </cell>
          <cell r="I9">
            <v>1</v>
          </cell>
          <cell r="J9">
            <v>4</v>
          </cell>
        </row>
        <row r="10">
          <cell r="C10">
            <v>6</v>
          </cell>
        </row>
        <row r="11">
          <cell r="B11">
            <v>2002</v>
          </cell>
          <cell r="C11">
            <v>7</v>
          </cell>
          <cell r="D11" t="str">
            <v>1.2 기흥구 공세동 152-2(임)</v>
          </cell>
          <cell r="I11">
            <v>1</v>
          </cell>
          <cell r="J11">
            <v>2</v>
          </cell>
        </row>
        <row r="12">
          <cell r="C12">
            <v>8</v>
          </cell>
        </row>
        <row r="13">
          <cell r="B13">
            <v>1002</v>
          </cell>
          <cell r="C13">
            <v>9</v>
          </cell>
          <cell r="D13" t="str">
            <v>계</v>
          </cell>
          <cell r="I13">
            <v>1</v>
          </cell>
          <cell r="J13">
            <v>2</v>
          </cell>
        </row>
        <row r="14">
          <cell r="C14">
            <v>10</v>
          </cell>
        </row>
        <row r="15">
          <cell r="B15">
            <v>2003</v>
          </cell>
          <cell r="C15">
            <v>11</v>
          </cell>
          <cell r="D15" t="str">
            <v>1.3 기흥구 구갈동 617(도)</v>
          </cell>
          <cell r="I15">
            <v>1</v>
          </cell>
          <cell r="J15">
            <v>2</v>
          </cell>
        </row>
        <row r="16">
          <cell r="C16">
            <v>12</v>
          </cell>
        </row>
        <row r="17">
          <cell r="B17">
            <v>1003</v>
          </cell>
          <cell r="C17">
            <v>13</v>
          </cell>
          <cell r="D17" t="str">
            <v>계</v>
          </cell>
          <cell r="I17">
            <v>1</v>
          </cell>
          <cell r="J17">
            <v>2</v>
          </cell>
        </row>
        <row r="18">
          <cell r="C18">
            <v>14</v>
          </cell>
        </row>
        <row r="19">
          <cell r="B19">
            <v>2004</v>
          </cell>
          <cell r="C19">
            <v>15</v>
          </cell>
          <cell r="D19" t="str">
            <v>1.4 기흥구 농서동 415(도)</v>
          </cell>
          <cell r="I19">
            <v>1</v>
          </cell>
          <cell r="J19">
            <v>4</v>
          </cell>
        </row>
        <row r="20">
          <cell r="C20">
            <v>16</v>
          </cell>
        </row>
        <row r="21">
          <cell r="B21">
            <v>1004</v>
          </cell>
          <cell r="C21">
            <v>17</v>
          </cell>
          <cell r="D21" t="str">
            <v>계</v>
          </cell>
          <cell r="I21">
            <v>1</v>
          </cell>
          <cell r="J21">
            <v>4</v>
          </cell>
        </row>
        <row r="22">
          <cell r="C22">
            <v>18</v>
          </cell>
        </row>
        <row r="23">
          <cell r="B23">
            <v>2005</v>
          </cell>
          <cell r="C23">
            <v>19</v>
          </cell>
          <cell r="D23" t="str">
            <v>1.5 기흥구 마북동 317-43(도)</v>
          </cell>
          <cell r="I23">
            <v>1</v>
          </cell>
          <cell r="J23">
            <v>4</v>
          </cell>
        </row>
        <row r="24">
          <cell r="C24">
            <v>20</v>
          </cell>
        </row>
        <row r="25">
          <cell r="B25">
            <v>1005</v>
          </cell>
          <cell r="C25">
            <v>21</v>
          </cell>
          <cell r="D25" t="str">
            <v>계</v>
          </cell>
          <cell r="I25">
            <v>1</v>
          </cell>
          <cell r="J25">
            <v>4</v>
          </cell>
        </row>
        <row r="26">
          <cell r="C26">
            <v>22</v>
          </cell>
        </row>
        <row r="27">
          <cell r="B27">
            <v>2006</v>
          </cell>
          <cell r="C27">
            <v>23</v>
          </cell>
          <cell r="D27" t="str">
            <v>1.6 기흥구 보라동 288-28(전)</v>
          </cell>
          <cell r="J27">
            <v>3</v>
          </cell>
        </row>
        <row r="28">
          <cell r="C28">
            <v>24</v>
          </cell>
        </row>
        <row r="29">
          <cell r="B29">
            <v>1006</v>
          </cell>
          <cell r="C29">
            <v>25</v>
          </cell>
          <cell r="D29" t="str">
            <v>계</v>
          </cell>
          <cell r="I29">
            <v>0</v>
          </cell>
          <cell r="J29">
            <v>3</v>
          </cell>
        </row>
        <row r="30">
          <cell r="C30">
            <v>26</v>
          </cell>
        </row>
        <row r="31">
          <cell r="B31">
            <v>2007</v>
          </cell>
          <cell r="C31">
            <v>27</v>
          </cell>
          <cell r="D31" t="str">
            <v>1.7 기흥구 상하동 592(구)(상하동 121)</v>
          </cell>
          <cell r="I31">
            <v>1</v>
          </cell>
          <cell r="J31">
            <v>4</v>
          </cell>
        </row>
        <row r="32">
          <cell r="C32">
            <v>28</v>
          </cell>
        </row>
        <row r="33">
          <cell r="B33">
            <v>1007</v>
          </cell>
          <cell r="C33">
            <v>29</v>
          </cell>
          <cell r="D33" t="str">
            <v>계</v>
          </cell>
          <cell r="I33">
            <v>1</v>
          </cell>
          <cell r="J33">
            <v>4</v>
          </cell>
        </row>
        <row r="34">
          <cell r="C34">
            <v>30</v>
          </cell>
        </row>
        <row r="35">
          <cell r="B35">
            <v>2008</v>
          </cell>
          <cell r="C35">
            <v>31</v>
          </cell>
          <cell r="D35" t="str">
            <v>1.8 기흥구 상하동 614(구)(상하동 353)</v>
          </cell>
          <cell r="I35">
            <v>1</v>
          </cell>
          <cell r="J35">
            <v>3</v>
          </cell>
        </row>
        <row r="36">
          <cell r="C36">
            <v>32</v>
          </cell>
        </row>
        <row r="37">
          <cell r="B37">
            <v>1008</v>
          </cell>
          <cell r="C37">
            <v>33</v>
          </cell>
          <cell r="D37" t="str">
            <v>계</v>
          </cell>
          <cell r="I37">
            <v>1</v>
          </cell>
          <cell r="J37">
            <v>3</v>
          </cell>
        </row>
        <row r="38">
          <cell r="C38">
            <v>34</v>
          </cell>
        </row>
        <row r="39">
          <cell r="B39">
            <v>2009</v>
          </cell>
          <cell r="C39">
            <v>35</v>
          </cell>
          <cell r="D39" t="str">
            <v>1.9 기흥구 신갈동 74(도)(신갈동 58)</v>
          </cell>
          <cell r="I39">
            <v>1</v>
          </cell>
          <cell r="J39">
            <v>3</v>
          </cell>
        </row>
        <row r="40">
          <cell r="C40">
            <v>36</v>
          </cell>
        </row>
        <row r="41">
          <cell r="B41">
            <v>1009</v>
          </cell>
          <cell r="C41">
            <v>37</v>
          </cell>
          <cell r="D41" t="str">
            <v>계</v>
          </cell>
          <cell r="I41">
            <v>1</v>
          </cell>
          <cell r="J41">
            <v>3</v>
          </cell>
        </row>
        <row r="42">
          <cell r="C42">
            <v>38</v>
          </cell>
        </row>
        <row r="43">
          <cell r="B43">
            <v>2010</v>
          </cell>
          <cell r="C43">
            <v>39</v>
          </cell>
          <cell r="D43" t="str">
            <v>1.10 기흥구 언남동 465-9(도)</v>
          </cell>
          <cell r="I43">
            <v>1</v>
          </cell>
          <cell r="J43">
            <v>2</v>
          </cell>
        </row>
        <row r="44">
          <cell r="C44">
            <v>40</v>
          </cell>
        </row>
        <row r="45">
          <cell r="B45">
            <v>1010</v>
          </cell>
          <cell r="C45">
            <v>41</v>
          </cell>
          <cell r="D45" t="str">
            <v>계</v>
          </cell>
          <cell r="I45">
            <v>1</v>
          </cell>
          <cell r="J45">
            <v>2</v>
          </cell>
        </row>
        <row r="46">
          <cell r="C46">
            <v>42</v>
          </cell>
        </row>
        <row r="47">
          <cell r="B47">
            <v>2011</v>
          </cell>
          <cell r="C47">
            <v>43</v>
          </cell>
          <cell r="D47" t="str">
            <v>1.11 기흥구 영덕동 1256(천)(공원 다리 부근)</v>
          </cell>
          <cell r="I47">
            <v>1</v>
          </cell>
          <cell r="J47">
            <v>3</v>
          </cell>
        </row>
        <row r="48">
          <cell r="C48">
            <v>44</v>
          </cell>
        </row>
        <row r="49">
          <cell r="B49">
            <v>1011</v>
          </cell>
          <cell r="C49">
            <v>45</v>
          </cell>
          <cell r="D49" t="str">
            <v>계</v>
          </cell>
          <cell r="I49">
            <v>1</v>
          </cell>
          <cell r="J49">
            <v>3</v>
          </cell>
        </row>
        <row r="50">
          <cell r="C50">
            <v>46</v>
          </cell>
        </row>
        <row r="51">
          <cell r="B51">
            <v>2012</v>
          </cell>
          <cell r="C51">
            <v>47</v>
          </cell>
          <cell r="D51" t="str">
            <v>1.12 기흥구 중동 665-43(도)(중동 665-23)</v>
          </cell>
          <cell r="I51">
            <v>1</v>
          </cell>
          <cell r="J51">
            <v>4</v>
          </cell>
        </row>
        <row r="52">
          <cell r="B52">
            <v>1012</v>
          </cell>
          <cell r="C52">
            <v>48</v>
          </cell>
          <cell r="D52" t="str">
            <v>계</v>
          </cell>
          <cell r="I52">
            <v>1</v>
          </cell>
          <cell r="J52">
            <v>4</v>
          </cell>
        </row>
        <row r="53">
          <cell r="C53">
            <v>49</v>
          </cell>
        </row>
        <row r="54">
          <cell r="B54">
            <v>2013</v>
          </cell>
          <cell r="C54">
            <v>50</v>
          </cell>
          <cell r="D54" t="str">
            <v>1.13 기흥구 마북동 516-3(대)</v>
          </cell>
          <cell r="J54">
            <v>2</v>
          </cell>
        </row>
        <row r="55">
          <cell r="B55">
            <v>1013</v>
          </cell>
          <cell r="C55">
            <v>51</v>
          </cell>
          <cell r="D55" t="str">
            <v>계</v>
          </cell>
          <cell r="I55">
            <v>0</v>
          </cell>
          <cell r="J55">
            <v>2</v>
          </cell>
        </row>
        <row r="56">
          <cell r="C56">
            <v>52</v>
          </cell>
        </row>
        <row r="57">
          <cell r="B57">
            <v>2014</v>
          </cell>
          <cell r="C57">
            <v>53</v>
          </cell>
          <cell r="D57" t="str">
            <v>1.14 기흥구 신갈동 402-5(도)</v>
          </cell>
          <cell r="I57">
            <v>1</v>
          </cell>
          <cell r="J57">
            <v>3</v>
          </cell>
        </row>
        <row r="58">
          <cell r="B58">
            <v>1014</v>
          </cell>
          <cell r="C58">
            <v>54</v>
          </cell>
          <cell r="D58" t="str">
            <v>계</v>
          </cell>
          <cell r="I58">
            <v>1</v>
          </cell>
          <cell r="J58">
            <v>3</v>
          </cell>
        </row>
        <row r="59">
          <cell r="C59">
            <v>55</v>
          </cell>
        </row>
        <row r="60">
          <cell r="B60">
            <v>2015</v>
          </cell>
          <cell r="C60">
            <v>56</v>
          </cell>
          <cell r="D60" t="str">
            <v>1.15 기흥구 지곡동 산31-3(임)(지곡동61-3)</v>
          </cell>
          <cell r="I60">
            <v>1</v>
          </cell>
          <cell r="J60">
            <v>4</v>
          </cell>
        </row>
        <row r="61">
          <cell r="B61">
            <v>1015</v>
          </cell>
          <cell r="C61">
            <v>57</v>
          </cell>
          <cell r="D61" t="str">
            <v>계</v>
          </cell>
          <cell r="I61">
            <v>1</v>
          </cell>
          <cell r="J61">
            <v>4</v>
          </cell>
        </row>
        <row r="62">
          <cell r="C62">
            <v>58</v>
          </cell>
        </row>
        <row r="63">
          <cell r="B63">
            <v>2016</v>
          </cell>
          <cell r="C63">
            <v>59</v>
          </cell>
          <cell r="D63" t="str">
            <v>1.16 수지구 고기동 259-58(도)(고기동391-2)</v>
          </cell>
          <cell r="I63">
            <v>1</v>
          </cell>
          <cell r="J63">
            <v>3</v>
          </cell>
        </row>
        <row r="64">
          <cell r="B64">
            <v>1016</v>
          </cell>
          <cell r="C64">
            <v>60</v>
          </cell>
          <cell r="D64" t="str">
            <v>계</v>
          </cell>
          <cell r="I64">
            <v>1</v>
          </cell>
          <cell r="J64">
            <v>3</v>
          </cell>
        </row>
        <row r="65">
          <cell r="B65">
            <v>2017</v>
          </cell>
          <cell r="C65">
            <v>61</v>
          </cell>
          <cell r="D65" t="str">
            <v>1.17 수지구 고기동 755-36(천)</v>
          </cell>
          <cell r="I65">
            <v>1</v>
          </cell>
          <cell r="J65">
            <v>2</v>
          </cell>
        </row>
        <row r="66">
          <cell r="C66">
            <v>62</v>
          </cell>
        </row>
        <row r="67">
          <cell r="B67">
            <v>1017</v>
          </cell>
          <cell r="C67">
            <v>63</v>
          </cell>
          <cell r="D67" t="str">
            <v>계</v>
          </cell>
          <cell r="I67">
            <v>1</v>
          </cell>
          <cell r="J67">
            <v>2</v>
          </cell>
        </row>
        <row r="68">
          <cell r="C68">
            <v>64</v>
          </cell>
        </row>
        <row r="69">
          <cell r="B69">
            <v>2018</v>
          </cell>
          <cell r="C69">
            <v>65</v>
          </cell>
          <cell r="D69" t="str">
            <v>1.18 수지구 상현동 269-4(답)(상현동 54-14)</v>
          </cell>
          <cell r="I69">
            <v>1</v>
          </cell>
          <cell r="J69">
            <v>3</v>
          </cell>
        </row>
        <row r="70">
          <cell r="C70">
            <v>66</v>
          </cell>
        </row>
        <row r="71">
          <cell r="B71">
            <v>1018</v>
          </cell>
          <cell r="C71">
            <v>67</v>
          </cell>
          <cell r="D71" t="str">
            <v>계</v>
          </cell>
          <cell r="I71">
            <v>1</v>
          </cell>
          <cell r="J71">
            <v>3</v>
          </cell>
        </row>
        <row r="72">
          <cell r="C72">
            <v>68</v>
          </cell>
        </row>
        <row r="73">
          <cell r="B73">
            <v>2019</v>
          </cell>
          <cell r="C73">
            <v>69</v>
          </cell>
          <cell r="D73" t="str">
            <v>1.19 수지구 상현동 870(도)(상현동 869)</v>
          </cell>
          <cell r="I73">
            <v>1</v>
          </cell>
          <cell r="J73">
            <v>2</v>
          </cell>
        </row>
        <row r="74">
          <cell r="C74">
            <v>70</v>
          </cell>
        </row>
        <row r="75">
          <cell r="B75">
            <v>1019</v>
          </cell>
          <cell r="C75">
            <v>71</v>
          </cell>
          <cell r="D75" t="str">
            <v>계</v>
          </cell>
          <cell r="I75">
            <v>1</v>
          </cell>
          <cell r="J75">
            <v>2</v>
          </cell>
        </row>
        <row r="76">
          <cell r="C76">
            <v>72</v>
          </cell>
        </row>
        <row r="77">
          <cell r="B77">
            <v>2020</v>
          </cell>
          <cell r="C77">
            <v>73</v>
          </cell>
          <cell r="D77" t="str">
            <v>1.20 수지구 성복동 544-4(도)</v>
          </cell>
          <cell r="I77">
            <v>1</v>
          </cell>
          <cell r="J77">
            <v>4</v>
          </cell>
        </row>
        <row r="78">
          <cell r="C78">
            <v>74</v>
          </cell>
        </row>
        <row r="79">
          <cell r="B79">
            <v>1020</v>
          </cell>
          <cell r="C79">
            <v>75</v>
          </cell>
          <cell r="D79" t="str">
            <v>계</v>
          </cell>
          <cell r="I79">
            <v>1</v>
          </cell>
          <cell r="J79">
            <v>4</v>
          </cell>
        </row>
        <row r="80">
          <cell r="C80">
            <v>76</v>
          </cell>
        </row>
        <row r="81">
          <cell r="B81">
            <v>2021</v>
          </cell>
          <cell r="C81">
            <v>77</v>
          </cell>
          <cell r="D81" t="str">
            <v>1.21 수지구 신봉동 999(도)(신봉동 993)</v>
          </cell>
          <cell r="I81">
            <v>1</v>
          </cell>
          <cell r="J81">
            <v>3</v>
          </cell>
        </row>
        <row r="82">
          <cell r="B82">
            <v>1021</v>
          </cell>
          <cell r="C82">
            <v>78</v>
          </cell>
          <cell r="D82" t="str">
            <v>계</v>
          </cell>
          <cell r="I82">
            <v>1</v>
          </cell>
          <cell r="J82">
            <v>3</v>
          </cell>
        </row>
        <row r="83">
          <cell r="C83">
            <v>79</v>
          </cell>
        </row>
        <row r="84">
          <cell r="B84">
            <v>2022</v>
          </cell>
          <cell r="C84">
            <v>80</v>
          </cell>
          <cell r="D84" t="str">
            <v>1.22 수지구 죽전동 539-8(도)</v>
          </cell>
          <cell r="I84">
            <v>1</v>
          </cell>
          <cell r="J84">
            <v>4</v>
          </cell>
        </row>
        <row r="85">
          <cell r="B85">
            <v>1022</v>
          </cell>
          <cell r="C85">
            <v>81</v>
          </cell>
          <cell r="D85" t="str">
            <v>계</v>
          </cell>
          <cell r="I85">
            <v>1</v>
          </cell>
          <cell r="J85">
            <v>4</v>
          </cell>
        </row>
        <row r="86">
          <cell r="C86">
            <v>82</v>
          </cell>
        </row>
        <row r="87">
          <cell r="B87">
            <v>2023</v>
          </cell>
          <cell r="C87">
            <v>83</v>
          </cell>
          <cell r="D87" t="str">
            <v>1.23 수지구 죽전동 1480(도)(죽전동 1189-5)</v>
          </cell>
          <cell r="I87">
            <v>1</v>
          </cell>
          <cell r="J87">
            <v>3</v>
          </cell>
        </row>
        <row r="88">
          <cell r="B88">
            <v>1023</v>
          </cell>
          <cell r="C88">
            <v>84</v>
          </cell>
          <cell r="D88" t="str">
            <v>계</v>
          </cell>
          <cell r="I88">
            <v>1</v>
          </cell>
          <cell r="J88">
            <v>3</v>
          </cell>
        </row>
        <row r="89">
          <cell r="C89">
            <v>85</v>
          </cell>
        </row>
        <row r="90">
          <cell r="B90">
            <v>2024</v>
          </cell>
          <cell r="C90">
            <v>86</v>
          </cell>
          <cell r="D90" t="str">
            <v>1.24 수지구 풍덕천동 776(도)(푸름어린이집 뒤편)</v>
          </cell>
          <cell r="I90">
            <v>1</v>
          </cell>
          <cell r="J90">
            <v>2</v>
          </cell>
        </row>
        <row r="91">
          <cell r="B91">
            <v>1024</v>
          </cell>
          <cell r="C91">
            <v>87</v>
          </cell>
          <cell r="D91" t="str">
            <v>계</v>
          </cell>
          <cell r="I91">
            <v>1</v>
          </cell>
          <cell r="J91">
            <v>2</v>
          </cell>
        </row>
        <row r="92">
          <cell r="C92">
            <v>88</v>
          </cell>
        </row>
        <row r="93">
          <cell r="B93">
            <v>2025</v>
          </cell>
          <cell r="C93">
            <v>89</v>
          </cell>
          <cell r="D93" t="str">
            <v>1.25 수지구 풍덕천동 780(도)(풍덕천동 707)</v>
          </cell>
          <cell r="I93">
            <v>1</v>
          </cell>
          <cell r="J93">
            <v>4</v>
          </cell>
        </row>
        <row r="94">
          <cell r="B94">
            <v>1025</v>
          </cell>
          <cell r="C94">
            <v>90</v>
          </cell>
          <cell r="D94" t="str">
            <v>계</v>
          </cell>
          <cell r="I94">
            <v>1</v>
          </cell>
          <cell r="J94">
            <v>4</v>
          </cell>
        </row>
        <row r="95">
          <cell r="B95">
            <v>2026</v>
          </cell>
          <cell r="C95">
            <v>91</v>
          </cell>
          <cell r="D95" t="str">
            <v>1.26 처인구 남동 506(전)</v>
          </cell>
          <cell r="I95">
            <v>1</v>
          </cell>
          <cell r="J95">
            <v>3</v>
          </cell>
        </row>
        <row r="96">
          <cell r="C96">
            <v>92</v>
          </cell>
        </row>
        <row r="97">
          <cell r="B97">
            <v>1026</v>
          </cell>
          <cell r="C97">
            <v>93</v>
          </cell>
          <cell r="D97" t="str">
            <v>계</v>
          </cell>
          <cell r="I97">
            <v>1</v>
          </cell>
          <cell r="J97">
            <v>3</v>
          </cell>
        </row>
        <row r="98">
          <cell r="C98">
            <v>94</v>
          </cell>
        </row>
        <row r="99">
          <cell r="B99">
            <v>2027</v>
          </cell>
          <cell r="C99">
            <v>95</v>
          </cell>
          <cell r="D99" t="str">
            <v>1.27 처인구 남사면 북리 950-57(천)</v>
          </cell>
          <cell r="I99">
            <v>1</v>
          </cell>
          <cell r="J99">
            <v>4</v>
          </cell>
        </row>
        <row r="100">
          <cell r="C100">
            <v>96</v>
          </cell>
        </row>
        <row r="101">
          <cell r="B101">
            <v>1027</v>
          </cell>
          <cell r="C101">
            <v>97</v>
          </cell>
          <cell r="D101" t="str">
            <v>계</v>
          </cell>
          <cell r="I101">
            <v>1</v>
          </cell>
          <cell r="J101">
            <v>4</v>
          </cell>
        </row>
        <row r="102">
          <cell r="C102">
            <v>98</v>
          </cell>
        </row>
        <row r="103">
          <cell r="B103">
            <v>2028</v>
          </cell>
          <cell r="C103">
            <v>99</v>
          </cell>
          <cell r="D103" t="str">
            <v>1.28 처인구 모현읍 동림리 36-28(대)</v>
          </cell>
          <cell r="I103">
            <v>1</v>
          </cell>
          <cell r="J103">
            <v>3</v>
          </cell>
        </row>
        <row r="104">
          <cell r="C104">
            <v>100</v>
          </cell>
        </row>
        <row r="105">
          <cell r="B105">
            <v>1028</v>
          </cell>
          <cell r="C105">
            <v>101</v>
          </cell>
          <cell r="D105" t="str">
            <v>계</v>
          </cell>
          <cell r="I105">
            <v>1</v>
          </cell>
          <cell r="J105">
            <v>3</v>
          </cell>
        </row>
        <row r="106">
          <cell r="C106">
            <v>102</v>
          </cell>
        </row>
        <row r="107">
          <cell r="B107">
            <v>2029</v>
          </cell>
          <cell r="C107">
            <v>103</v>
          </cell>
          <cell r="D107" t="str">
            <v>1.29 처인구 모현읍 동림리 144-6(도)</v>
          </cell>
          <cell r="I107">
            <v>1</v>
          </cell>
          <cell r="J107">
            <v>3</v>
          </cell>
        </row>
        <row r="108">
          <cell r="C108">
            <v>104</v>
          </cell>
        </row>
        <row r="109">
          <cell r="B109">
            <v>1029</v>
          </cell>
          <cell r="C109">
            <v>105</v>
          </cell>
          <cell r="D109" t="str">
            <v>계</v>
          </cell>
          <cell r="I109">
            <v>1</v>
          </cell>
          <cell r="J109">
            <v>3</v>
          </cell>
        </row>
        <row r="110">
          <cell r="C110">
            <v>106</v>
          </cell>
        </row>
        <row r="111">
          <cell r="B111">
            <v>2030</v>
          </cell>
          <cell r="C111">
            <v>107</v>
          </cell>
          <cell r="D111" t="str">
            <v>1.30 처인구 백암면 근창리 23-1(묘)</v>
          </cell>
          <cell r="I111">
            <v>1</v>
          </cell>
          <cell r="J111">
            <v>3</v>
          </cell>
        </row>
        <row r="112">
          <cell r="B112">
            <v>1030</v>
          </cell>
          <cell r="C112">
            <v>108</v>
          </cell>
          <cell r="D112" t="str">
            <v>계</v>
          </cell>
          <cell r="I112">
            <v>1</v>
          </cell>
          <cell r="J112">
            <v>3</v>
          </cell>
        </row>
        <row r="113">
          <cell r="C113">
            <v>109</v>
          </cell>
        </row>
        <row r="114">
          <cell r="B114">
            <v>2031</v>
          </cell>
          <cell r="C114">
            <v>110</v>
          </cell>
          <cell r="D114" t="str">
            <v>1.31 처인구 백암면 백암리 293-8(답)</v>
          </cell>
          <cell r="I114">
            <v>1</v>
          </cell>
          <cell r="J114">
            <v>4</v>
          </cell>
        </row>
        <row r="115">
          <cell r="B115">
            <v>1031</v>
          </cell>
          <cell r="C115">
            <v>111</v>
          </cell>
          <cell r="D115" t="str">
            <v>계</v>
          </cell>
          <cell r="I115">
            <v>1</v>
          </cell>
          <cell r="J115">
            <v>4</v>
          </cell>
        </row>
        <row r="116">
          <cell r="C116">
            <v>112</v>
          </cell>
        </row>
        <row r="117">
          <cell r="B117">
            <v>2032</v>
          </cell>
          <cell r="C117">
            <v>113</v>
          </cell>
          <cell r="D117" t="str">
            <v>1.32 처인구 양지면 송문리 72-3(철)</v>
          </cell>
          <cell r="I117">
            <v>1</v>
          </cell>
          <cell r="J117">
            <v>4</v>
          </cell>
        </row>
        <row r="118">
          <cell r="B118">
            <v>1032</v>
          </cell>
          <cell r="C118">
            <v>114</v>
          </cell>
          <cell r="D118" t="str">
            <v>계</v>
          </cell>
          <cell r="I118">
            <v>1</v>
          </cell>
          <cell r="J118">
            <v>4</v>
          </cell>
        </row>
        <row r="119">
          <cell r="C119">
            <v>115</v>
          </cell>
        </row>
        <row r="120">
          <cell r="B120">
            <v>2033</v>
          </cell>
          <cell r="C120">
            <v>116</v>
          </cell>
          <cell r="D120" t="str">
            <v>1.33 처인구 양지면 제일리 273-2(도)</v>
          </cell>
          <cell r="I120">
            <v>1</v>
          </cell>
          <cell r="J120">
            <v>3</v>
          </cell>
        </row>
        <row r="121">
          <cell r="B121">
            <v>1033</v>
          </cell>
          <cell r="C121">
            <v>117</v>
          </cell>
          <cell r="D121" t="str">
            <v>계</v>
          </cell>
          <cell r="I121">
            <v>1</v>
          </cell>
          <cell r="J121">
            <v>3</v>
          </cell>
        </row>
        <row r="122">
          <cell r="C122">
            <v>118</v>
          </cell>
        </row>
        <row r="123">
          <cell r="B123">
            <v>2034</v>
          </cell>
          <cell r="C123">
            <v>119</v>
          </cell>
          <cell r="D123" t="str">
            <v>1.34 처인구 역북동 632-43(천)(역북동 439)</v>
          </cell>
          <cell r="J123">
            <v>4</v>
          </cell>
        </row>
        <row r="124">
          <cell r="B124">
            <v>1034</v>
          </cell>
          <cell r="C124">
            <v>120</v>
          </cell>
          <cell r="D124" t="str">
            <v>계</v>
          </cell>
          <cell r="I124">
            <v>0</v>
          </cell>
          <cell r="J124">
            <v>4</v>
          </cell>
        </row>
        <row r="125">
          <cell r="B125">
            <v>2035</v>
          </cell>
          <cell r="C125">
            <v>121</v>
          </cell>
          <cell r="D125" t="str">
            <v>1.35 처인구 원삼면 맹리 352-4(답)</v>
          </cell>
          <cell r="I125">
            <v>1</v>
          </cell>
          <cell r="J125">
            <v>3</v>
          </cell>
        </row>
        <row r="126">
          <cell r="C126">
            <v>122</v>
          </cell>
        </row>
        <row r="127">
          <cell r="B127">
            <v>1035</v>
          </cell>
          <cell r="C127">
            <v>123</v>
          </cell>
          <cell r="D127" t="str">
            <v>계</v>
          </cell>
          <cell r="I127">
            <v>1</v>
          </cell>
          <cell r="J127">
            <v>3</v>
          </cell>
        </row>
        <row r="128">
          <cell r="C128">
            <v>124</v>
          </cell>
        </row>
        <row r="129">
          <cell r="B129">
            <v>2036</v>
          </cell>
          <cell r="C129">
            <v>125</v>
          </cell>
          <cell r="D129" t="str">
            <v>1.36 처인구 원삼면 맹리 706(구)(맹리 311-16)</v>
          </cell>
          <cell r="I129">
            <v>1</v>
          </cell>
          <cell r="J129">
            <v>4</v>
          </cell>
        </row>
        <row r="130">
          <cell r="C130">
            <v>126</v>
          </cell>
        </row>
        <row r="131">
          <cell r="B131">
            <v>1036</v>
          </cell>
          <cell r="C131">
            <v>127</v>
          </cell>
          <cell r="D131" t="str">
            <v>계</v>
          </cell>
          <cell r="I131">
            <v>1</v>
          </cell>
          <cell r="J131">
            <v>4</v>
          </cell>
        </row>
        <row r="132">
          <cell r="C132">
            <v>128</v>
          </cell>
        </row>
        <row r="133">
          <cell r="B133">
            <v>2037</v>
          </cell>
          <cell r="C133">
            <v>129</v>
          </cell>
          <cell r="D133" t="str">
            <v>1.37 처인구 유방동 70-2(도)</v>
          </cell>
          <cell r="I133">
            <v>1</v>
          </cell>
          <cell r="J133">
            <v>5</v>
          </cell>
        </row>
        <row r="134">
          <cell r="C134">
            <v>130</v>
          </cell>
        </row>
        <row r="135">
          <cell r="B135">
            <v>1037</v>
          </cell>
          <cell r="C135">
            <v>131</v>
          </cell>
          <cell r="D135" t="str">
            <v>계</v>
          </cell>
          <cell r="I135">
            <v>1</v>
          </cell>
          <cell r="J135">
            <v>5</v>
          </cell>
        </row>
        <row r="136">
          <cell r="C136">
            <v>132</v>
          </cell>
        </row>
        <row r="137">
          <cell r="B137">
            <v>2038</v>
          </cell>
          <cell r="C137">
            <v>133</v>
          </cell>
          <cell r="D137" t="str">
            <v>1.38 처인구 이동읍 천리 634(묘)</v>
          </cell>
          <cell r="I137">
            <v>1</v>
          </cell>
          <cell r="J137">
            <v>3</v>
          </cell>
        </row>
        <row r="138">
          <cell r="C138">
            <v>134</v>
          </cell>
        </row>
        <row r="139">
          <cell r="B139">
            <v>1038</v>
          </cell>
          <cell r="C139">
            <v>135</v>
          </cell>
          <cell r="D139" t="str">
            <v>계</v>
          </cell>
          <cell r="I139">
            <v>1</v>
          </cell>
          <cell r="J139">
            <v>3</v>
          </cell>
        </row>
        <row r="140">
          <cell r="C140">
            <v>136</v>
          </cell>
        </row>
        <row r="141">
          <cell r="B141">
            <v>2039</v>
          </cell>
          <cell r="C141">
            <v>137</v>
          </cell>
          <cell r="D141" t="str">
            <v>1.39 처인구 포곡읍 둔전리3(구)(둔전리32-5)</v>
          </cell>
          <cell r="I141">
            <v>1</v>
          </cell>
          <cell r="J141">
            <v>3</v>
          </cell>
        </row>
        <row r="142">
          <cell r="B142">
            <v>1039</v>
          </cell>
          <cell r="C142">
            <v>138</v>
          </cell>
          <cell r="D142" t="str">
            <v>계</v>
          </cell>
          <cell r="I142">
            <v>1</v>
          </cell>
          <cell r="J142">
            <v>3</v>
          </cell>
        </row>
        <row r="143">
          <cell r="C143">
            <v>139</v>
          </cell>
        </row>
        <row r="144">
          <cell r="B144">
            <v>2040</v>
          </cell>
          <cell r="C144">
            <v>140</v>
          </cell>
          <cell r="D144" t="str">
            <v>1.40 처인구 포곡읍 둔전리147(대)(둔전리144-9)</v>
          </cell>
          <cell r="I144">
            <v>1</v>
          </cell>
          <cell r="J144">
            <v>2</v>
          </cell>
        </row>
        <row r="145">
          <cell r="B145">
            <v>1040</v>
          </cell>
          <cell r="C145">
            <v>141</v>
          </cell>
          <cell r="D145" t="str">
            <v>계</v>
          </cell>
          <cell r="I145">
            <v>1</v>
          </cell>
          <cell r="J145">
            <v>2</v>
          </cell>
        </row>
        <row r="146">
          <cell r="C146">
            <v>142</v>
          </cell>
        </row>
        <row r="147">
          <cell r="B147">
            <v>2041</v>
          </cell>
          <cell r="C147">
            <v>143</v>
          </cell>
          <cell r="D147" t="str">
            <v>1.41 처인구 포곡읍 삼계리 607-9(구)</v>
          </cell>
          <cell r="I147">
            <v>1</v>
          </cell>
          <cell r="J147">
            <v>3</v>
          </cell>
        </row>
        <row r="148">
          <cell r="B148">
            <v>1041</v>
          </cell>
          <cell r="C148">
            <v>144</v>
          </cell>
          <cell r="D148" t="str">
            <v>계</v>
          </cell>
          <cell r="I148">
            <v>1</v>
          </cell>
          <cell r="J148">
            <v>3</v>
          </cell>
        </row>
        <row r="149">
          <cell r="C149">
            <v>145</v>
          </cell>
        </row>
        <row r="150">
          <cell r="B150">
            <v>2042</v>
          </cell>
          <cell r="C150">
            <v>146</v>
          </cell>
          <cell r="D150" t="str">
            <v>1.42 처인구 남사면 아곡리 707(도)</v>
          </cell>
          <cell r="I150">
            <v>1</v>
          </cell>
          <cell r="J150">
            <v>3</v>
          </cell>
        </row>
        <row r="151">
          <cell r="B151">
            <v>1042</v>
          </cell>
          <cell r="C151">
            <v>147</v>
          </cell>
          <cell r="D151" t="str">
            <v>계</v>
          </cell>
          <cell r="I151">
            <v>1</v>
          </cell>
          <cell r="J151">
            <v>3</v>
          </cell>
        </row>
        <row r="152">
          <cell r="C152">
            <v>148</v>
          </cell>
        </row>
        <row r="153">
          <cell r="B153">
            <v>2043</v>
          </cell>
          <cell r="C153">
            <v>146</v>
          </cell>
          <cell r="D153" t="str">
            <v>1.43 처인구 남사면 완장리 696(답)</v>
          </cell>
          <cell r="I153">
            <v>1</v>
          </cell>
          <cell r="J153">
            <v>3</v>
          </cell>
        </row>
        <row r="154">
          <cell r="B154">
            <v>1043</v>
          </cell>
          <cell r="C154">
            <v>147</v>
          </cell>
          <cell r="D154" t="str">
            <v>계</v>
          </cell>
          <cell r="I154">
            <v>1</v>
          </cell>
          <cell r="J154">
            <v>3</v>
          </cell>
        </row>
      </sheetData>
      <sheetData sheetId="38" refreshError="1"/>
      <sheetData sheetId="39">
        <row r="5">
          <cell r="B5">
            <v>1</v>
          </cell>
          <cell r="C5">
            <v>1</v>
          </cell>
          <cell r="D5" t="str">
            <v>2. 현장장비(도급공사)</v>
          </cell>
        </row>
        <row r="6">
          <cell r="B6">
            <v>2001</v>
          </cell>
          <cell r="C6">
            <v>2</v>
          </cell>
          <cell r="D6" t="str">
            <v>2.1 기흥구 고매동 836-1(천)</v>
          </cell>
          <cell r="I6">
            <v>1</v>
          </cell>
          <cell r="J6">
            <v>1</v>
          </cell>
          <cell r="K6">
            <v>1</v>
          </cell>
          <cell r="L6">
            <v>1</v>
          </cell>
          <cell r="M6">
            <v>1</v>
          </cell>
          <cell r="N6">
            <v>1</v>
          </cell>
          <cell r="O6">
            <v>1</v>
          </cell>
          <cell r="R6">
            <v>1</v>
          </cell>
          <cell r="S6">
            <v>1</v>
          </cell>
          <cell r="X6">
            <v>1</v>
          </cell>
          <cell r="Y6">
            <v>1</v>
          </cell>
          <cell r="Z6">
            <v>1</v>
          </cell>
          <cell r="AB6">
            <v>1</v>
          </cell>
          <cell r="AD6">
            <v>2</v>
          </cell>
          <cell r="AF6">
            <v>1</v>
          </cell>
          <cell r="AI6">
            <v>1</v>
          </cell>
          <cell r="AP6">
            <v>1</v>
          </cell>
          <cell r="AS6">
            <v>1</v>
          </cell>
          <cell r="CA6">
            <v>1</v>
          </cell>
          <cell r="CC6">
            <v>1</v>
          </cell>
          <cell r="CD6">
            <v>2</v>
          </cell>
          <cell r="CO6">
            <v>25</v>
          </cell>
          <cell r="CP6">
            <v>2</v>
          </cell>
        </row>
        <row r="7">
          <cell r="C7">
            <v>3</v>
          </cell>
          <cell r="D7" t="str">
            <v>전원인입</v>
          </cell>
          <cell r="E7" t="str">
            <v>DV 2.6mm 2C x 1</v>
          </cell>
          <cell r="F7">
            <v>25</v>
          </cell>
          <cell r="G7">
            <v>25</v>
          </cell>
          <cell r="H7" t="str">
            <v>m</v>
          </cell>
          <cell r="CG7">
            <v>25</v>
          </cell>
        </row>
        <row r="8">
          <cell r="C8">
            <v>4</v>
          </cell>
          <cell r="E8" t="str">
            <v>F-CV 4sq x 2C x 1</v>
          </cell>
          <cell r="F8" t="str">
            <v>4+1+1</v>
          </cell>
          <cell r="G8">
            <v>6</v>
          </cell>
          <cell r="H8" t="str">
            <v>m</v>
          </cell>
          <cell r="BJ8">
            <v>6</v>
          </cell>
        </row>
        <row r="9">
          <cell r="C9">
            <v>5</v>
          </cell>
          <cell r="E9" t="str">
            <v>F-CV 2.5sq x 2C x 1</v>
          </cell>
          <cell r="F9">
            <v>2</v>
          </cell>
          <cell r="G9">
            <v>2</v>
          </cell>
          <cell r="H9" t="str">
            <v>m</v>
          </cell>
          <cell r="BK9">
            <v>2</v>
          </cell>
        </row>
        <row r="10">
          <cell r="C10">
            <v>6</v>
          </cell>
          <cell r="D10" t="str">
            <v>LED 안내판 전원</v>
          </cell>
          <cell r="E10" t="str">
            <v>VCT 1.5sq 2C x 1열</v>
          </cell>
          <cell r="F10" t="str">
            <v>3+2</v>
          </cell>
          <cell r="G10">
            <v>5</v>
          </cell>
          <cell r="H10" t="str">
            <v>m</v>
          </cell>
          <cell r="BM10">
            <v>5</v>
          </cell>
        </row>
        <row r="11">
          <cell r="C11">
            <v>7</v>
          </cell>
          <cell r="D11" t="str">
            <v>카메라 전원</v>
          </cell>
          <cell r="E11" t="str">
            <v>VCT 1.5sq 2C x 5열</v>
          </cell>
          <cell r="F11" t="str">
            <v>3+3</v>
          </cell>
          <cell r="G11">
            <v>6</v>
          </cell>
          <cell r="H11" t="str">
            <v>m</v>
          </cell>
          <cell r="BQ11">
            <v>6</v>
          </cell>
        </row>
        <row r="12">
          <cell r="C12">
            <v>8</v>
          </cell>
          <cell r="D12" t="str">
            <v>스피커</v>
          </cell>
          <cell r="E12" t="str">
            <v>SW 2300 x 1</v>
          </cell>
          <cell r="F12" t="str">
            <v>0.5+1.5</v>
          </cell>
          <cell r="G12">
            <v>2</v>
          </cell>
          <cell r="H12" t="str">
            <v>m</v>
          </cell>
          <cell r="BR12">
            <v>2</v>
          </cell>
        </row>
        <row r="13">
          <cell r="C13">
            <v>9</v>
          </cell>
          <cell r="D13" t="str">
            <v>전선</v>
          </cell>
          <cell r="E13" t="str">
            <v>F-GV 4sq x 1</v>
          </cell>
          <cell r="F13" t="str">
            <v>2+4</v>
          </cell>
          <cell r="G13">
            <v>6</v>
          </cell>
          <cell r="H13" t="str">
            <v>m</v>
          </cell>
          <cell r="BZ13">
            <v>6</v>
          </cell>
        </row>
        <row r="14">
          <cell r="C14">
            <v>10</v>
          </cell>
          <cell r="D14" t="str">
            <v>경광등</v>
          </cell>
          <cell r="E14" t="str">
            <v>UTP Cat.5e 4P x 1열</v>
          </cell>
          <cell r="F14" t="str">
            <v>0.5+3.5</v>
          </cell>
          <cell r="G14">
            <v>4</v>
          </cell>
          <cell r="H14" t="str">
            <v>m</v>
          </cell>
          <cell r="BS14">
            <v>4</v>
          </cell>
        </row>
        <row r="15">
          <cell r="C15">
            <v>11</v>
          </cell>
          <cell r="D15" t="str">
            <v>비상벨</v>
          </cell>
          <cell r="E15" t="str">
            <v>UTP Cat.5e 4P x 1열</v>
          </cell>
          <cell r="F15" t="str">
            <v>0.5+1.5</v>
          </cell>
          <cell r="G15">
            <v>2</v>
          </cell>
          <cell r="H15" t="str">
            <v>m</v>
          </cell>
          <cell r="BS15">
            <v>2</v>
          </cell>
        </row>
        <row r="16">
          <cell r="C16">
            <v>12</v>
          </cell>
          <cell r="D16" t="str">
            <v>카메라 통신</v>
          </cell>
          <cell r="E16" t="str">
            <v>UTP Cat.5e 4P x 5열</v>
          </cell>
          <cell r="F16" t="str">
            <v>3+3</v>
          </cell>
          <cell r="G16">
            <v>6</v>
          </cell>
          <cell r="H16" t="str">
            <v>m</v>
          </cell>
          <cell r="BW16">
            <v>6</v>
          </cell>
        </row>
        <row r="17">
          <cell r="C17">
            <v>13</v>
          </cell>
          <cell r="D17" t="str">
            <v>불법광고물부착방지시트</v>
          </cell>
          <cell r="F17" t="str">
            <v>(0.0056+0.165+0.0056)*3.14*2.5</v>
          </cell>
          <cell r="G17">
            <v>1.38317</v>
          </cell>
          <cell r="H17" t="str">
            <v>㎡</v>
          </cell>
          <cell r="AA17">
            <v>1.38317</v>
          </cell>
        </row>
        <row r="18">
          <cell r="C18">
            <v>14</v>
          </cell>
        </row>
        <row r="19">
          <cell r="B19">
            <v>1001</v>
          </cell>
          <cell r="C19">
            <v>15</v>
          </cell>
          <cell r="D19" t="str">
            <v>계</v>
          </cell>
          <cell r="I19">
            <v>1</v>
          </cell>
          <cell r="J19">
            <v>1</v>
          </cell>
          <cell r="K19">
            <v>1</v>
          </cell>
          <cell r="L19">
            <v>1</v>
          </cell>
          <cell r="M19">
            <v>1</v>
          </cell>
          <cell r="N19">
            <v>1</v>
          </cell>
          <cell r="O19">
            <v>1</v>
          </cell>
          <cell r="P19">
            <v>0</v>
          </cell>
          <cell r="Q19">
            <v>0</v>
          </cell>
          <cell r="R19">
            <v>1</v>
          </cell>
          <cell r="S19">
            <v>1</v>
          </cell>
          <cell r="T19">
            <v>0</v>
          </cell>
          <cell r="U19">
            <v>0</v>
          </cell>
          <cell r="V19">
            <v>0</v>
          </cell>
          <cell r="W19">
            <v>0</v>
          </cell>
          <cell r="X19">
            <v>1</v>
          </cell>
          <cell r="Y19">
            <v>1</v>
          </cell>
          <cell r="Z19">
            <v>1</v>
          </cell>
          <cell r="AA19">
            <v>1.38317</v>
          </cell>
          <cell r="AB19">
            <v>1</v>
          </cell>
          <cell r="AC19">
            <v>0</v>
          </cell>
          <cell r="AD19">
            <v>2</v>
          </cell>
          <cell r="AF19">
            <v>1</v>
          </cell>
          <cell r="AG19">
            <v>0</v>
          </cell>
          <cell r="AH19">
            <v>0</v>
          </cell>
          <cell r="AI19">
            <v>1</v>
          </cell>
          <cell r="AJ19">
            <v>0</v>
          </cell>
          <cell r="AK19">
            <v>0</v>
          </cell>
          <cell r="AL19">
            <v>0</v>
          </cell>
          <cell r="AM19">
            <v>0</v>
          </cell>
          <cell r="AN19">
            <v>0</v>
          </cell>
          <cell r="AO19">
            <v>0</v>
          </cell>
          <cell r="AP19">
            <v>1</v>
          </cell>
          <cell r="AQ19">
            <v>0</v>
          </cell>
          <cell r="AR19">
            <v>0</v>
          </cell>
          <cell r="AS19">
            <v>1</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6</v>
          </cell>
          <cell r="BK19">
            <v>2</v>
          </cell>
          <cell r="BL19">
            <v>0</v>
          </cell>
          <cell r="BM19">
            <v>5</v>
          </cell>
          <cell r="BN19">
            <v>0</v>
          </cell>
          <cell r="BO19">
            <v>0</v>
          </cell>
          <cell r="BP19">
            <v>0</v>
          </cell>
          <cell r="BQ19">
            <v>6</v>
          </cell>
          <cell r="BR19">
            <v>2</v>
          </cell>
          <cell r="BS19">
            <v>6</v>
          </cell>
          <cell r="BT19">
            <v>0</v>
          </cell>
          <cell r="BU19">
            <v>0</v>
          </cell>
          <cell r="BV19">
            <v>0</v>
          </cell>
          <cell r="BW19">
            <v>6</v>
          </cell>
          <cell r="BX19">
            <v>0</v>
          </cell>
          <cell r="BY19">
            <v>0</v>
          </cell>
          <cell r="BZ19">
            <v>6</v>
          </cell>
          <cell r="CA19">
            <v>1</v>
          </cell>
          <cell r="CB19">
            <v>0</v>
          </cell>
          <cell r="CC19">
            <v>1</v>
          </cell>
          <cell r="CD19">
            <v>2</v>
          </cell>
          <cell r="CE19">
            <v>0</v>
          </cell>
          <cell r="CF19">
            <v>0</v>
          </cell>
          <cell r="CG19">
            <v>25</v>
          </cell>
          <cell r="CI19">
            <v>0</v>
          </cell>
          <cell r="CJ19">
            <v>0</v>
          </cell>
          <cell r="CK19">
            <v>0</v>
          </cell>
          <cell r="CL19">
            <v>0</v>
          </cell>
          <cell r="CM19">
            <v>0</v>
          </cell>
          <cell r="CN19">
            <v>0</v>
          </cell>
          <cell r="CO19">
            <v>25</v>
          </cell>
          <cell r="CP19">
            <v>2</v>
          </cell>
        </row>
        <row r="20">
          <cell r="B20">
            <v>2002</v>
          </cell>
          <cell r="C20">
            <v>16</v>
          </cell>
          <cell r="D20" t="str">
            <v>2.2 기흥구 공세동 152-2(임)</v>
          </cell>
          <cell r="I20">
            <v>1</v>
          </cell>
          <cell r="J20">
            <v>1</v>
          </cell>
          <cell r="K20">
            <v>1</v>
          </cell>
          <cell r="L20">
            <v>1</v>
          </cell>
          <cell r="M20">
            <v>1</v>
          </cell>
          <cell r="N20">
            <v>1</v>
          </cell>
          <cell r="O20">
            <v>1</v>
          </cell>
          <cell r="R20">
            <v>1</v>
          </cell>
          <cell r="S20">
            <v>1</v>
          </cell>
          <cell r="X20">
            <v>1</v>
          </cell>
          <cell r="Y20">
            <v>1</v>
          </cell>
          <cell r="Z20">
            <v>1</v>
          </cell>
          <cell r="AB20">
            <v>1</v>
          </cell>
          <cell r="AD20">
            <v>2</v>
          </cell>
          <cell r="AF20">
            <v>1</v>
          </cell>
          <cell r="AH20">
            <v>1</v>
          </cell>
          <cell r="AO20">
            <v>1</v>
          </cell>
          <cell r="AU20">
            <v>1</v>
          </cell>
          <cell r="CA20">
            <v>1</v>
          </cell>
          <cell r="CC20">
            <v>1</v>
          </cell>
          <cell r="CD20">
            <v>2</v>
          </cell>
          <cell r="CO20">
            <v>25</v>
          </cell>
          <cell r="CP20">
            <v>2</v>
          </cell>
        </row>
        <row r="21">
          <cell r="C21">
            <v>17</v>
          </cell>
          <cell r="D21" t="str">
            <v>전원인입</v>
          </cell>
          <cell r="E21" t="str">
            <v>DV 2.6mm 2C x 1</v>
          </cell>
          <cell r="F21">
            <v>10</v>
          </cell>
          <cell r="G21">
            <v>10</v>
          </cell>
          <cell r="H21" t="str">
            <v>m</v>
          </cell>
          <cell r="CG21">
            <v>10</v>
          </cell>
        </row>
        <row r="22">
          <cell r="C22">
            <v>18</v>
          </cell>
          <cell r="E22" t="str">
            <v>F-CV 4sq x 2C x 1</v>
          </cell>
          <cell r="F22" t="str">
            <v>4+1+1</v>
          </cell>
          <cell r="G22">
            <v>6</v>
          </cell>
          <cell r="H22" t="str">
            <v>m</v>
          </cell>
          <cell r="BJ22">
            <v>6</v>
          </cell>
        </row>
        <row r="23">
          <cell r="C23">
            <v>19</v>
          </cell>
          <cell r="E23" t="str">
            <v>F-CV 2.5sq x 2C x 1</v>
          </cell>
          <cell r="F23">
            <v>2</v>
          </cell>
          <cell r="G23">
            <v>2</v>
          </cell>
          <cell r="H23" t="str">
            <v>m</v>
          </cell>
          <cell r="BK23">
            <v>2</v>
          </cell>
        </row>
        <row r="24">
          <cell r="C24">
            <v>20</v>
          </cell>
          <cell r="D24" t="str">
            <v>LED 안내판 전원</v>
          </cell>
          <cell r="E24" t="str">
            <v>VCT 1.5sq 2C x 1열</v>
          </cell>
          <cell r="F24" t="str">
            <v>3+1</v>
          </cell>
          <cell r="G24">
            <v>4</v>
          </cell>
          <cell r="H24" t="str">
            <v>m</v>
          </cell>
          <cell r="BM24">
            <v>4</v>
          </cell>
        </row>
        <row r="25">
          <cell r="C25">
            <v>21</v>
          </cell>
          <cell r="D25" t="str">
            <v>카메라 전원</v>
          </cell>
          <cell r="E25" t="str">
            <v>VCT 1.5sq 2C x 3열</v>
          </cell>
          <cell r="F25" t="str">
            <v>3+2</v>
          </cell>
          <cell r="G25">
            <v>5</v>
          </cell>
          <cell r="H25" t="str">
            <v>m</v>
          </cell>
          <cell r="BO25">
            <v>5</v>
          </cell>
        </row>
        <row r="26">
          <cell r="C26">
            <v>22</v>
          </cell>
          <cell r="D26" t="str">
            <v>스피커</v>
          </cell>
          <cell r="E26" t="str">
            <v>SW 2300 x 1</v>
          </cell>
          <cell r="F26" t="str">
            <v>0.5+1.5</v>
          </cell>
          <cell r="G26">
            <v>2</v>
          </cell>
          <cell r="H26" t="str">
            <v>m</v>
          </cell>
          <cell r="BR26">
            <v>2</v>
          </cell>
        </row>
        <row r="27">
          <cell r="C27">
            <v>23</v>
          </cell>
          <cell r="D27" t="str">
            <v>전선</v>
          </cell>
          <cell r="E27" t="str">
            <v>F-GV 4sq x 1</v>
          </cell>
          <cell r="F27" t="str">
            <v>2+4</v>
          </cell>
          <cell r="G27">
            <v>6</v>
          </cell>
          <cell r="H27" t="str">
            <v>m</v>
          </cell>
          <cell r="BZ27">
            <v>6</v>
          </cell>
        </row>
        <row r="28">
          <cell r="C28">
            <v>24</v>
          </cell>
          <cell r="D28" t="str">
            <v>경광등</v>
          </cell>
          <cell r="E28" t="str">
            <v>UTP Cat.5e 4P(옥외) x 1열</v>
          </cell>
          <cell r="F28" t="str">
            <v>0.5+3.5</v>
          </cell>
          <cell r="G28">
            <v>4</v>
          </cell>
          <cell r="H28" t="str">
            <v>m</v>
          </cell>
          <cell r="BS28">
            <v>4</v>
          </cell>
        </row>
        <row r="29">
          <cell r="C29">
            <v>25</v>
          </cell>
          <cell r="D29" t="str">
            <v>비상벨</v>
          </cell>
          <cell r="E29" t="str">
            <v>UTP Cat.5e 4P(옥외) x 1열</v>
          </cell>
          <cell r="F29" t="str">
            <v>0.5+1.5</v>
          </cell>
          <cell r="G29">
            <v>2</v>
          </cell>
          <cell r="H29" t="str">
            <v>m</v>
          </cell>
          <cell r="BS29">
            <v>2</v>
          </cell>
        </row>
        <row r="30">
          <cell r="C30">
            <v>26</v>
          </cell>
          <cell r="D30" t="str">
            <v>카메라 통신</v>
          </cell>
          <cell r="E30" t="str">
            <v>UTP Cat.5e 4P(옥외) x 3열</v>
          </cell>
          <cell r="F30" t="str">
            <v>3+2</v>
          </cell>
          <cell r="G30">
            <v>5</v>
          </cell>
          <cell r="H30" t="str">
            <v>m</v>
          </cell>
          <cell r="BU30">
            <v>5</v>
          </cell>
        </row>
        <row r="31">
          <cell r="C31">
            <v>27</v>
          </cell>
          <cell r="D31" t="str">
            <v>불법광고물부착방지시트</v>
          </cell>
          <cell r="F31" t="str">
            <v>(0.0056+0.165+0.0056)*3.14*2.5</v>
          </cell>
          <cell r="G31">
            <v>1.38317</v>
          </cell>
          <cell r="H31" t="str">
            <v>㎡</v>
          </cell>
          <cell r="AA31">
            <v>1.38317</v>
          </cell>
        </row>
        <row r="32">
          <cell r="C32">
            <v>28</v>
          </cell>
        </row>
        <row r="33">
          <cell r="C33">
            <v>29</v>
          </cell>
        </row>
        <row r="34">
          <cell r="B34">
            <v>1002</v>
          </cell>
          <cell r="C34">
            <v>30</v>
          </cell>
          <cell r="D34" t="str">
            <v>계</v>
          </cell>
          <cell r="I34">
            <v>1</v>
          </cell>
          <cell r="J34">
            <v>1</v>
          </cell>
          <cell r="K34">
            <v>1</v>
          </cell>
          <cell r="L34">
            <v>1</v>
          </cell>
          <cell r="M34">
            <v>1</v>
          </cell>
          <cell r="N34">
            <v>1</v>
          </cell>
          <cell r="O34">
            <v>1</v>
          </cell>
          <cell r="P34">
            <v>0</v>
          </cell>
          <cell r="Q34">
            <v>0</v>
          </cell>
          <cell r="R34">
            <v>1</v>
          </cell>
          <cell r="S34">
            <v>1</v>
          </cell>
          <cell r="T34">
            <v>0</v>
          </cell>
          <cell r="U34">
            <v>0</v>
          </cell>
          <cell r="V34">
            <v>0</v>
          </cell>
          <cell r="W34">
            <v>0</v>
          </cell>
          <cell r="X34">
            <v>1</v>
          </cell>
          <cell r="Y34">
            <v>1</v>
          </cell>
          <cell r="Z34">
            <v>1</v>
          </cell>
          <cell r="AA34">
            <v>1.38317</v>
          </cell>
          <cell r="AB34">
            <v>1</v>
          </cell>
          <cell r="AC34">
            <v>0</v>
          </cell>
          <cell r="AD34">
            <v>2</v>
          </cell>
          <cell r="AF34">
            <v>1</v>
          </cell>
          <cell r="AG34">
            <v>0</v>
          </cell>
          <cell r="AH34">
            <v>1</v>
          </cell>
          <cell r="AI34">
            <v>0</v>
          </cell>
          <cell r="AJ34">
            <v>0</v>
          </cell>
          <cell r="AK34">
            <v>0</v>
          </cell>
          <cell r="AL34">
            <v>0</v>
          </cell>
          <cell r="AM34">
            <v>0</v>
          </cell>
          <cell r="AN34">
            <v>0</v>
          </cell>
          <cell r="AO34">
            <v>1</v>
          </cell>
          <cell r="AP34">
            <v>0</v>
          </cell>
          <cell r="AQ34">
            <v>0</v>
          </cell>
          <cell r="AR34">
            <v>0</v>
          </cell>
          <cell r="AS34">
            <v>0</v>
          </cell>
          <cell r="AT34">
            <v>0</v>
          </cell>
          <cell r="AU34">
            <v>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6</v>
          </cell>
          <cell r="BK34">
            <v>2</v>
          </cell>
          <cell r="BL34">
            <v>0</v>
          </cell>
          <cell r="BM34">
            <v>4</v>
          </cell>
          <cell r="BN34">
            <v>0</v>
          </cell>
          <cell r="BO34">
            <v>5</v>
          </cell>
          <cell r="BP34">
            <v>0</v>
          </cell>
          <cell r="BQ34">
            <v>0</v>
          </cell>
          <cell r="BR34">
            <v>2</v>
          </cell>
          <cell r="BS34">
            <v>6</v>
          </cell>
          <cell r="BT34">
            <v>0</v>
          </cell>
          <cell r="BU34">
            <v>5</v>
          </cell>
          <cell r="BV34">
            <v>0</v>
          </cell>
          <cell r="BW34">
            <v>0</v>
          </cell>
          <cell r="BX34">
            <v>0</v>
          </cell>
          <cell r="BY34">
            <v>0</v>
          </cell>
          <cell r="BZ34">
            <v>6</v>
          </cell>
          <cell r="CA34">
            <v>1</v>
          </cell>
          <cell r="CB34">
            <v>0</v>
          </cell>
          <cell r="CC34">
            <v>1</v>
          </cell>
          <cell r="CD34">
            <v>2</v>
          </cell>
          <cell r="CE34">
            <v>0</v>
          </cell>
          <cell r="CF34">
            <v>0</v>
          </cell>
          <cell r="CG34">
            <v>10</v>
          </cell>
          <cell r="CI34">
            <v>0</v>
          </cell>
          <cell r="CJ34">
            <v>0</v>
          </cell>
          <cell r="CK34">
            <v>0</v>
          </cell>
          <cell r="CL34">
            <v>0</v>
          </cell>
          <cell r="CM34">
            <v>0</v>
          </cell>
          <cell r="CN34">
            <v>0</v>
          </cell>
          <cell r="CO34">
            <v>25</v>
          </cell>
          <cell r="CP34">
            <v>2</v>
          </cell>
        </row>
        <row r="35">
          <cell r="B35">
            <v>2003</v>
          </cell>
          <cell r="C35">
            <v>31</v>
          </cell>
          <cell r="D35" t="str">
            <v>2.3 기흥구 구갈동 617(도)</v>
          </cell>
          <cell r="I35">
            <v>1</v>
          </cell>
          <cell r="J35">
            <v>1</v>
          </cell>
          <cell r="K35">
            <v>1</v>
          </cell>
          <cell r="L35">
            <v>1</v>
          </cell>
          <cell r="M35">
            <v>1</v>
          </cell>
          <cell r="N35">
            <v>1</v>
          </cell>
          <cell r="O35">
            <v>1</v>
          </cell>
          <cell r="R35">
            <v>1</v>
          </cell>
          <cell r="S35">
            <v>1</v>
          </cell>
          <cell r="X35">
            <v>1</v>
          </cell>
          <cell r="Y35">
            <v>1</v>
          </cell>
          <cell r="Z35">
            <v>1</v>
          </cell>
          <cell r="AB35">
            <v>1</v>
          </cell>
          <cell r="AD35">
            <v>2</v>
          </cell>
          <cell r="AF35">
            <v>1</v>
          </cell>
          <cell r="AI35">
            <v>1</v>
          </cell>
          <cell r="AP35">
            <v>1</v>
          </cell>
          <cell r="AV35">
            <v>1</v>
          </cell>
          <cell r="CA35">
            <v>1</v>
          </cell>
          <cell r="CC35">
            <v>1</v>
          </cell>
          <cell r="CD35">
            <v>2</v>
          </cell>
          <cell r="CF35">
            <v>5</v>
          </cell>
          <cell r="CI35">
            <v>60</v>
          </cell>
          <cell r="CM35">
            <v>7</v>
          </cell>
          <cell r="CO35">
            <v>25</v>
          </cell>
          <cell r="CP35">
            <v>2</v>
          </cell>
        </row>
        <row r="36">
          <cell r="C36">
            <v>32</v>
          </cell>
          <cell r="D36" t="str">
            <v>전선관</v>
          </cell>
          <cell r="E36" t="str">
            <v>PE 28C</v>
          </cell>
          <cell r="F36">
            <v>7</v>
          </cell>
          <cell r="G36">
            <v>7</v>
          </cell>
          <cell r="H36" t="str">
            <v>m</v>
          </cell>
          <cell r="AY36">
            <v>7</v>
          </cell>
        </row>
        <row r="37">
          <cell r="C37">
            <v>33</v>
          </cell>
          <cell r="D37" t="str">
            <v>전원인입</v>
          </cell>
          <cell r="E37" t="str">
            <v>F-CV 4sq x 2C x 1</v>
          </cell>
          <cell r="F37" t="str">
            <v>1+7+4.5+40+20+6</v>
          </cell>
          <cell r="G37">
            <v>78.5</v>
          </cell>
          <cell r="H37" t="str">
            <v>m</v>
          </cell>
          <cell r="BJ37">
            <v>78.5</v>
          </cell>
        </row>
        <row r="38">
          <cell r="C38">
            <v>34</v>
          </cell>
          <cell r="E38" t="str">
            <v>F-CV 2.5sq x 2C x 1</v>
          </cell>
          <cell r="F38">
            <v>2</v>
          </cell>
          <cell r="G38">
            <v>2</v>
          </cell>
          <cell r="H38" t="str">
            <v>m</v>
          </cell>
          <cell r="BK38">
            <v>2</v>
          </cell>
        </row>
        <row r="39">
          <cell r="C39">
            <v>35</v>
          </cell>
          <cell r="D39" t="str">
            <v>LED 안내판 전원</v>
          </cell>
          <cell r="E39" t="str">
            <v>VCT 1.5sq 2C x 1열</v>
          </cell>
          <cell r="F39" t="str">
            <v>3+2</v>
          </cell>
          <cell r="G39">
            <v>5</v>
          </cell>
          <cell r="H39" t="str">
            <v>m</v>
          </cell>
          <cell r="BM39">
            <v>5</v>
          </cell>
        </row>
        <row r="40">
          <cell r="C40">
            <v>36</v>
          </cell>
          <cell r="D40" t="str">
            <v>카메라 전원</v>
          </cell>
          <cell r="E40" t="str">
            <v>VCT 1.5sq 2C x 3열</v>
          </cell>
          <cell r="F40" t="str">
            <v>3+3</v>
          </cell>
          <cell r="G40">
            <v>6</v>
          </cell>
          <cell r="H40" t="str">
            <v>m</v>
          </cell>
          <cell r="BO40">
            <v>6</v>
          </cell>
        </row>
        <row r="41">
          <cell r="C41">
            <v>37</v>
          </cell>
          <cell r="D41" t="str">
            <v>스피커</v>
          </cell>
          <cell r="E41" t="str">
            <v>SW 2300 x 1</v>
          </cell>
          <cell r="F41" t="str">
            <v>0.5+1.5</v>
          </cell>
          <cell r="G41">
            <v>2</v>
          </cell>
          <cell r="H41" t="str">
            <v>m</v>
          </cell>
          <cell r="BR41">
            <v>2</v>
          </cell>
        </row>
        <row r="42">
          <cell r="C42">
            <v>38</v>
          </cell>
          <cell r="D42" t="str">
            <v>전선</v>
          </cell>
          <cell r="E42" t="str">
            <v>F-GV 4sq x 1</v>
          </cell>
          <cell r="F42" t="str">
            <v>2+4</v>
          </cell>
          <cell r="G42">
            <v>6</v>
          </cell>
          <cell r="H42" t="str">
            <v>m</v>
          </cell>
          <cell r="BZ42">
            <v>6</v>
          </cell>
        </row>
        <row r="43">
          <cell r="C43">
            <v>39</v>
          </cell>
          <cell r="D43" t="str">
            <v>경광등</v>
          </cell>
          <cell r="E43" t="str">
            <v>UTP Cat.5e 4P(옥외) x 1열</v>
          </cell>
          <cell r="F43" t="str">
            <v>0.5+3.5</v>
          </cell>
          <cell r="G43">
            <v>4</v>
          </cell>
          <cell r="H43" t="str">
            <v>m</v>
          </cell>
          <cell r="BS43">
            <v>4</v>
          </cell>
        </row>
        <row r="44">
          <cell r="C44">
            <v>40</v>
          </cell>
          <cell r="D44" t="str">
            <v>비상벨</v>
          </cell>
          <cell r="E44" t="str">
            <v>UTP Cat.5e 4P(옥외) x 1열</v>
          </cell>
          <cell r="F44" t="str">
            <v>0.5+1.5</v>
          </cell>
          <cell r="G44">
            <v>2</v>
          </cell>
          <cell r="H44" t="str">
            <v>m</v>
          </cell>
          <cell r="BS44">
            <v>2</v>
          </cell>
        </row>
        <row r="45">
          <cell r="C45">
            <v>41</v>
          </cell>
          <cell r="D45" t="str">
            <v>카메라 통신</v>
          </cell>
          <cell r="E45" t="str">
            <v>UTP Cat.5e 4P(옥외) x 3열</v>
          </cell>
          <cell r="F45" t="str">
            <v>3+3</v>
          </cell>
          <cell r="G45">
            <v>6</v>
          </cell>
          <cell r="H45" t="str">
            <v>m</v>
          </cell>
          <cell r="BU45">
            <v>6</v>
          </cell>
        </row>
        <row r="46">
          <cell r="C46">
            <v>42</v>
          </cell>
          <cell r="D46" t="str">
            <v>불법광고물부착방지시트</v>
          </cell>
          <cell r="F46" t="str">
            <v>(0.0056+0.165+0.0056)*3.14*2.5</v>
          </cell>
          <cell r="G46">
            <v>1.38317</v>
          </cell>
          <cell r="H46" t="str">
            <v>㎡</v>
          </cell>
          <cell r="AA46">
            <v>1.38317</v>
          </cell>
        </row>
        <row r="47">
          <cell r="C47">
            <v>43</v>
          </cell>
          <cell r="D47" t="str">
            <v>굴착구간</v>
          </cell>
          <cell r="E47" t="str">
            <v>아스콘</v>
          </cell>
          <cell r="F47">
            <v>7</v>
          </cell>
          <cell r="G47">
            <v>7</v>
          </cell>
          <cell r="H47" t="str">
            <v>m</v>
          </cell>
          <cell r="CL47">
            <v>7</v>
          </cell>
        </row>
        <row r="48">
          <cell r="C48">
            <v>44</v>
          </cell>
          <cell r="D48" t="str">
            <v>폐기물처리</v>
          </cell>
          <cell r="E48" t="str">
            <v>폐아스콘(굴착)</v>
          </cell>
          <cell r="F48" t="str">
            <v>(0.09*7+7*0.05*3)*2.34</v>
          </cell>
          <cell r="G48">
            <v>3.9312</v>
          </cell>
          <cell r="H48" t="str">
            <v>ton</v>
          </cell>
          <cell r="CN48">
            <v>3.9312</v>
          </cell>
        </row>
        <row r="49">
          <cell r="C49">
            <v>45</v>
          </cell>
          <cell r="E49" t="str">
            <v>폐아스콘(기초)</v>
          </cell>
          <cell r="F49" t="str">
            <v>(0.7*0.7*0.2)*2.34</v>
          </cell>
          <cell r="G49">
            <v>0.22931999999999997</v>
          </cell>
          <cell r="H49" t="str">
            <v>ton</v>
          </cell>
          <cell r="CN49">
            <v>0.22931999999999997</v>
          </cell>
        </row>
        <row r="50">
          <cell r="B50">
            <v>1003</v>
          </cell>
          <cell r="C50">
            <v>46</v>
          </cell>
          <cell r="D50" t="str">
            <v>계</v>
          </cell>
          <cell r="I50">
            <v>1</v>
          </cell>
          <cell r="J50">
            <v>1</v>
          </cell>
          <cell r="K50">
            <v>1</v>
          </cell>
          <cell r="L50">
            <v>1</v>
          </cell>
          <cell r="M50">
            <v>1</v>
          </cell>
          <cell r="N50">
            <v>1</v>
          </cell>
          <cell r="O50">
            <v>1</v>
          </cell>
          <cell r="P50">
            <v>0</v>
          </cell>
          <cell r="Q50">
            <v>0</v>
          </cell>
          <cell r="R50">
            <v>1</v>
          </cell>
          <cell r="S50">
            <v>1</v>
          </cell>
          <cell r="T50">
            <v>0</v>
          </cell>
          <cell r="U50">
            <v>0</v>
          </cell>
          <cell r="V50">
            <v>0</v>
          </cell>
          <cell r="W50">
            <v>0</v>
          </cell>
          <cell r="X50">
            <v>1</v>
          </cell>
          <cell r="Y50">
            <v>1</v>
          </cell>
          <cell r="Z50">
            <v>1</v>
          </cell>
          <cell r="AA50">
            <v>1.38317</v>
          </cell>
          <cell r="AB50">
            <v>1</v>
          </cell>
          <cell r="AC50">
            <v>0</v>
          </cell>
          <cell r="AD50">
            <v>2</v>
          </cell>
          <cell r="AF50">
            <v>1</v>
          </cell>
          <cell r="AG50">
            <v>0</v>
          </cell>
          <cell r="AH50">
            <v>0</v>
          </cell>
          <cell r="AI50">
            <v>1</v>
          </cell>
          <cell r="AJ50">
            <v>0</v>
          </cell>
          <cell r="AK50">
            <v>0</v>
          </cell>
          <cell r="AL50">
            <v>0</v>
          </cell>
          <cell r="AM50">
            <v>0</v>
          </cell>
          <cell r="AN50">
            <v>0</v>
          </cell>
          <cell r="AO50">
            <v>0</v>
          </cell>
          <cell r="AP50">
            <v>1</v>
          </cell>
          <cell r="AQ50">
            <v>0</v>
          </cell>
          <cell r="AR50">
            <v>0</v>
          </cell>
          <cell r="AS50">
            <v>0</v>
          </cell>
          <cell r="AT50">
            <v>0</v>
          </cell>
          <cell r="AU50">
            <v>0</v>
          </cell>
          <cell r="AV50">
            <v>1</v>
          </cell>
          <cell r="AW50">
            <v>0</v>
          </cell>
          <cell r="AX50">
            <v>0</v>
          </cell>
          <cell r="AY50">
            <v>7</v>
          </cell>
          <cell r="AZ50">
            <v>0</v>
          </cell>
          <cell r="BA50">
            <v>0</v>
          </cell>
          <cell r="BB50">
            <v>0</v>
          </cell>
          <cell r="BC50">
            <v>0</v>
          </cell>
          <cell r="BD50">
            <v>0</v>
          </cell>
          <cell r="BE50">
            <v>0</v>
          </cell>
          <cell r="BF50">
            <v>0</v>
          </cell>
          <cell r="BG50">
            <v>0</v>
          </cell>
          <cell r="BH50">
            <v>0</v>
          </cell>
          <cell r="BI50">
            <v>0</v>
          </cell>
          <cell r="BJ50">
            <v>78.5</v>
          </cell>
          <cell r="BK50">
            <v>2</v>
          </cell>
          <cell r="BL50">
            <v>0</v>
          </cell>
          <cell r="BM50">
            <v>5</v>
          </cell>
          <cell r="BN50">
            <v>0</v>
          </cell>
          <cell r="BO50">
            <v>6</v>
          </cell>
          <cell r="BP50">
            <v>0</v>
          </cell>
          <cell r="BQ50">
            <v>0</v>
          </cell>
          <cell r="BR50">
            <v>2</v>
          </cell>
          <cell r="BS50">
            <v>6</v>
          </cell>
          <cell r="BT50">
            <v>0</v>
          </cell>
          <cell r="BU50">
            <v>6</v>
          </cell>
          <cell r="BV50">
            <v>0</v>
          </cell>
          <cell r="BW50">
            <v>0</v>
          </cell>
          <cell r="BX50">
            <v>0</v>
          </cell>
          <cell r="BY50">
            <v>0</v>
          </cell>
          <cell r="BZ50">
            <v>6</v>
          </cell>
          <cell r="CA50">
            <v>1</v>
          </cell>
          <cell r="CB50">
            <v>0</v>
          </cell>
          <cell r="CC50">
            <v>1</v>
          </cell>
          <cell r="CD50">
            <v>2</v>
          </cell>
          <cell r="CE50">
            <v>0</v>
          </cell>
          <cell r="CF50">
            <v>5</v>
          </cell>
          <cell r="CG50">
            <v>0</v>
          </cell>
          <cell r="CI50">
            <v>60</v>
          </cell>
          <cell r="CJ50">
            <v>0</v>
          </cell>
          <cell r="CK50">
            <v>0</v>
          </cell>
          <cell r="CL50">
            <v>7</v>
          </cell>
          <cell r="CM50">
            <v>7</v>
          </cell>
          <cell r="CN50">
            <v>4.16052</v>
          </cell>
          <cell r="CO50">
            <v>25</v>
          </cell>
          <cell r="CP50">
            <v>2</v>
          </cell>
        </row>
        <row r="51">
          <cell r="B51">
            <v>2004</v>
          </cell>
          <cell r="C51">
            <v>47</v>
          </cell>
          <cell r="D51" t="str">
            <v>2.4 기흥구 농서동 415(도)</v>
          </cell>
          <cell r="I51">
            <v>1</v>
          </cell>
          <cell r="J51">
            <v>1</v>
          </cell>
          <cell r="K51">
            <v>1</v>
          </cell>
          <cell r="L51">
            <v>1</v>
          </cell>
          <cell r="M51">
            <v>1</v>
          </cell>
          <cell r="N51">
            <v>1</v>
          </cell>
          <cell r="O51">
            <v>1</v>
          </cell>
          <cell r="R51">
            <v>1</v>
          </cell>
          <cell r="S51">
            <v>1</v>
          </cell>
          <cell r="X51">
            <v>1</v>
          </cell>
          <cell r="Y51">
            <v>1</v>
          </cell>
          <cell r="Z51">
            <v>1</v>
          </cell>
          <cell r="AB51">
            <v>1</v>
          </cell>
          <cell r="AD51">
            <v>2</v>
          </cell>
          <cell r="AF51">
            <v>1</v>
          </cell>
          <cell r="AJ51">
            <v>1</v>
          </cell>
          <cell r="AQ51">
            <v>1</v>
          </cell>
          <cell r="AU51">
            <v>1</v>
          </cell>
          <cell r="CA51">
            <v>1</v>
          </cell>
          <cell r="CC51">
            <v>1</v>
          </cell>
          <cell r="CD51">
            <v>2</v>
          </cell>
          <cell r="CM51">
            <v>2</v>
          </cell>
          <cell r="CO51">
            <v>25</v>
          </cell>
          <cell r="CP51">
            <v>2</v>
          </cell>
        </row>
        <row r="52">
          <cell r="C52">
            <v>48</v>
          </cell>
          <cell r="D52" t="str">
            <v>전선관</v>
          </cell>
          <cell r="E52" t="str">
            <v>PE 28C</v>
          </cell>
          <cell r="F52">
            <v>2</v>
          </cell>
          <cell r="G52">
            <v>2</v>
          </cell>
          <cell r="H52" t="str">
            <v>m</v>
          </cell>
          <cell r="AY52">
            <v>2</v>
          </cell>
        </row>
        <row r="53">
          <cell r="C53">
            <v>49</v>
          </cell>
          <cell r="D53" t="str">
            <v>전원인입</v>
          </cell>
          <cell r="E53" t="str">
            <v>F-CV 4sq x 2C x 1</v>
          </cell>
          <cell r="F53" t="str">
            <v>1+2+4+1</v>
          </cell>
          <cell r="G53">
            <v>8</v>
          </cell>
          <cell r="H53" t="str">
            <v>m</v>
          </cell>
          <cell r="BJ53">
            <v>8</v>
          </cell>
        </row>
        <row r="54">
          <cell r="C54">
            <v>50</v>
          </cell>
          <cell r="E54" t="str">
            <v>F-CV 2.5sq x 2C x 1</v>
          </cell>
          <cell r="F54">
            <v>2</v>
          </cell>
          <cell r="G54">
            <v>2</v>
          </cell>
          <cell r="H54" t="str">
            <v>m</v>
          </cell>
          <cell r="BK54">
            <v>2</v>
          </cell>
        </row>
        <row r="55">
          <cell r="C55">
            <v>51</v>
          </cell>
          <cell r="D55" t="str">
            <v>LED 안내판 전원</v>
          </cell>
          <cell r="E55" t="str">
            <v>VCT 1.5sq 2C x 1열</v>
          </cell>
          <cell r="F55" t="str">
            <v>3+3</v>
          </cell>
          <cell r="G55">
            <v>6</v>
          </cell>
          <cell r="H55" t="str">
            <v>m</v>
          </cell>
          <cell r="BM55">
            <v>6</v>
          </cell>
        </row>
        <row r="56">
          <cell r="C56">
            <v>52</v>
          </cell>
          <cell r="D56" t="str">
            <v>카메라 전원</v>
          </cell>
          <cell r="E56" t="str">
            <v>VCT 1.5sq 2C x 5열</v>
          </cell>
          <cell r="F56" t="str">
            <v>3+4</v>
          </cell>
          <cell r="G56">
            <v>7</v>
          </cell>
          <cell r="H56" t="str">
            <v>m</v>
          </cell>
          <cell r="BQ56">
            <v>7</v>
          </cell>
        </row>
        <row r="57">
          <cell r="C57">
            <v>53</v>
          </cell>
          <cell r="D57" t="str">
            <v>스피커</v>
          </cell>
          <cell r="E57" t="str">
            <v>SW 2300 x 1</v>
          </cell>
          <cell r="F57" t="str">
            <v>0.5+1.5</v>
          </cell>
          <cell r="G57">
            <v>2</v>
          </cell>
          <cell r="H57" t="str">
            <v>m</v>
          </cell>
          <cell r="BR57">
            <v>2</v>
          </cell>
        </row>
        <row r="58">
          <cell r="C58">
            <v>54</v>
          </cell>
          <cell r="D58" t="str">
            <v>전선</v>
          </cell>
          <cell r="E58" t="str">
            <v>F-GV 4sq x 1</v>
          </cell>
          <cell r="F58" t="str">
            <v>2+4</v>
          </cell>
          <cell r="G58">
            <v>6</v>
          </cell>
          <cell r="H58" t="str">
            <v>m</v>
          </cell>
          <cell r="BZ58">
            <v>6</v>
          </cell>
        </row>
        <row r="59">
          <cell r="C59">
            <v>55</v>
          </cell>
          <cell r="D59" t="str">
            <v>경광등</v>
          </cell>
          <cell r="E59" t="str">
            <v>UTP Cat.5e 4P(옥외) x 1열</v>
          </cell>
          <cell r="F59" t="str">
            <v>0.5+3.5</v>
          </cell>
          <cell r="G59">
            <v>4</v>
          </cell>
          <cell r="H59" t="str">
            <v>m</v>
          </cell>
          <cell r="BS59">
            <v>4</v>
          </cell>
        </row>
        <row r="60">
          <cell r="C60">
            <v>56</v>
          </cell>
          <cell r="D60" t="str">
            <v>비상벨</v>
          </cell>
          <cell r="E60" t="str">
            <v>UTP Cat.5e 4P(옥외) x 1열</v>
          </cell>
          <cell r="F60" t="str">
            <v>0.5+1.5</v>
          </cell>
          <cell r="G60">
            <v>2</v>
          </cell>
          <cell r="H60" t="str">
            <v>m</v>
          </cell>
          <cell r="BS60">
            <v>2</v>
          </cell>
        </row>
        <row r="61">
          <cell r="C61">
            <v>57</v>
          </cell>
          <cell r="D61" t="str">
            <v>카메라 통신</v>
          </cell>
          <cell r="E61" t="str">
            <v>UTP Cat.5e 4P(옥외) x 3열</v>
          </cell>
          <cell r="F61">
            <v>2</v>
          </cell>
          <cell r="G61">
            <v>2</v>
          </cell>
          <cell r="H61" t="str">
            <v>m</v>
          </cell>
          <cell r="BW61">
            <v>2</v>
          </cell>
        </row>
        <row r="62">
          <cell r="C62">
            <v>58</v>
          </cell>
          <cell r="D62" t="str">
            <v>불법광고물부착방지시트</v>
          </cell>
          <cell r="F62" t="str">
            <v>(0.0056+0.165+0.0056)*3.14*2.5</v>
          </cell>
          <cell r="G62">
            <v>1.38317</v>
          </cell>
          <cell r="H62" t="str">
            <v>㎡</v>
          </cell>
          <cell r="AA62">
            <v>1.38317</v>
          </cell>
        </row>
        <row r="63">
          <cell r="C63">
            <v>59</v>
          </cell>
          <cell r="D63" t="str">
            <v>굴착구간</v>
          </cell>
          <cell r="E63" t="str">
            <v>보도블럭</v>
          </cell>
          <cell r="F63">
            <v>2</v>
          </cell>
          <cell r="G63">
            <v>2</v>
          </cell>
          <cell r="H63" t="str">
            <v>m</v>
          </cell>
          <cell r="CK63">
            <v>2</v>
          </cell>
        </row>
        <row r="64">
          <cell r="B64">
            <v>1004</v>
          </cell>
          <cell r="C64">
            <v>60</v>
          </cell>
          <cell r="D64" t="str">
            <v>계</v>
          </cell>
          <cell r="I64">
            <v>1</v>
          </cell>
          <cell r="J64">
            <v>1</v>
          </cell>
          <cell r="K64">
            <v>1</v>
          </cell>
          <cell r="L64">
            <v>1</v>
          </cell>
          <cell r="M64">
            <v>1</v>
          </cell>
          <cell r="N64">
            <v>1</v>
          </cell>
          <cell r="O64">
            <v>1</v>
          </cell>
          <cell r="P64">
            <v>0</v>
          </cell>
          <cell r="Q64">
            <v>0</v>
          </cell>
          <cell r="R64">
            <v>1</v>
          </cell>
          <cell r="S64">
            <v>1</v>
          </cell>
          <cell r="T64">
            <v>0</v>
          </cell>
          <cell r="U64">
            <v>0</v>
          </cell>
          <cell r="V64">
            <v>0</v>
          </cell>
          <cell r="W64">
            <v>0</v>
          </cell>
          <cell r="X64">
            <v>1</v>
          </cell>
          <cell r="Y64">
            <v>1</v>
          </cell>
          <cell r="Z64">
            <v>1</v>
          </cell>
          <cell r="AA64">
            <v>1.38317</v>
          </cell>
          <cell r="AB64">
            <v>1</v>
          </cell>
          <cell r="AC64">
            <v>0</v>
          </cell>
          <cell r="AD64">
            <v>2</v>
          </cell>
          <cell r="AF64">
            <v>1</v>
          </cell>
          <cell r="AG64">
            <v>0</v>
          </cell>
          <cell r="AH64">
            <v>0</v>
          </cell>
          <cell r="AI64">
            <v>0</v>
          </cell>
          <cell r="AJ64">
            <v>1</v>
          </cell>
          <cell r="AK64">
            <v>0</v>
          </cell>
          <cell r="AL64">
            <v>0</v>
          </cell>
          <cell r="AM64">
            <v>0</v>
          </cell>
          <cell r="AN64">
            <v>0</v>
          </cell>
          <cell r="AO64">
            <v>0</v>
          </cell>
          <cell r="AP64">
            <v>0</v>
          </cell>
          <cell r="AQ64">
            <v>1</v>
          </cell>
          <cell r="AR64">
            <v>0</v>
          </cell>
          <cell r="AS64">
            <v>0</v>
          </cell>
          <cell r="AT64">
            <v>0</v>
          </cell>
          <cell r="AU64">
            <v>1</v>
          </cell>
          <cell r="AV64">
            <v>0</v>
          </cell>
          <cell r="AW64">
            <v>0</v>
          </cell>
          <cell r="AX64">
            <v>0</v>
          </cell>
          <cell r="AY64">
            <v>2</v>
          </cell>
          <cell r="AZ64">
            <v>0</v>
          </cell>
          <cell r="BA64">
            <v>0</v>
          </cell>
          <cell r="BB64">
            <v>0</v>
          </cell>
          <cell r="BC64">
            <v>0</v>
          </cell>
          <cell r="BD64">
            <v>0</v>
          </cell>
          <cell r="BE64">
            <v>0</v>
          </cell>
          <cell r="BF64">
            <v>0</v>
          </cell>
          <cell r="BG64">
            <v>0</v>
          </cell>
          <cell r="BH64">
            <v>0</v>
          </cell>
          <cell r="BI64">
            <v>0</v>
          </cell>
          <cell r="BJ64">
            <v>8</v>
          </cell>
          <cell r="BK64">
            <v>2</v>
          </cell>
          <cell r="BL64">
            <v>0</v>
          </cell>
          <cell r="BM64">
            <v>6</v>
          </cell>
          <cell r="BN64">
            <v>0</v>
          </cell>
          <cell r="BO64">
            <v>0</v>
          </cell>
          <cell r="BP64">
            <v>0</v>
          </cell>
          <cell r="BQ64">
            <v>7</v>
          </cell>
          <cell r="BR64">
            <v>2</v>
          </cell>
          <cell r="BS64">
            <v>6</v>
          </cell>
          <cell r="BT64">
            <v>0</v>
          </cell>
          <cell r="BU64">
            <v>0</v>
          </cell>
          <cell r="BV64">
            <v>0</v>
          </cell>
          <cell r="BW64">
            <v>2</v>
          </cell>
          <cell r="BX64">
            <v>0</v>
          </cell>
          <cell r="BY64">
            <v>0</v>
          </cell>
          <cell r="BZ64">
            <v>6</v>
          </cell>
          <cell r="CA64">
            <v>1</v>
          </cell>
          <cell r="CB64">
            <v>0</v>
          </cell>
          <cell r="CC64">
            <v>1</v>
          </cell>
          <cell r="CD64">
            <v>2</v>
          </cell>
          <cell r="CE64">
            <v>0</v>
          </cell>
          <cell r="CF64">
            <v>0</v>
          </cell>
          <cell r="CG64">
            <v>0</v>
          </cell>
          <cell r="CI64">
            <v>0</v>
          </cell>
          <cell r="CJ64">
            <v>0</v>
          </cell>
          <cell r="CK64">
            <v>2</v>
          </cell>
          <cell r="CL64">
            <v>0</v>
          </cell>
          <cell r="CM64">
            <v>2</v>
          </cell>
          <cell r="CN64">
            <v>0</v>
          </cell>
          <cell r="CO64">
            <v>25</v>
          </cell>
          <cell r="CP64">
            <v>2</v>
          </cell>
        </row>
        <row r="65">
          <cell r="B65">
            <v>2005</v>
          </cell>
          <cell r="C65">
            <v>61</v>
          </cell>
          <cell r="D65" t="str">
            <v>2.5 기흥구 마북동 317-43(도)</v>
          </cell>
          <cell r="I65">
            <v>1</v>
          </cell>
          <cell r="J65">
            <v>1</v>
          </cell>
          <cell r="K65">
            <v>1</v>
          </cell>
          <cell r="L65">
            <v>1</v>
          </cell>
          <cell r="M65">
            <v>1</v>
          </cell>
          <cell r="N65">
            <v>1</v>
          </cell>
          <cell r="O65">
            <v>1</v>
          </cell>
          <cell r="R65">
            <v>1</v>
          </cell>
          <cell r="S65">
            <v>1</v>
          </cell>
          <cell r="X65">
            <v>1</v>
          </cell>
          <cell r="Y65">
            <v>1</v>
          </cell>
          <cell r="Z65">
            <v>1</v>
          </cell>
          <cell r="AB65">
            <v>1</v>
          </cell>
          <cell r="AD65">
            <v>2</v>
          </cell>
          <cell r="AF65">
            <v>1</v>
          </cell>
          <cell r="AJ65">
            <v>1</v>
          </cell>
          <cell r="AQ65">
            <v>1</v>
          </cell>
          <cell r="AV65">
            <v>1</v>
          </cell>
          <cell r="AX65">
            <v>4</v>
          </cell>
          <cell r="CA65">
            <v>1</v>
          </cell>
          <cell r="CC65">
            <v>1</v>
          </cell>
          <cell r="CD65">
            <v>2</v>
          </cell>
          <cell r="CO65">
            <v>25</v>
          </cell>
          <cell r="CP65">
            <v>2</v>
          </cell>
        </row>
        <row r="66">
          <cell r="C66">
            <v>62</v>
          </cell>
          <cell r="D66" t="str">
            <v>전원인입</v>
          </cell>
          <cell r="E66" t="str">
            <v>DV 2.6mm 2C x 1</v>
          </cell>
          <cell r="F66">
            <v>2</v>
          </cell>
          <cell r="G66">
            <v>2</v>
          </cell>
          <cell r="H66" t="str">
            <v>m</v>
          </cell>
          <cell r="CG66">
            <v>2</v>
          </cell>
        </row>
        <row r="67">
          <cell r="C67">
            <v>63</v>
          </cell>
          <cell r="E67" t="str">
            <v>F-CV 4sq x 2C x 1</v>
          </cell>
          <cell r="F67" t="str">
            <v>4+1+1</v>
          </cell>
          <cell r="G67">
            <v>6</v>
          </cell>
          <cell r="H67" t="str">
            <v>m</v>
          </cell>
          <cell r="BJ67">
            <v>6</v>
          </cell>
        </row>
        <row r="68">
          <cell r="C68">
            <v>64</v>
          </cell>
          <cell r="E68" t="str">
            <v>F-CV 2.5sq x 2C x 1</v>
          </cell>
          <cell r="F68">
            <v>2</v>
          </cell>
          <cell r="G68">
            <v>2</v>
          </cell>
          <cell r="H68" t="str">
            <v>m</v>
          </cell>
          <cell r="BK68">
            <v>2</v>
          </cell>
        </row>
        <row r="69">
          <cell r="C69">
            <v>65</v>
          </cell>
          <cell r="D69" t="str">
            <v>LED 안내판 전원</v>
          </cell>
          <cell r="E69" t="str">
            <v>VCT 1.5sq 2C x 1열</v>
          </cell>
          <cell r="F69" t="str">
            <v>3+3</v>
          </cell>
          <cell r="G69">
            <v>6</v>
          </cell>
          <cell r="H69" t="str">
            <v>m</v>
          </cell>
          <cell r="BM69">
            <v>6</v>
          </cell>
        </row>
        <row r="70">
          <cell r="C70">
            <v>66</v>
          </cell>
          <cell r="D70" t="str">
            <v>카메라 전원</v>
          </cell>
          <cell r="E70" t="str">
            <v>VCT 1.5sq 2C x 5열</v>
          </cell>
          <cell r="F70" t="str">
            <v>3+4</v>
          </cell>
          <cell r="G70">
            <v>7</v>
          </cell>
          <cell r="H70" t="str">
            <v>m</v>
          </cell>
          <cell r="BQ70">
            <v>7</v>
          </cell>
        </row>
        <row r="71">
          <cell r="C71">
            <v>67</v>
          </cell>
          <cell r="D71" t="str">
            <v>스피커</v>
          </cell>
          <cell r="E71" t="str">
            <v>SW 2300 x 1</v>
          </cell>
          <cell r="F71" t="str">
            <v>0.5+1.5</v>
          </cell>
          <cell r="G71">
            <v>2</v>
          </cell>
          <cell r="H71" t="str">
            <v>m</v>
          </cell>
          <cell r="BR71">
            <v>2</v>
          </cell>
        </row>
        <row r="72">
          <cell r="C72">
            <v>68</v>
          </cell>
          <cell r="D72" t="str">
            <v>전선</v>
          </cell>
          <cell r="E72" t="str">
            <v>F-GV 4sq x 1</v>
          </cell>
          <cell r="F72" t="str">
            <v>2+4</v>
          </cell>
          <cell r="G72">
            <v>6</v>
          </cell>
          <cell r="H72" t="str">
            <v>m</v>
          </cell>
          <cell r="BZ72">
            <v>6</v>
          </cell>
        </row>
        <row r="73">
          <cell r="C73">
            <v>69</v>
          </cell>
          <cell r="D73" t="str">
            <v>경광등</v>
          </cell>
          <cell r="E73" t="str">
            <v>UTP Cat.5e 4P(옥외) x 1열</v>
          </cell>
          <cell r="F73" t="str">
            <v>0.5+3.5</v>
          </cell>
          <cell r="G73">
            <v>4</v>
          </cell>
          <cell r="H73" t="str">
            <v>m</v>
          </cell>
          <cell r="BS73">
            <v>4</v>
          </cell>
        </row>
        <row r="74">
          <cell r="C74">
            <v>70</v>
          </cell>
          <cell r="D74" t="str">
            <v>비상벨</v>
          </cell>
          <cell r="E74" t="str">
            <v>UTP Cat.5e 4P(옥외) x 1열</v>
          </cell>
          <cell r="F74" t="str">
            <v>0.5+1.5</v>
          </cell>
          <cell r="G74">
            <v>2</v>
          </cell>
          <cell r="H74" t="str">
            <v>m</v>
          </cell>
          <cell r="BS74">
            <v>2</v>
          </cell>
        </row>
        <row r="75">
          <cell r="C75">
            <v>71</v>
          </cell>
          <cell r="D75" t="str">
            <v>카메라 통신</v>
          </cell>
          <cell r="E75" t="str">
            <v>UTP Cat.5e 4P(옥외) x 5열</v>
          </cell>
          <cell r="F75" t="str">
            <v>3+4</v>
          </cell>
          <cell r="G75">
            <v>7</v>
          </cell>
          <cell r="H75" t="str">
            <v>m</v>
          </cell>
          <cell r="BW75">
            <v>7</v>
          </cell>
        </row>
        <row r="76">
          <cell r="C76">
            <v>72</v>
          </cell>
          <cell r="D76" t="str">
            <v>불법광고물부착방지시트</v>
          </cell>
          <cell r="F76" t="str">
            <v>(0.0056+0.165+0.0056)*3.14*2.5</v>
          </cell>
          <cell r="G76">
            <v>1.38317</v>
          </cell>
          <cell r="H76" t="str">
            <v>㎡</v>
          </cell>
          <cell r="AA76">
            <v>1.38317</v>
          </cell>
        </row>
        <row r="77">
          <cell r="C77">
            <v>73</v>
          </cell>
          <cell r="D77" t="str">
            <v>폐기물처리</v>
          </cell>
          <cell r="E77" t="str">
            <v>폐아스콘(보호대)</v>
          </cell>
          <cell r="F77" t="str">
            <v>(0.2*0.2*0.05)*2.34*4</v>
          </cell>
          <cell r="G77">
            <v>1.8720000000000004E-2</v>
          </cell>
          <cell r="H77" t="str">
            <v>ton</v>
          </cell>
          <cell r="CN77">
            <v>1.8720000000000004E-2</v>
          </cell>
        </row>
        <row r="78">
          <cell r="C78">
            <v>74</v>
          </cell>
          <cell r="E78" t="str">
            <v>폐아스콘(기초)</v>
          </cell>
          <cell r="F78" t="str">
            <v>(0.7*0.7*0.2)*2.34</v>
          </cell>
          <cell r="G78">
            <v>0.22931999999999997</v>
          </cell>
          <cell r="H78" t="str">
            <v>ton</v>
          </cell>
          <cell r="CN78">
            <v>0.22931999999999997</v>
          </cell>
        </row>
        <row r="79">
          <cell r="C79">
            <v>75</v>
          </cell>
        </row>
        <row r="80">
          <cell r="C80">
            <v>76</v>
          </cell>
        </row>
        <row r="81">
          <cell r="B81">
            <v>1005</v>
          </cell>
          <cell r="C81">
            <v>77</v>
          </cell>
          <cell r="D81" t="str">
            <v>계</v>
          </cell>
          <cell r="I81">
            <v>1</v>
          </cell>
          <cell r="J81">
            <v>1</v>
          </cell>
          <cell r="K81">
            <v>1</v>
          </cell>
          <cell r="L81">
            <v>1</v>
          </cell>
          <cell r="M81">
            <v>1</v>
          </cell>
          <cell r="N81">
            <v>1</v>
          </cell>
          <cell r="O81">
            <v>1</v>
          </cell>
          <cell r="P81">
            <v>0</v>
          </cell>
          <cell r="Q81">
            <v>0</v>
          </cell>
          <cell r="R81">
            <v>1</v>
          </cell>
          <cell r="S81">
            <v>1</v>
          </cell>
          <cell r="T81">
            <v>0</v>
          </cell>
          <cell r="U81">
            <v>0</v>
          </cell>
          <cell r="V81">
            <v>0</v>
          </cell>
          <cell r="W81">
            <v>0</v>
          </cell>
          <cell r="X81">
            <v>1</v>
          </cell>
          <cell r="Y81">
            <v>1</v>
          </cell>
          <cell r="Z81">
            <v>1</v>
          </cell>
          <cell r="AA81">
            <v>1.38317</v>
          </cell>
          <cell r="AB81">
            <v>1</v>
          </cell>
          <cell r="AC81">
            <v>0</v>
          </cell>
          <cell r="AD81">
            <v>2</v>
          </cell>
          <cell r="AF81">
            <v>1</v>
          </cell>
          <cell r="AG81">
            <v>0</v>
          </cell>
          <cell r="AH81">
            <v>0</v>
          </cell>
          <cell r="AI81">
            <v>0</v>
          </cell>
          <cell r="AJ81">
            <v>1</v>
          </cell>
          <cell r="AK81">
            <v>0</v>
          </cell>
          <cell r="AL81">
            <v>0</v>
          </cell>
          <cell r="AM81">
            <v>0</v>
          </cell>
          <cell r="AN81">
            <v>0</v>
          </cell>
          <cell r="AO81">
            <v>0</v>
          </cell>
          <cell r="AP81">
            <v>0</v>
          </cell>
          <cell r="AQ81">
            <v>1</v>
          </cell>
          <cell r="AR81">
            <v>0</v>
          </cell>
          <cell r="AS81">
            <v>0</v>
          </cell>
          <cell r="AT81">
            <v>0</v>
          </cell>
          <cell r="AU81">
            <v>0</v>
          </cell>
          <cell r="AV81">
            <v>1</v>
          </cell>
          <cell r="AW81">
            <v>0</v>
          </cell>
          <cell r="AX81">
            <v>4</v>
          </cell>
          <cell r="AY81">
            <v>0</v>
          </cell>
          <cell r="AZ81">
            <v>0</v>
          </cell>
          <cell r="BA81">
            <v>0</v>
          </cell>
          <cell r="BB81">
            <v>0</v>
          </cell>
          <cell r="BC81">
            <v>0</v>
          </cell>
          <cell r="BD81">
            <v>0</v>
          </cell>
          <cell r="BE81">
            <v>0</v>
          </cell>
          <cell r="BF81">
            <v>0</v>
          </cell>
          <cell r="BG81">
            <v>0</v>
          </cell>
          <cell r="BH81">
            <v>0</v>
          </cell>
          <cell r="BI81">
            <v>0</v>
          </cell>
          <cell r="BJ81">
            <v>6</v>
          </cell>
          <cell r="BK81">
            <v>2</v>
          </cell>
          <cell r="BL81">
            <v>0</v>
          </cell>
          <cell r="BM81">
            <v>6</v>
          </cell>
          <cell r="BN81">
            <v>0</v>
          </cell>
          <cell r="BO81">
            <v>0</v>
          </cell>
          <cell r="BP81">
            <v>0</v>
          </cell>
          <cell r="BQ81">
            <v>7</v>
          </cell>
          <cell r="BR81">
            <v>2</v>
          </cell>
          <cell r="BS81">
            <v>6</v>
          </cell>
          <cell r="BT81">
            <v>0</v>
          </cell>
          <cell r="BU81">
            <v>0</v>
          </cell>
          <cell r="BV81">
            <v>0</v>
          </cell>
          <cell r="BW81">
            <v>7</v>
          </cell>
          <cell r="BX81">
            <v>0</v>
          </cell>
          <cell r="BY81">
            <v>0</v>
          </cell>
          <cell r="BZ81">
            <v>6</v>
          </cell>
          <cell r="CA81">
            <v>1</v>
          </cell>
          <cell r="CB81">
            <v>0</v>
          </cell>
          <cell r="CC81">
            <v>1</v>
          </cell>
          <cell r="CD81">
            <v>2</v>
          </cell>
          <cell r="CE81">
            <v>0</v>
          </cell>
          <cell r="CF81">
            <v>0</v>
          </cell>
          <cell r="CG81">
            <v>2</v>
          </cell>
          <cell r="CI81">
            <v>0</v>
          </cell>
          <cell r="CJ81">
            <v>0</v>
          </cell>
          <cell r="CK81">
            <v>0</v>
          </cell>
          <cell r="CL81">
            <v>0</v>
          </cell>
          <cell r="CM81">
            <v>0</v>
          </cell>
          <cell r="CN81">
            <v>0.24803999999999998</v>
          </cell>
          <cell r="CO81">
            <v>25</v>
          </cell>
          <cell r="CP81">
            <v>2</v>
          </cell>
        </row>
        <row r="82">
          <cell r="B82">
            <v>2006</v>
          </cell>
          <cell r="C82">
            <v>78</v>
          </cell>
          <cell r="D82" t="str">
            <v>2.6 기흥구 보라동 288-28(전)</v>
          </cell>
          <cell r="J82">
            <v>1</v>
          </cell>
          <cell r="M82">
            <v>1</v>
          </cell>
          <cell r="P82">
            <v>1</v>
          </cell>
          <cell r="W82">
            <v>1</v>
          </cell>
          <cell r="AD82">
            <v>1</v>
          </cell>
          <cell r="CO82">
            <v>25</v>
          </cell>
          <cell r="CP82">
            <v>2</v>
          </cell>
        </row>
        <row r="83">
          <cell r="C83">
            <v>79</v>
          </cell>
          <cell r="D83" t="str">
            <v>전원인입</v>
          </cell>
          <cell r="E83" t="str">
            <v>F-CV 2.5sq x 3C x 1</v>
          </cell>
          <cell r="F83">
            <v>2</v>
          </cell>
          <cell r="G83">
            <v>2</v>
          </cell>
          <cell r="H83" t="str">
            <v>m</v>
          </cell>
          <cell r="BL83">
            <v>2</v>
          </cell>
        </row>
        <row r="84">
          <cell r="C84">
            <v>80</v>
          </cell>
          <cell r="D84" t="str">
            <v>LED 안내판 전원</v>
          </cell>
          <cell r="E84" t="str">
            <v>VCT 1.5sq 2C x 1열</v>
          </cell>
          <cell r="F84" t="str">
            <v>1+3+5+1</v>
          </cell>
          <cell r="G84">
            <v>10</v>
          </cell>
          <cell r="H84" t="str">
            <v>m</v>
          </cell>
          <cell r="BM84">
            <v>10</v>
          </cell>
        </row>
        <row r="85">
          <cell r="C85">
            <v>81</v>
          </cell>
          <cell r="D85" t="str">
            <v>카메라 전원</v>
          </cell>
          <cell r="E85" t="str">
            <v>VCT 1.5sq 2C x 3열</v>
          </cell>
          <cell r="F85" t="str">
            <v>1+3+5+1</v>
          </cell>
          <cell r="G85">
            <v>10</v>
          </cell>
          <cell r="H85" t="str">
            <v>m</v>
          </cell>
          <cell r="BO85">
            <v>10</v>
          </cell>
        </row>
        <row r="86">
          <cell r="C86">
            <v>82</v>
          </cell>
          <cell r="D86" t="str">
            <v>카메라 통신</v>
          </cell>
          <cell r="E86" t="str">
            <v>UTP Cat.5e 4P(옥외) x 3열</v>
          </cell>
          <cell r="F86" t="str">
            <v>1+3+5+1</v>
          </cell>
          <cell r="G86">
            <v>10</v>
          </cell>
          <cell r="H86" t="str">
            <v>m</v>
          </cell>
          <cell r="BU86">
            <v>10</v>
          </cell>
        </row>
        <row r="87">
          <cell r="C87">
            <v>83</v>
          </cell>
        </row>
        <row r="88">
          <cell r="C88">
            <v>84</v>
          </cell>
        </row>
        <row r="89">
          <cell r="C89">
            <v>85</v>
          </cell>
        </row>
        <row r="90">
          <cell r="C90">
            <v>86</v>
          </cell>
        </row>
        <row r="91">
          <cell r="C91">
            <v>87</v>
          </cell>
        </row>
        <row r="92">
          <cell r="C92">
            <v>88</v>
          </cell>
        </row>
        <row r="93">
          <cell r="C93">
            <v>89</v>
          </cell>
        </row>
        <row r="94">
          <cell r="B94">
            <v>1006</v>
          </cell>
          <cell r="C94">
            <v>90</v>
          </cell>
          <cell r="D94" t="str">
            <v>계</v>
          </cell>
          <cell r="I94">
            <v>0</v>
          </cell>
          <cell r="J94">
            <v>1</v>
          </cell>
          <cell r="K94">
            <v>0</v>
          </cell>
          <cell r="L94">
            <v>0</v>
          </cell>
          <cell r="M94">
            <v>1</v>
          </cell>
          <cell r="N94">
            <v>0</v>
          </cell>
          <cell r="O94">
            <v>0</v>
          </cell>
          <cell r="P94">
            <v>1</v>
          </cell>
          <cell r="Q94">
            <v>0</v>
          </cell>
          <cell r="R94">
            <v>0</v>
          </cell>
          <cell r="S94">
            <v>0</v>
          </cell>
          <cell r="T94">
            <v>0</v>
          </cell>
          <cell r="U94">
            <v>0</v>
          </cell>
          <cell r="V94">
            <v>0</v>
          </cell>
          <cell r="W94">
            <v>1</v>
          </cell>
          <cell r="X94">
            <v>0</v>
          </cell>
          <cell r="Y94">
            <v>0</v>
          </cell>
          <cell r="Z94">
            <v>0</v>
          </cell>
          <cell r="AA94">
            <v>0</v>
          </cell>
          <cell r="AB94">
            <v>0</v>
          </cell>
          <cell r="AC94">
            <v>0</v>
          </cell>
          <cell r="AD94">
            <v>1</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2</v>
          </cell>
          <cell r="BM94">
            <v>10</v>
          </cell>
          <cell r="BN94">
            <v>0</v>
          </cell>
          <cell r="BO94">
            <v>10</v>
          </cell>
          <cell r="BP94">
            <v>0</v>
          </cell>
          <cell r="BQ94">
            <v>0</v>
          </cell>
          <cell r="BR94">
            <v>0</v>
          </cell>
          <cell r="BS94">
            <v>0</v>
          </cell>
          <cell r="BT94">
            <v>0</v>
          </cell>
          <cell r="BU94">
            <v>10</v>
          </cell>
          <cell r="BV94">
            <v>0</v>
          </cell>
          <cell r="BW94">
            <v>0</v>
          </cell>
          <cell r="BX94">
            <v>0</v>
          </cell>
          <cell r="BY94">
            <v>0</v>
          </cell>
          <cell r="BZ94">
            <v>0</v>
          </cell>
          <cell r="CA94">
            <v>0</v>
          </cell>
          <cell r="CB94">
            <v>0</v>
          </cell>
          <cell r="CC94">
            <v>0</v>
          </cell>
          <cell r="CD94">
            <v>0</v>
          </cell>
          <cell r="CE94">
            <v>0</v>
          </cell>
          <cell r="CF94">
            <v>0</v>
          </cell>
          <cell r="CG94">
            <v>0</v>
          </cell>
          <cell r="CI94">
            <v>0</v>
          </cell>
          <cell r="CJ94">
            <v>0</v>
          </cell>
          <cell r="CK94">
            <v>0</v>
          </cell>
          <cell r="CL94">
            <v>0</v>
          </cell>
          <cell r="CM94">
            <v>0</v>
          </cell>
          <cell r="CN94">
            <v>0</v>
          </cell>
          <cell r="CO94">
            <v>25</v>
          </cell>
          <cell r="CP94">
            <v>2</v>
          </cell>
        </row>
        <row r="95">
          <cell r="B95">
            <v>2007</v>
          </cell>
          <cell r="C95">
            <v>91</v>
          </cell>
          <cell r="D95" t="str">
            <v>2.7 기흥구 상하동 592(구)(상하동 121)</v>
          </cell>
          <cell r="I95">
            <v>1</v>
          </cell>
          <cell r="J95">
            <v>2</v>
          </cell>
          <cell r="K95">
            <v>1</v>
          </cell>
          <cell r="L95">
            <v>1</v>
          </cell>
          <cell r="M95">
            <v>1</v>
          </cell>
          <cell r="N95">
            <v>1</v>
          </cell>
          <cell r="O95">
            <v>1</v>
          </cell>
          <cell r="P95">
            <v>1</v>
          </cell>
          <cell r="R95">
            <v>2</v>
          </cell>
          <cell r="S95">
            <v>1</v>
          </cell>
          <cell r="T95">
            <v>1</v>
          </cell>
          <cell r="U95">
            <v>2</v>
          </cell>
          <cell r="W95">
            <v>1</v>
          </cell>
          <cell r="X95">
            <v>1</v>
          </cell>
          <cell r="Y95">
            <v>1</v>
          </cell>
          <cell r="Z95">
            <v>1</v>
          </cell>
          <cell r="AB95">
            <v>1</v>
          </cell>
          <cell r="AC95">
            <v>1</v>
          </cell>
          <cell r="AD95">
            <v>2</v>
          </cell>
          <cell r="AF95">
            <v>1</v>
          </cell>
          <cell r="AH95">
            <v>1</v>
          </cell>
          <cell r="AL95">
            <v>1</v>
          </cell>
          <cell r="AO95">
            <v>1</v>
          </cell>
          <cell r="AS95">
            <v>1</v>
          </cell>
          <cell r="BH95">
            <v>4</v>
          </cell>
          <cell r="BI95">
            <v>2</v>
          </cell>
          <cell r="BY95">
            <v>2</v>
          </cell>
          <cell r="CA95">
            <v>1</v>
          </cell>
          <cell r="CC95">
            <v>1</v>
          </cell>
          <cell r="CD95">
            <v>12</v>
          </cell>
          <cell r="CE95">
            <v>4</v>
          </cell>
          <cell r="CF95">
            <v>10</v>
          </cell>
          <cell r="CI95">
            <v>135</v>
          </cell>
          <cell r="CO95">
            <v>25</v>
          </cell>
          <cell r="CP95">
            <v>2</v>
          </cell>
        </row>
        <row r="96">
          <cell r="C96">
            <v>92</v>
          </cell>
          <cell r="D96" t="str">
            <v>전선관</v>
          </cell>
          <cell r="E96" t="str">
            <v>FLEX 28C(방수)</v>
          </cell>
          <cell r="F96" t="str">
            <v>10.5+10.5</v>
          </cell>
          <cell r="G96">
            <v>21</v>
          </cell>
          <cell r="H96" t="str">
            <v>m</v>
          </cell>
          <cell r="BB96">
            <v>21</v>
          </cell>
        </row>
        <row r="97">
          <cell r="C97">
            <v>93</v>
          </cell>
          <cell r="E97" t="str">
            <v>FLEX 36C(방수)</v>
          </cell>
          <cell r="F97" t="str">
            <v>0.5+2.5</v>
          </cell>
          <cell r="G97">
            <v>3</v>
          </cell>
          <cell r="H97" t="str">
            <v>m</v>
          </cell>
          <cell r="BC97">
            <v>3</v>
          </cell>
        </row>
        <row r="98">
          <cell r="C98">
            <v>94</v>
          </cell>
          <cell r="D98" t="str">
            <v>전원인입</v>
          </cell>
          <cell r="E98" t="str">
            <v>DV 2.6mm 2C x 1</v>
          </cell>
          <cell r="F98">
            <v>2</v>
          </cell>
          <cell r="G98">
            <v>2</v>
          </cell>
          <cell r="H98" t="str">
            <v>m</v>
          </cell>
          <cell r="CG98">
            <v>2</v>
          </cell>
        </row>
        <row r="99">
          <cell r="C99">
            <v>95</v>
          </cell>
          <cell r="E99" t="str">
            <v>F-CV 4sq x 2C x 1</v>
          </cell>
          <cell r="F99" t="str">
            <v>4+1+1</v>
          </cell>
          <cell r="G99">
            <v>6</v>
          </cell>
          <cell r="H99" t="str">
            <v>m</v>
          </cell>
          <cell r="BJ99">
            <v>6</v>
          </cell>
        </row>
        <row r="100">
          <cell r="C100">
            <v>96</v>
          </cell>
          <cell r="E100" t="str">
            <v>F-CV 2.5sq x 2C x 1</v>
          </cell>
          <cell r="F100">
            <v>2</v>
          </cell>
          <cell r="G100">
            <v>2</v>
          </cell>
          <cell r="H100" t="str">
            <v>m</v>
          </cell>
          <cell r="BK100">
            <v>2</v>
          </cell>
        </row>
        <row r="101">
          <cell r="C101">
            <v>97</v>
          </cell>
          <cell r="E101" t="str">
            <v>F-CV 2.5sq x 3C x 1</v>
          </cell>
          <cell r="F101" t="str">
            <v>6+20+25+25+35+30+9.5+1</v>
          </cell>
          <cell r="G101">
            <v>151.5</v>
          </cell>
          <cell r="H101" t="str">
            <v>m</v>
          </cell>
          <cell r="BL101">
            <v>151.5</v>
          </cell>
        </row>
        <row r="102">
          <cell r="C102">
            <v>98</v>
          </cell>
          <cell r="D102" t="str">
            <v>LED 안내판 전원</v>
          </cell>
          <cell r="E102" t="str">
            <v>VCT 1.5sq 2C x 1열</v>
          </cell>
          <cell r="F102" t="str">
            <v>3+1+3+1</v>
          </cell>
          <cell r="G102">
            <v>8</v>
          </cell>
          <cell r="H102" t="str">
            <v>m</v>
          </cell>
          <cell r="BM102">
            <v>8</v>
          </cell>
        </row>
        <row r="103">
          <cell r="C103">
            <v>99</v>
          </cell>
          <cell r="D103" t="str">
            <v>카메라 전원</v>
          </cell>
          <cell r="E103" t="str">
            <v>VCT 1.5sq 2C x 2열</v>
          </cell>
          <cell r="F103" t="str">
            <v>3+2</v>
          </cell>
          <cell r="G103">
            <v>5</v>
          </cell>
          <cell r="H103" t="str">
            <v>m</v>
          </cell>
          <cell r="BN103">
            <v>5</v>
          </cell>
        </row>
        <row r="104">
          <cell r="C104">
            <v>100</v>
          </cell>
          <cell r="E104" t="str">
            <v>VCT 1.5sq 2C x 3열</v>
          </cell>
          <cell r="F104" t="str">
            <v>3+2</v>
          </cell>
          <cell r="G104">
            <v>5</v>
          </cell>
          <cell r="H104" t="str">
            <v>m</v>
          </cell>
          <cell r="BO104">
            <v>5</v>
          </cell>
        </row>
        <row r="105">
          <cell r="C105">
            <v>101</v>
          </cell>
          <cell r="D105" t="str">
            <v>스피커</v>
          </cell>
          <cell r="E105" t="str">
            <v>SW 2300 x 1</v>
          </cell>
          <cell r="F105" t="str">
            <v>0.5+1.5</v>
          </cell>
          <cell r="G105">
            <v>2</v>
          </cell>
          <cell r="H105" t="str">
            <v>m</v>
          </cell>
          <cell r="BR105">
            <v>2</v>
          </cell>
        </row>
        <row r="106">
          <cell r="C106">
            <v>102</v>
          </cell>
          <cell r="D106" t="str">
            <v>전선</v>
          </cell>
          <cell r="E106" t="str">
            <v>F-GV 4sq x 1</v>
          </cell>
          <cell r="F106" t="str">
            <v>2+4</v>
          </cell>
          <cell r="G106">
            <v>6</v>
          </cell>
          <cell r="H106" t="str">
            <v>m</v>
          </cell>
          <cell r="BZ106">
            <v>6</v>
          </cell>
        </row>
        <row r="107">
          <cell r="C107">
            <v>103</v>
          </cell>
          <cell r="D107" t="str">
            <v>경광등</v>
          </cell>
          <cell r="E107" t="str">
            <v>UTP Cat.5e 4P(옥외) x 1열</v>
          </cell>
          <cell r="F107" t="str">
            <v>0.5+3.5+1.5</v>
          </cell>
          <cell r="G107">
            <v>5.5</v>
          </cell>
          <cell r="H107" t="str">
            <v>m</v>
          </cell>
          <cell r="BS107">
            <v>5.5</v>
          </cell>
        </row>
        <row r="108">
          <cell r="C108">
            <v>104</v>
          </cell>
          <cell r="D108" t="str">
            <v>비상벨</v>
          </cell>
          <cell r="E108" t="str">
            <v>UTP Cat.5e 4P(옥외) x 1열</v>
          </cell>
          <cell r="F108" t="str">
            <v>0.5+1.5</v>
          </cell>
          <cell r="G108">
            <v>2</v>
          </cell>
          <cell r="H108" t="str">
            <v>m</v>
          </cell>
          <cell r="BS108">
            <v>2</v>
          </cell>
        </row>
        <row r="109">
          <cell r="C109">
            <v>105</v>
          </cell>
          <cell r="D109" t="str">
            <v>카메라 통신</v>
          </cell>
          <cell r="E109" t="str">
            <v>광케이블(옥외 가공) S/M 4C x 1열</v>
          </cell>
          <cell r="F109" t="str">
            <v>6+20+25+25+35+30+9.5+1</v>
          </cell>
          <cell r="G109">
            <v>151.5</v>
          </cell>
          <cell r="H109" t="str">
            <v>m</v>
          </cell>
          <cell r="BX109">
            <v>151.5</v>
          </cell>
        </row>
        <row r="110">
          <cell r="C110">
            <v>106</v>
          </cell>
          <cell r="E110" t="str">
            <v>UTP Cat.5e 4P(옥외) x 2열</v>
          </cell>
          <cell r="F110" t="str">
            <v>3+2</v>
          </cell>
          <cell r="G110">
            <v>5</v>
          </cell>
          <cell r="H110" t="str">
            <v>m</v>
          </cell>
          <cell r="BT110">
            <v>5</v>
          </cell>
        </row>
        <row r="111">
          <cell r="C111">
            <v>107</v>
          </cell>
          <cell r="E111" t="str">
            <v>UTP Cat.5e 4P(옥외) x 3열</v>
          </cell>
          <cell r="F111" t="str">
            <v>3+2</v>
          </cell>
          <cell r="G111">
            <v>5</v>
          </cell>
          <cell r="H111" t="str">
            <v>m</v>
          </cell>
          <cell r="BU111">
            <v>5</v>
          </cell>
        </row>
        <row r="112">
          <cell r="C112">
            <v>108</v>
          </cell>
          <cell r="D112" t="str">
            <v>불법광고물부착방지시트</v>
          </cell>
          <cell r="F112" t="str">
            <v>(0.0056+0.165+0.0056)*3.14*2.5</v>
          </cell>
          <cell r="G112">
            <v>1.38317</v>
          </cell>
          <cell r="H112" t="str">
            <v>㎡</v>
          </cell>
          <cell r="AA112">
            <v>1.38317</v>
          </cell>
        </row>
        <row r="113">
          <cell r="C113">
            <v>109</v>
          </cell>
        </row>
        <row r="114">
          <cell r="C114">
            <v>110</v>
          </cell>
        </row>
        <row r="115">
          <cell r="C115">
            <v>111</v>
          </cell>
        </row>
        <row r="116">
          <cell r="C116">
            <v>112</v>
          </cell>
        </row>
        <row r="117">
          <cell r="C117">
            <v>113</v>
          </cell>
        </row>
        <row r="118">
          <cell r="C118">
            <v>114</v>
          </cell>
        </row>
        <row r="119">
          <cell r="C119">
            <v>115</v>
          </cell>
        </row>
        <row r="120">
          <cell r="C120">
            <v>116</v>
          </cell>
        </row>
        <row r="121">
          <cell r="C121">
            <v>117</v>
          </cell>
        </row>
        <row r="122">
          <cell r="C122">
            <v>118</v>
          </cell>
        </row>
        <row r="123">
          <cell r="C123">
            <v>119</v>
          </cell>
        </row>
        <row r="124">
          <cell r="B124">
            <v>1007</v>
          </cell>
          <cell r="C124">
            <v>120</v>
          </cell>
          <cell r="D124" t="str">
            <v>계</v>
          </cell>
          <cell r="I124">
            <v>1</v>
          </cell>
          <cell r="J124">
            <v>2</v>
          </cell>
          <cell r="K124">
            <v>1</v>
          </cell>
          <cell r="L124">
            <v>1</v>
          </cell>
          <cell r="M124">
            <v>1</v>
          </cell>
          <cell r="N124">
            <v>1</v>
          </cell>
          <cell r="O124">
            <v>1</v>
          </cell>
          <cell r="P124">
            <v>1</v>
          </cell>
          <cell r="Q124">
            <v>0</v>
          </cell>
          <cell r="R124">
            <v>2</v>
          </cell>
          <cell r="S124">
            <v>1</v>
          </cell>
          <cell r="T124">
            <v>1</v>
          </cell>
          <cell r="U124">
            <v>2</v>
          </cell>
          <cell r="V124">
            <v>0</v>
          </cell>
          <cell r="W124">
            <v>1</v>
          </cell>
          <cell r="X124">
            <v>1</v>
          </cell>
          <cell r="Y124">
            <v>1</v>
          </cell>
          <cell r="Z124">
            <v>1</v>
          </cell>
          <cell r="AA124">
            <v>1.38317</v>
          </cell>
          <cell r="AB124">
            <v>1</v>
          </cell>
          <cell r="AC124">
            <v>1</v>
          </cell>
          <cell r="AD124">
            <v>2</v>
          </cell>
          <cell r="AF124">
            <v>1</v>
          </cell>
          <cell r="AG124">
            <v>0</v>
          </cell>
          <cell r="AH124">
            <v>1</v>
          </cell>
          <cell r="AI124">
            <v>0</v>
          </cell>
          <cell r="AJ124">
            <v>0</v>
          </cell>
          <cell r="AK124">
            <v>0</v>
          </cell>
          <cell r="AL124">
            <v>1</v>
          </cell>
          <cell r="AM124">
            <v>0</v>
          </cell>
          <cell r="AN124">
            <v>0</v>
          </cell>
          <cell r="AO124">
            <v>1</v>
          </cell>
          <cell r="AP124">
            <v>0</v>
          </cell>
          <cell r="AQ124">
            <v>0</v>
          </cell>
          <cell r="AR124">
            <v>0</v>
          </cell>
          <cell r="AS124">
            <v>1</v>
          </cell>
          <cell r="AT124">
            <v>0</v>
          </cell>
          <cell r="AU124">
            <v>0</v>
          </cell>
          <cell r="AV124">
            <v>0</v>
          </cell>
          <cell r="AW124">
            <v>0</v>
          </cell>
          <cell r="AX124">
            <v>0</v>
          </cell>
          <cell r="AY124">
            <v>0</v>
          </cell>
          <cell r="AZ124">
            <v>0</v>
          </cell>
          <cell r="BA124">
            <v>0</v>
          </cell>
          <cell r="BB124">
            <v>21</v>
          </cell>
          <cell r="BC124">
            <v>3</v>
          </cell>
          <cell r="BD124">
            <v>0</v>
          </cell>
          <cell r="BE124">
            <v>0</v>
          </cell>
          <cell r="BF124">
            <v>0</v>
          </cell>
          <cell r="BG124">
            <v>0</v>
          </cell>
          <cell r="BH124">
            <v>4</v>
          </cell>
          <cell r="BI124">
            <v>2</v>
          </cell>
          <cell r="BJ124">
            <v>6</v>
          </cell>
          <cell r="BK124">
            <v>2</v>
          </cell>
          <cell r="BL124">
            <v>151.5</v>
          </cell>
          <cell r="BM124">
            <v>8</v>
          </cell>
          <cell r="BN124">
            <v>5</v>
          </cell>
          <cell r="BO124">
            <v>5</v>
          </cell>
          <cell r="BP124">
            <v>0</v>
          </cell>
          <cell r="BQ124">
            <v>0</v>
          </cell>
          <cell r="BR124">
            <v>2</v>
          </cell>
          <cell r="BS124">
            <v>7.5</v>
          </cell>
          <cell r="BT124">
            <v>5</v>
          </cell>
          <cell r="BU124">
            <v>5</v>
          </cell>
          <cell r="BV124">
            <v>0</v>
          </cell>
          <cell r="BW124">
            <v>0</v>
          </cell>
          <cell r="BX124">
            <v>151.5</v>
          </cell>
          <cell r="BY124">
            <v>2</v>
          </cell>
          <cell r="BZ124">
            <v>6</v>
          </cell>
          <cell r="CA124">
            <v>1</v>
          </cell>
          <cell r="CB124">
            <v>0</v>
          </cell>
          <cell r="CC124">
            <v>1</v>
          </cell>
          <cell r="CD124">
            <v>12</v>
          </cell>
          <cell r="CE124">
            <v>4</v>
          </cell>
          <cell r="CF124">
            <v>10</v>
          </cell>
          <cell r="CG124">
            <v>2</v>
          </cell>
          <cell r="CI124">
            <v>135</v>
          </cell>
          <cell r="CJ124">
            <v>0</v>
          </cell>
          <cell r="CK124">
            <v>0</v>
          </cell>
          <cell r="CL124">
            <v>0</v>
          </cell>
          <cell r="CM124">
            <v>0</v>
          </cell>
          <cell r="CN124">
            <v>0</v>
          </cell>
          <cell r="CO124">
            <v>25</v>
          </cell>
          <cell r="CP124">
            <v>2</v>
          </cell>
        </row>
        <row r="125">
          <cell r="B125">
            <v>2008</v>
          </cell>
          <cell r="C125">
            <v>121</v>
          </cell>
          <cell r="D125" t="str">
            <v>2.8 기흥구 상하동 614(구)(상하동 353)</v>
          </cell>
          <cell r="I125">
            <v>1</v>
          </cell>
          <cell r="J125">
            <v>1</v>
          </cell>
          <cell r="K125">
            <v>1</v>
          </cell>
          <cell r="L125">
            <v>1</v>
          </cell>
          <cell r="M125">
            <v>1</v>
          </cell>
          <cell r="N125">
            <v>1</v>
          </cell>
          <cell r="O125">
            <v>1</v>
          </cell>
          <cell r="R125">
            <v>1</v>
          </cell>
          <cell r="S125">
            <v>1</v>
          </cell>
          <cell r="X125">
            <v>1</v>
          </cell>
          <cell r="Y125">
            <v>1</v>
          </cell>
          <cell r="Z125">
            <v>1</v>
          </cell>
          <cell r="AB125">
            <v>1</v>
          </cell>
          <cell r="AD125">
            <v>2</v>
          </cell>
          <cell r="AL125">
            <v>1</v>
          </cell>
          <cell r="BF125">
            <v>4</v>
          </cell>
          <cell r="BH125">
            <v>4</v>
          </cell>
          <cell r="BI125">
            <v>2</v>
          </cell>
          <cell r="CA125">
            <v>1</v>
          </cell>
          <cell r="CC125">
            <v>1</v>
          </cell>
          <cell r="CF125">
            <v>10</v>
          </cell>
          <cell r="CO125">
            <v>25</v>
          </cell>
          <cell r="CP125">
            <v>2</v>
          </cell>
        </row>
        <row r="126">
          <cell r="C126">
            <v>122</v>
          </cell>
          <cell r="D126" t="str">
            <v>전선관</v>
          </cell>
          <cell r="E126" t="str">
            <v>FLEX 16C(방수)</v>
          </cell>
          <cell r="F126" t="str">
            <v>1.5+1.5</v>
          </cell>
          <cell r="G126">
            <v>3</v>
          </cell>
          <cell r="H126" t="str">
            <v>m</v>
          </cell>
          <cell r="AZ126">
            <v>3</v>
          </cell>
        </row>
        <row r="127">
          <cell r="C127">
            <v>123</v>
          </cell>
          <cell r="E127" t="str">
            <v>FLEX 28C(방수)</v>
          </cell>
          <cell r="F127" t="str">
            <v>1+9.5</v>
          </cell>
          <cell r="G127">
            <v>10.5</v>
          </cell>
          <cell r="H127" t="str">
            <v>m</v>
          </cell>
          <cell r="BB127">
            <v>10.5</v>
          </cell>
        </row>
        <row r="128">
          <cell r="C128">
            <v>124</v>
          </cell>
          <cell r="E128" t="str">
            <v>FLEX 36C(방수)</v>
          </cell>
          <cell r="F128">
            <v>3</v>
          </cell>
          <cell r="G128">
            <v>3</v>
          </cell>
          <cell r="H128" t="str">
            <v>m</v>
          </cell>
          <cell r="BC128">
            <v>3</v>
          </cell>
        </row>
        <row r="129">
          <cell r="C129">
            <v>125</v>
          </cell>
          <cell r="D129" t="str">
            <v>전선관(접지)</v>
          </cell>
          <cell r="E129" t="str">
            <v>HI 16C</v>
          </cell>
          <cell r="F129">
            <v>2.5</v>
          </cell>
          <cell r="G129">
            <v>2.5</v>
          </cell>
          <cell r="H129" t="str">
            <v>m</v>
          </cell>
          <cell r="BE129">
            <v>2.5</v>
          </cell>
        </row>
        <row r="130">
          <cell r="C130">
            <v>126</v>
          </cell>
          <cell r="D130" t="str">
            <v>전원인입</v>
          </cell>
          <cell r="E130" t="str">
            <v>F-CV 4sq x 2C x 1</v>
          </cell>
          <cell r="F130" t="str">
            <v>1+9.5</v>
          </cell>
          <cell r="G130">
            <v>10.5</v>
          </cell>
          <cell r="H130" t="str">
            <v>m</v>
          </cell>
          <cell r="BJ130">
            <v>10.5</v>
          </cell>
        </row>
        <row r="131">
          <cell r="C131">
            <v>127</v>
          </cell>
          <cell r="E131" t="str">
            <v>F-CV 2.5sq x 2C x 1</v>
          </cell>
          <cell r="F131">
            <v>2</v>
          </cell>
          <cell r="G131">
            <v>2</v>
          </cell>
          <cell r="H131" t="str">
            <v>m</v>
          </cell>
          <cell r="BK131">
            <v>2</v>
          </cell>
        </row>
        <row r="132">
          <cell r="C132">
            <v>128</v>
          </cell>
          <cell r="D132" t="str">
            <v>LED 안내판 전원</v>
          </cell>
          <cell r="E132" t="str">
            <v>VCT 1.5sq 2C x 1열</v>
          </cell>
          <cell r="F132" t="str">
            <v>3+1</v>
          </cell>
          <cell r="G132">
            <v>4</v>
          </cell>
          <cell r="H132" t="str">
            <v>m</v>
          </cell>
          <cell r="BM132">
            <v>4</v>
          </cell>
        </row>
        <row r="133">
          <cell r="C133">
            <v>129</v>
          </cell>
          <cell r="D133" t="str">
            <v>카메라 전원</v>
          </cell>
          <cell r="E133" t="str">
            <v>VCT 1.5sq 2C x 4열</v>
          </cell>
          <cell r="F133" t="str">
            <v>3+2</v>
          </cell>
          <cell r="G133">
            <v>5</v>
          </cell>
          <cell r="H133" t="str">
            <v>m</v>
          </cell>
          <cell r="BP133">
            <v>5</v>
          </cell>
        </row>
        <row r="134">
          <cell r="C134">
            <v>130</v>
          </cell>
          <cell r="D134" t="str">
            <v>스피커</v>
          </cell>
          <cell r="E134" t="str">
            <v>SW 2300 x 1</v>
          </cell>
          <cell r="F134" t="str">
            <v>0.5+1.5</v>
          </cell>
          <cell r="G134">
            <v>2</v>
          </cell>
          <cell r="H134" t="str">
            <v>m</v>
          </cell>
          <cell r="BR134">
            <v>2</v>
          </cell>
        </row>
        <row r="135">
          <cell r="C135">
            <v>131</v>
          </cell>
          <cell r="D135" t="str">
            <v>전선</v>
          </cell>
          <cell r="E135" t="str">
            <v>F-GV 4sq x 1</v>
          </cell>
          <cell r="F135" t="str">
            <v>2+2.5</v>
          </cell>
          <cell r="G135">
            <v>4.5</v>
          </cell>
          <cell r="H135" t="str">
            <v>m</v>
          </cell>
          <cell r="BZ135">
            <v>4.5</v>
          </cell>
        </row>
        <row r="136">
          <cell r="C136">
            <v>132</v>
          </cell>
          <cell r="D136" t="str">
            <v>경광등</v>
          </cell>
          <cell r="E136" t="str">
            <v>UTP Cat.5e 4P(옥외) x 1열</v>
          </cell>
          <cell r="F136" t="str">
            <v>3+1</v>
          </cell>
          <cell r="G136">
            <v>4</v>
          </cell>
          <cell r="H136" t="str">
            <v>m</v>
          </cell>
          <cell r="BS136">
            <v>4</v>
          </cell>
        </row>
        <row r="137">
          <cell r="C137">
            <v>133</v>
          </cell>
          <cell r="D137" t="str">
            <v>비상벨</v>
          </cell>
          <cell r="E137" t="str">
            <v>UTP Cat.5e 4P(옥외) x 1열</v>
          </cell>
          <cell r="F137" t="str">
            <v>0.5+1.5</v>
          </cell>
          <cell r="G137">
            <v>2</v>
          </cell>
          <cell r="H137" t="str">
            <v>m</v>
          </cell>
          <cell r="BS137">
            <v>2</v>
          </cell>
        </row>
        <row r="138">
          <cell r="C138">
            <v>134</v>
          </cell>
          <cell r="D138" t="str">
            <v>카메라 통신</v>
          </cell>
          <cell r="E138" t="str">
            <v>UTP Cat.5e 4P(옥외) x 4열</v>
          </cell>
          <cell r="F138" t="str">
            <v>3+2</v>
          </cell>
          <cell r="G138">
            <v>5</v>
          </cell>
          <cell r="H138" t="str">
            <v>m</v>
          </cell>
          <cell r="BV138">
            <v>5</v>
          </cell>
        </row>
        <row r="139">
          <cell r="C139">
            <v>135</v>
          </cell>
        </row>
        <row r="140">
          <cell r="B140">
            <v>1008</v>
          </cell>
          <cell r="C140">
            <v>136</v>
          </cell>
          <cell r="D140" t="str">
            <v>계</v>
          </cell>
          <cell r="I140">
            <v>1</v>
          </cell>
          <cell r="J140">
            <v>1</v>
          </cell>
          <cell r="K140">
            <v>1</v>
          </cell>
          <cell r="L140">
            <v>1</v>
          </cell>
          <cell r="M140">
            <v>1</v>
          </cell>
          <cell r="N140">
            <v>1</v>
          </cell>
          <cell r="O140">
            <v>1</v>
          </cell>
          <cell r="P140">
            <v>0</v>
          </cell>
          <cell r="Q140">
            <v>0</v>
          </cell>
          <cell r="R140">
            <v>1</v>
          </cell>
          <cell r="S140">
            <v>1</v>
          </cell>
          <cell r="T140">
            <v>0</v>
          </cell>
          <cell r="U140">
            <v>0</v>
          </cell>
          <cell r="V140">
            <v>0</v>
          </cell>
          <cell r="W140">
            <v>0</v>
          </cell>
          <cell r="X140">
            <v>1</v>
          </cell>
          <cell r="Y140">
            <v>1</v>
          </cell>
          <cell r="Z140">
            <v>1</v>
          </cell>
          <cell r="AA140">
            <v>0</v>
          </cell>
          <cell r="AB140">
            <v>1</v>
          </cell>
          <cell r="AC140">
            <v>0</v>
          </cell>
          <cell r="AD140">
            <v>2</v>
          </cell>
          <cell r="AF140">
            <v>0</v>
          </cell>
          <cell r="AG140">
            <v>0</v>
          </cell>
          <cell r="AH140">
            <v>0</v>
          </cell>
          <cell r="AI140">
            <v>0</v>
          </cell>
          <cell r="AJ140">
            <v>0</v>
          </cell>
          <cell r="AK140">
            <v>0</v>
          </cell>
          <cell r="AL140">
            <v>1</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3</v>
          </cell>
          <cell r="BA140">
            <v>0</v>
          </cell>
          <cell r="BB140">
            <v>10.5</v>
          </cell>
          <cell r="BC140">
            <v>3</v>
          </cell>
          <cell r="BD140">
            <v>0</v>
          </cell>
          <cell r="BE140">
            <v>2.5</v>
          </cell>
          <cell r="BF140">
            <v>4</v>
          </cell>
          <cell r="BG140">
            <v>0</v>
          </cell>
          <cell r="BH140">
            <v>4</v>
          </cell>
          <cell r="BI140">
            <v>2</v>
          </cell>
          <cell r="BJ140">
            <v>10.5</v>
          </cell>
          <cell r="BK140">
            <v>2</v>
          </cell>
          <cell r="BL140">
            <v>0</v>
          </cell>
          <cell r="BM140">
            <v>4</v>
          </cell>
          <cell r="BN140">
            <v>0</v>
          </cell>
          <cell r="BO140">
            <v>0</v>
          </cell>
          <cell r="BP140">
            <v>5</v>
          </cell>
          <cell r="BQ140">
            <v>0</v>
          </cell>
          <cell r="BR140">
            <v>2</v>
          </cell>
          <cell r="BS140">
            <v>6</v>
          </cell>
          <cell r="BT140">
            <v>0</v>
          </cell>
          <cell r="BU140">
            <v>0</v>
          </cell>
          <cell r="BV140">
            <v>5</v>
          </cell>
          <cell r="BW140">
            <v>0</v>
          </cell>
          <cell r="BX140">
            <v>0</v>
          </cell>
          <cell r="BY140">
            <v>0</v>
          </cell>
          <cell r="BZ140">
            <v>4.5</v>
          </cell>
          <cell r="CA140">
            <v>1</v>
          </cell>
          <cell r="CB140">
            <v>0</v>
          </cell>
          <cell r="CC140">
            <v>1</v>
          </cell>
          <cell r="CD140">
            <v>0</v>
          </cell>
          <cell r="CE140">
            <v>0</v>
          </cell>
          <cell r="CF140">
            <v>10</v>
          </cell>
          <cell r="CG140">
            <v>0</v>
          </cell>
          <cell r="CI140">
            <v>0</v>
          </cell>
          <cell r="CJ140">
            <v>0</v>
          </cell>
          <cell r="CK140">
            <v>0</v>
          </cell>
          <cell r="CL140">
            <v>0</v>
          </cell>
          <cell r="CM140">
            <v>0</v>
          </cell>
          <cell r="CN140">
            <v>0</v>
          </cell>
          <cell r="CO140">
            <v>25</v>
          </cell>
          <cell r="CP140">
            <v>2</v>
          </cell>
        </row>
        <row r="141">
          <cell r="B141">
            <v>2009</v>
          </cell>
          <cell r="C141">
            <v>137</v>
          </cell>
          <cell r="D141" t="str">
            <v>2.9 기흥구 신갈동 74(도)(신갈동 58)</v>
          </cell>
          <cell r="I141">
            <v>1</v>
          </cell>
          <cell r="J141">
            <v>1</v>
          </cell>
          <cell r="K141">
            <v>1</v>
          </cell>
          <cell r="L141">
            <v>1</v>
          </cell>
          <cell r="M141">
            <v>1</v>
          </cell>
          <cell r="N141">
            <v>1</v>
          </cell>
          <cell r="O141">
            <v>1</v>
          </cell>
          <cell r="R141">
            <v>1</v>
          </cell>
          <cell r="S141">
            <v>1</v>
          </cell>
          <cell r="X141">
            <v>1</v>
          </cell>
          <cell r="Y141">
            <v>1</v>
          </cell>
          <cell r="Z141">
            <v>1</v>
          </cell>
          <cell r="AB141">
            <v>1</v>
          </cell>
          <cell r="AD141">
            <v>2</v>
          </cell>
          <cell r="AF141">
            <v>1</v>
          </cell>
          <cell r="AJ141">
            <v>1</v>
          </cell>
          <cell r="AO141">
            <v>1</v>
          </cell>
          <cell r="AU141">
            <v>1</v>
          </cell>
          <cell r="CA141">
            <v>1</v>
          </cell>
          <cell r="CC141">
            <v>1</v>
          </cell>
          <cell r="CD141">
            <v>2</v>
          </cell>
          <cell r="CO141">
            <v>25</v>
          </cell>
          <cell r="CP141">
            <v>2</v>
          </cell>
        </row>
        <row r="142">
          <cell r="C142">
            <v>138</v>
          </cell>
          <cell r="D142" t="str">
            <v>전원인입</v>
          </cell>
          <cell r="E142" t="str">
            <v>DV 2.6mm 2C x 1</v>
          </cell>
          <cell r="F142">
            <v>10</v>
          </cell>
          <cell r="G142">
            <v>10</v>
          </cell>
          <cell r="H142" t="str">
            <v>m</v>
          </cell>
          <cell r="CG142">
            <v>10</v>
          </cell>
        </row>
        <row r="143">
          <cell r="C143">
            <v>139</v>
          </cell>
          <cell r="E143" t="str">
            <v>F-CV 4sq x 2C x 1</v>
          </cell>
          <cell r="F143" t="str">
            <v>4+1+1</v>
          </cell>
          <cell r="G143">
            <v>6</v>
          </cell>
          <cell r="H143" t="str">
            <v>m</v>
          </cell>
          <cell r="BJ143">
            <v>6</v>
          </cell>
        </row>
        <row r="144">
          <cell r="C144">
            <v>140</v>
          </cell>
          <cell r="E144" t="str">
            <v>F-CV 2.5sq x 2C x 1</v>
          </cell>
          <cell r="F144">
            <v>2</v>
          </cell>
          <cell r="G144">
            <v>2</v>
          </cell>
          <cell r="H144" t="str">
            <v>m</v>
          </cell>
          <cell r="BK144">
            <v>2</v>
          </cell>
        </row>
        <row r="145">
          <cell r="C145">
            <v>141</v>
          </cell>
          <cell r="D145" t="str">
            <v>LED 안내판 전원</v>
          </cell>
          <cell r="E145" t="str">
            <v>VCT 1.5sq 2C x 1열</v>
          </cell>
          <cell r="F145" t="str">
            <v>3+3</v>
          </cell>
          <cell r="G145">
            <v>6</v>
          </cell>
          <cell r="H145" t="str">
            <v>m</v>
          </cell>
          <cell r="BM145">
            <v>6</v>
          </cell>
        </row>
        <row r="146">
          <cell r="C146">
            <v>142</v>
          </cell>
          <cell r="D146" t="str">
            <v>카메라 전원</v>
          </cell>
          <cell r="E146" t="str">
            <v>VCT 1.5sq 2C x 4열</v>
          </cell>
          <cell r="F146" t="str">
            <v>3+4</v>
          </cell>
          <cell r="G146">
            <v>7</v>
          </cell>
          <cell r="H146" t="str">
            <v>m</v>
          </cell>
          <cell r="BP146">
            <v>7</v>
          </cell>
        </row>
        <row r="147">
          <cell r="C147">
            <v>143</v>
          </cell>
          <cell r="D147" t="str">
            <v>스피커</v>
          </cell>
          <cell r="E147" t="str">
            <v>SW 2300 x 1</v>
          </cell>
          <cell r="F147" t="str">
            <v>0.5+1.5</v>
          </cell>
          <cell r="G147">
            <v>2</v>
          </cell>
          <cell r="H147" t="str">
            <v>m</v>
          </cell>
          <cell r="BR147">
            <v>2</v>
          </cell>
        </row>
        <row r="148">
          <cell r="C148">
            <v>144</v>
          </cell>
          <cell r="D148" t="str">
            <v>전선</v>
          </cell>
          <cell r="E148" t="str">
            <v>F-GV 4sq x 1</v>
          </cell>
          <cell r="F148" t="str">
            <v>2+4</v>
          </cell>
          <cell r="G148">
            <v>6</v>
          </cell>
          <cell r="H148" t="str">
            <v>m</v>
          </cell>
          <cell r="BZ148">
            <v>6</v>
          </cell>
        </row>
        <row r="149">
          <cell r="C149">
            <v>145</v>
          </cell>
          <cell r="D149" t="str">
            <v>경광등</v>
          </cell>
          <cell r="E149" t="str">
            <v>UTP Cat.5e 4P(옥외) x 1열</v>
          </cell>
          <cell r="F149" t="str">
            <v>0.5+3.5</v>
          </cell>
          <cell r="G149">
            <v>4</v>
          </cell>
          <cell r="H149" t="str">
            <v>m</v>
          </cell>
          <cell r="BS149">
            <v>4</v>
          </cell>
        </row>
        <row r="150">
          <cell r="C150">
            <v>146</v>
          </cell>
          <cell r="D150" t="str">
            <v>비상벨</v>
          </cell>
          <cell r="E150" t="str">
            <v>UTP Cat.5e 4P(옥외) x 1열</v>
          </cell>
          <cell r="F150" t="str">
            <v>0.5+1.5</v>
          </cell>
          <cell r="G150">
            <v>2</v>
          </cell>
          <cell r="H150" t="str">
            <v>m</v>
          </cell>
          <cell r="BS150">
            <v>2</v>
          </cell>
        </row>
        <row r="151">
          <cell r="C151">
            <v>147</v>
          </cell>
          <cell r="D151" t="str">
            <v>카메라 통신</v>
          </cell>
          <cell r="E151" t="str">
            <v>UTP Cat.5e 4P(옥외) x 4열</v>
          </cell>
          <cell r="F151" t="str">
            <v>3+4</v>
          </cell>
          <cell r="G151">
            <v>7</v>
          </cell>
          <cell r="H151" t="str">
            <v>m</v>
          </cell>
          <cell r="BV151">
            <v>7</v>
          </cell>
        </row>
        <row r="152">
          <cell r="C152">
            <v>148</v>
          </cell>
          <cell r="D152" t="str">
            <v>불법광고물부착방지시트</v>
          </cell>
          <cell r="F152" t="str">
            <v>(0.0056+0.165+0.0056)*3.14*2.5</v>
          </cell>
          <cell r="G152">
            <v>1.38317</v>
          </cell>
          <cell r="H152" t="str">
            <v>㎡</v>
          </cell>
          <cell r="AA152">
            <v>1.38317</v>
          </cell>
        </row>
        <row r="153">
          <cell r="C153">
            <v>149</v>
          </cell>
        </row>
        <row r="154">
          <cell r="B154">
            <v>1009</v>
          </cell>
          <cell r="C154">
            <v>150</v>
          </cell>
          <cell r="D154" t="str">
            <v>계</v>
          </cell>
          <cell r="I154">
            <v>1</v>
          </cell>
          <cell r="J154">
            <v>1</v>
          </cell>
          <cell r="K154">
            <v>1</v>
          </cell>
          <cell r="L154">
            <v>1</v>
          </cell>
          <cell r="M154">
            <v>1</v>
          </cell>
          <cell r="N154">
            <v>1</v>
          </cell>
          <cell r="O154">
            <v>1</v>
          </cell>
          <cell r="P154">
            <v>0</v>
          </cell>
          <cell r="Q154">
            <v>0</v>
          </cell>
          <cell r="R154">
            <v>1</v>
          </cell>
          <cell r="S154">
            <v>1</v>
          </cell>
          <cell r="T154">
            <v>0</v>
          </cell>
          <cell r="U154">
            <v>0</v>
          </cell>
          <cell r="V154">
            <v>0</v>
          </cell>
          <cell r="W154">
            <v>0</v>
          </cell>
          <cell r="X154">
            <v>1</v>
          </cell>
          <cell r="Y154">
            <v>1</v>
          </cell>
          <cell r="Z154">
            <v>1</v>
          </cell>
          <cell r="AA154">
            <v>1.38317</v>
          </cell>
          <cell r="AB154">
            <v>1</v>
          </cell>
          <cell r="AC154">
            <v>0</v>
          </cell>
          <cell r="AD154">
            <v>2</v>
          </cell>
          <cell r="AF154">
            <v>1</v>
          </cell>
          <cell r="AG154">
            <v>0</v>
          </cell>
          <cell r="AH154">
            <v>0</v>
          </cell>
          <cell r="AI154">
            <v>0</v>
          </cell>
          <cell r="AJ154">
            <v>1</v>
          </cell>
          <cell r="AK154">
            <v>0</v>
          </cell>
          <cell r="AL154">
            <v>0</v>
          </cell>
          <cell r="AM154">
            <v>0</v>
          </cell>
          <cell r="AN154">
            <v>0</v>
          </cell>
          <cell r="AO154">
            <v>1</v>
          </cell>
          <cell r="AP154">
            <v>0</v>
          </cell>
          <cell r="AQ154">
            <v>0</v>
          </cell>
          <cell r="AR154">
            <v>0</v>
          </cell>
          <cell r="AS154">
            <v>0</v>
          </cell>
          <cell r="AT154">
            <v>0</v>
          </cell>
          <cell r="AU154">
            <v>1</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6</v>
          </cell>
          <cell r="BK154">
            <v>2</v>
          </cell>
          <cell r="BL154">
            <v>0</v>
          </cell>
          <cell r="BM154">
            <v>6</v>
          </cell>
          <cell r="BN154">
            <v>0</v>
          </cell>
          <cell r="BO154">
            <v>0</v>
          </cell>
          <cell r="BP154">
            <v>7</v>
          </cell>
          <cell r="BQ154">
            <v>0</v>
          </cell>
          <cell r="BR154">
            <v>2</v>
          </cell>
          <cell r="BS154">
            <v>6</v>
          </cell>
          <cell r="BT154">
            <v>0</v>
          </cell>
          <cell r="BU154">
            <v>0</v>
          </cell>
          <cell r="BV154">
            <v>7</v>
          </cell>
          <cell r="BW154">
            <v>0</v>
          </cell>
          <cell r="BX154">
            <v>0</v>
          </cell>
          <cell r="BY154">
            <v>0</v>
          </cell>
          <cell r="BZ154">
            <v>6</v>
          </cell>
          <cell r="CA154">
            <v>1</v>
          </cell>
          <cell r="CB154">
            <v>0</v>
          </cell>
          <cell r="CC154">
            <v>1</v>
          </cell>
          <cell r="CD154">
            <v>2</v>
          </cell>
          <cell r="CE154">
            <v>0</v>
          </cell>
          <cell r="CF154">
            <v>0</v>
          </cell>
          <cell r="CG154">
            <v>10</v>
          </cell>
          <cell r="CI154">
            <v>0</v>
          </cell>
          <cell r="CJ154">
            <v>0</v>
          </cell>
          <cell r="CK154">
            <v>0</v>
          </cell>
          <cell r="CL154">
            <v>0</v>
          </cell>
          <cell r="CM154">
            <v>0</v>
          </cell>
          <cell r="CN154">
            <v>0</v>
          </cell>
          <cell r="CO154">
            <v>25</v>
          </cell>
          <cell r="CP154">
            <v>2</v>
          </cell>
        </row>
        <row r="155">
          <cell r="B155">
            <v>2010</v>
          </cell>
          <cell r="C155">
            <v>151</v>
          </cell>
          <cell r="D155" t="str">
            <v>2.10 기흥구 언남동 465-9(도)</v>
          </cell>
          <cell r="I155">
            <v>1</v>
          </cell>
          <cell r="J155">
            <v>1</v>
          </cell>
          <cell r="K155">
            <v>1</v>
          </cell>
          <cell r="L155">
            <v>1</v>
          </cell>
          <cell r="M155">
            <v>1</v>
          </cell>
          <cell r="N155">
            <v>1</v>
          </cell>
          <cell r="O155">
            <v>1</v>
          </cell>
          <cell r="R155">
            <v>1</v>
          </cell>
          <cell r="S155">
            <v>1</v>
          </cell>
          <cell r="X155">
            <v>1</v>
          </cell>
          <cell r="Y155">
            <v>1</v>
          </cell>
          <cell r="Z155">
            <v>1</v>
          </cell>
          <cell r="AB155">
            <v>1</v>
          </cell>
          <cell r="AD155">
            <v>2</v>
          </cell>
          <cell r="AL155">
            <v>1</v>
          </cell>
          <cell r="BF155">
            <v>4</v>
          </cell>
          <cell r="BH155">
            <v>4</v>
          </cell>
          <cell r="BI155">
            <v>2</v>
          </cell>
          <cell r="CA155">
            <v>1</v>
          </cell>
          <cell r="CC155">
            <v>1</v>
          </cell>
          <cell r="CF155">
            <v>10</v>
          </cell>
          <cell r="CO155">
            <v>25</v>
          </cell>
          <cell r="CP155">
            <v>2</v>
          </cell>
        </row>
        <row r="156">
          <cell r="C156">
            <v>152</v>
          </cell>
          <cell r="D156" t="str">
            <v>전선관</v>
          </cell>
          <cell r="E156" t="str">
            <v>FLEX 16C(방수)</v>
          </cell>
          <cell r="F156" t="str">
            <v>1.5+1.5</v>
          </cell>
          <cell r="G156">
            <v>3</v>
          </cell>
          <cell r="H156" t="str">
            <v>m</v>
          </cell>
          <cell r="AZ156">
            <v>3</v>
          </cell>
        </row>
        <row r="157">
          <cell r="C157">
            <v>153</v>
          </cell>
          <cell r="E157" t="str">
            <v>FLEX 28C(방수)</v>
          </cell>
          <cell r="F157" t="str">
            <v>1+9.5</v>
          </cell>
          <cell r="G157">
            <v>10.5</v>
          </cell>
          <cell r="H157" t="str">
            <v>m</v>
          </cell>
          <cell r="BB157">
            <v>10.5</v>
          </cell>
        </row>
        <row r="158">
          <cell r="C158">
            <v>154</v>
          </cell>
          <cell r="E158" t="str">
            <v>FLEX 36C(방수)</v>
          </cell>
          <cell r="F158">
            <v>3</v>
          </cell>
          <cell r="G158">
            <v>3</v>
          </cell>
          <cell r="H158" t="str">
            <v>m</v>
          </cell>
          <cell r="BC158">
            <v>3</v>
          </cell>
        </row>
        <row r="159">
          <cell r="C159">
            <v>155</v>
          </cell>
          <cell r="D159" t="str">
            <v>전선관(접지)</v>
          </cell>
          <cell r="E159" t="str">
            <v>HI 16C</v>
          </cell>
          <cell r="F159">
            <v>2.5</v>
          </cell>
          <cell r="G159">
            <v>2.5</v>
          </cell>
          <cell r="H159" t="str">
            <v>m</v>
          </cell>
          <cell r="BE159">
            <v>2.5</v>
          </cell>
        </row>
        <row r="160">
          <cell r="C160">
            <v>156</v>
          </cell>
          <cell r="D160" t="str">
            <v>전원인입</v>
          </cell>
          <cell r="E160" t="str">
            <v>F-CV 4sq x 2C x 1</v>
          </cell>
          <cell r="F160" t="str">
            <v>1+9.5</v>
          </cell>
          <cell r="G160">
            <v>10.5</v>
          </cell>
          <cell r="H160" t="str">
            <v>m</v>
          </cell>
          <cell r="BJ160">
            <v>10.5</v>
          </cell>
        </row>
        <row r="161">
          <cell r="C161">
            <v>157</v>
          </cell>
          <cell r="E161" t="str">
            <v>F-CV 2.5sq x 2C x 1</v>
          </cell>
          <cell r="F161">
            <v>2</v>
          </cell>
          <cell r="G161">
            <v>2</v>
          </cell>
          <cell r="H161" t="str">
            <v>m</v>
          </cell>
          <cell r="BK161">
            <v>2</v>
          </cell>
        </row>
        <row r="162">
          <cell r="C162">
            <v>158</v>
          </cell>
          <cell r="D162" t="str">
            <v>LED 안내판 전원</v>
          </cell>
          <cell r="E162" t="str">
            <v>VCT 1.5sq 2C x 1열</v>
          </cell>
          <cell r="F162" t="str">
            <v>3+1</v>
          </cell>
          <cell r="G162">
            <v>4</v>
          </cell>
          <cell r="H162" t="str">
            <v>m</v>
          </cell>
          <cell r="BM162">
            <v>4</v>
          </cell>
        </row>
        <row r="163">
          <cell r="C163">
            <v>159</v>
          </cell>
          <cell r="D163" t="str">
            <v>카메라 전원</v>
          </cell>
          <cell r="E163" t="str">
            <v>VCT 1.5sq 2C x 3열</v>
          </cell>
          <cell r="F163" t="str">
            <v>3+2</v>
          </cell>
          <cell r="G163">
            <v>5</v>
          </cell>
          <cell r="H163" t="str">
            <v>m</v>
          </cell>
          <cell r="BO163">
            <v>5</v>
          </cell>
        </row>
        <row r="164">
          <cell r="C164">
            <v>160</v>
          </cell>
          <cell r="D164" t="str">
            <v>스피커</v>
          </cell>
          <cell r="E164" t="str">
            <v>SW 2300 x 1</v>
          </cell>
          <cell r="F164" t="str">
            <v>0.5+1.5</v>
          </cell>
          <cell r="G164">
            <v>2</v>
          </cell>
          <cell r="H164" t="str">
            <v>m</v>
          </cell>
          <cell r="BR164">
            <v>2</v>
          </cell>
        </row>
        <row r="165">
          <cell r="C165">
            <v>161</v>
          </cell>
          <cell r="D165" t="str">
            <v>전선</v>
          </cell>
          <cell r="E165" t="str">
            <v>F-GV 4sq x 1</v>
          </cell>
          <cell r="F165" t="str">
            <v>2+2.5</v>
          </cell>
          <cell r="G165">
            <v>4.5</v>
          </cell>
          <cell r="H165" t="str">
            <v>m</v>
          </cell>
          <cell r="BZ165">
            <v>4.5</v>
          </cell>
        </row>
        <row r="166">
          <cell r="C166">
            <v>162</v>
          </cell>
          <cell r="D166" t="str">
            <v>경광등</v>
          </cell>
          <cell r="E166" t="str">
            <v>UTP Cat.5e 4P(옥외) x 1열</v>
          </cell>
          <cell r="F166" t="str">
            <v>3+1</v>
          </cell>
          <cell r="G166">
            <v>4</v>
          </cell>
          <cell r="H166" t="str">
            <v>m</v>
          </cell>
          <cell r="BS166">
            <v>4</v>
          </cell>
        </row>
        <row r="167">
          <cell r="C167">
            <v>163</v>
          </cell>
          <cell r="D167" t="str">
            <v>비상벨</v>
          </cell>
          <cell r="E167" t="str">
            <v>UTP Cat.5e 4P(옥외) x 1열</v>
          </cell>
          <cell r="F167" t="str">
            <v>0.5+1.5</v>
          </cell>
          <cell r="G167">
            <v>2</v>
          </cell>
          <cell r="H167" t="str">
            <v>m</v>
          </cell>
          <cell r="BS167">
            <v>2</v>
          </cell>
        </row>
        <row r="168">
          <cell r="C168">
            <v>164</v>
          </cell>
          <cell r="D168" t="str">
            <v>카메라 통신</v>
          </cell>
          <cell r="E168" t="str">
            <v>UTP Cat.5e 4P(옥외) x 3열</v>
          </cell>
          <cell r="F168" t="str">
            <v>3+2</v>
          </cell>
          <cell r="G168">
            <v>5</v>
          </cell>
          <cell r="H168" t="str">
            <v>m</v>
          </cell>
          <cell r="BU168">
            <v>5</v>
          </cell>
        </row>
        <row r="169">
          <cell r="B169">
            <v>1010</v>
          </cell>
          <cell r="C169">
            <v>165</v>
          </cell>
          <cell r="D169" t="str">
            <v>계</v>
          </cell>
          <cell r="I169">
            <v>1</v>
          </cell>
          <cell r="J169">
            <v>1</v>
          </cell>
          <cell r="K169">
            <v>1</v>
          </cell>
          <cell r="L169">
            <v>1</v>
          </cell>
          <cell r="M169">
            <v>1</v>
          </cell>
          <cell r="N169">
            <v>1</v>
          </cell>
          <cell r="O169">
            <v>1</v>
          </cell>
          <cell r="P169">
            <v>0</v>
          </cell>
          <cell r="Q169">
            <v>0</v>
          </cell>
          <cell r="R169">
            <v>1</v>
          </cell>
          <cell r="S169">
            <v>1</v>
          </cell>
          <cell r="T169">
            <v>0</v>
          </cell>
          <cell r="U169">
            <v>0</v>
          </cell>
          <cell r="V169">
            <v>0</v>
          </cell>
          <cell r="W169">
            <v>0</v>
          </cell>
          <cell r="X169">
            <v>1</v>
          </cell>
          <cell r="Y169">
            <v>1</v>
          </cell>
          <cell r="Z169">
            <v>1</v>
          </cell>
          <cell r="AA169">
            <v>0</v>
          </cell>
          <cell r="AB169">
            <v>1</v>
          </cell>
          <cell r="AC169">
            <v>0</v>
          </cell>
          <cell r="AD169">
            <v>2</v>
          </cell>
          <cell r="AF169">
            <v>0</v>
          </cell>
          <cell r="AG169">
            <v>0</v>
          </cell>
          <cell r="AH169">
            <v>0</v>
          </cell>
          <cell r="AI169">
            <v>0</v>
          </cell>
          <cell r="AJ169">
            <v>0</v>
          </cell>
          <cell r="AK169">
            <v>0</v>
          </cell>
          <cell r="AL169">
            <v>1</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3</v>
          </cell>
          <cell r="BA169">
            <v>0</v>
          </cell>
          <cell r="BB169">
            <v>10.5</v>
          </cell>
          <cell r="BC169">
            <v>3</v>
          </cell>
          <cell r="BD169">
            <v>0</v>
          </cell>
          <cell r="BE169">
            <v>2.5</v>
          </cell>
          <cell r="BF169">
            <v>4</v>
          </cell>
          <cell r="BG169">
            <v>0</v>
          </cell>
          <cell r="BH169">
            <v>4</v>
          </cell>
          <cell r="BI169">
            <v>2</v>
          </cell>
          <cell r="BJ169">
            <v>10.5</v>
          </cell>
          <cell r="BK169">
            <v>2</v>
          </cell>
          <cell r="BL169">
            <v>0</v>
          </cell>
          <cell r="BM169">
            <v>4</v>
          </cell>
          <cell r="BN169">
            <v>0</v>
          </cell>
          <cell r="BO169">
            <v>5</v>
          </cell>
          <cell r="BP169">
            <v>0</v>
          </cell>
          <cell r="BQ169">
            <v>0</v>
          </cell>
          <cell r="BR169">
            <v>2</v>
          </cell>
          <cell r="BS169">
            <v>6</v>
          </cell>
          <cell r="BT169">
            <v>0</v>
          </cell>
          <cell r="BU169">
            <v>5</v>
          </cell>
          <cell r="BV169">
            <v>0</v>
          </cell>
          <cell r="BW169">
            <v>0</v>
          </cell>
          <cell r="BX169">
            <v>0</v>
          </cell>
          <cell r="BY169">
            <v>0</v>
          </cell>
          <cell r="BZ169">
            <v>4.5</v>
          </cell>
          <cell r="CA169">
            <v>1</v>
          </cell>
          <cell r="CB169">
            <v>0</v>
          </cell>
          <cell r="CC169">
            <v>1</v>
          </cell>
          <cell r="CD169">
            <v>0</v>
          </cell>
          <cell r="CE169">
            <v>0</v>
          </cell>
          <cell r="CF169">
            <v>10</v>
          </cell>
          <cell r="CG169">
            <v>0</v>
          </cell>
          <cell r="CI169">
            <v>0</v>
          </cell>
          <cell r="CJ169">
            <v>0</v>
          </cell>
          <cell r="CK169">
            <v>0</v>
          </cell>
          <cell r="CL169">
            <v>0</v>
          </cell>
          <cell r="CM169">
            <v>0</v>
          </cell>
          <cell r="CN169">
            <v>0</v>
          </cell>
          <cell r="CO169">
            <v>25</v>
          </cell>
          <cell r="CP169">
            <v>2</v>
          </cell>
        </row>
        <row r="170">
          <cell r="B170">
            <v>2011</v>
          </cell>
          <cell r="C170">
            <v>166</v>
          </cell>
          <cell r="D170" t="str">
            <v>2.11 기흥구 영덕동 1256(천)(공원 다리 부근)</v>
          </cell>
          <cell r="I170">
            <v>1</v>
          </cell>
          <cell r="J170">
            <v>1</v>
          </cell>
          <cell r="K170">
            <v>1</v>
          </cell>
          <cell r="L170">
            <v>1</v>
          </cell>
          <cell r="M170">
            <v>1</v>
          </cell>
          <cell r="N170">
            <v>1</v>
          </cell>
          <cell r="O170">
            <v>1</v>
          </cell>
          <cell r="R170">
            <v>1</v>
          </cell>
          <cell r="S170">
            <v>1</v>
          </cell>
          <cell r="X170">
            <v>1</v>
          </cell>
          <cell r="Y170">
            <v>1</v>
          </cell>
          <cell r="Z170">
            <v>1</v>
          </cell>
          <cell r="AB170">
            <v>1</v>
          </cell>
          <cell r="AD170">
            <v>2</v>
          </cell>
          <cell r="AF170">
            <v>1</v>
          </cell>
          <cell r="AH170">
            <v>1</v>
          </cell>
          <cell r="AO170">
            <v>1</v>
          </cell>
          <cell r="AS170">
            <v>1</v>
          </cell>
          <cell r="CA170">
            <v>1</v>
          </cell>
          <cell r="CC170">
            <v>1</v>
          </cell>
          <cell r="CD170">
            <v>2</v>
          </cell>
          <cell r="CM170">
            <v>28</v>
          </cell>
          <cell r="CO170">
            <v>25</v>
          </cell>
          <cell r="CP170">
            <v>2</v>
          </cell>
        </row>
        <row r="171">
          <cell r="C171">
            <v>167</v>
          </cell>
          <cell r="D171" t="str">
            <v>전선관</v>
          </cell>
          <cell r="E171" t="str">
            <v>PE 28C</v>
          </cell>
          <cell r="F171">
            <v>28</v>
          </cell>
          <cell r="G171">
            <v>28</v>
          </cell>
          <cell r="H171" t="str">
            <v>m</v>
          </cell>
          <cell r="AY171">
            <v>28</v>
          </cell>
        </row>
        <row r="172">
          <cell r="C172">
            <v>168</v>
          </cell>
          <cell r="D172" t="str">
            <v>전원인입</v>
          </cell>
          <cell r="E172" t="str">
            <v>F-CV 4sq x 2C x 1</v>
          </cell>
          <cell r="F172" t="str">
            <v>1+2+4+1</v>
          </cell>
          <cell r="G172">
            <v>8</v>
          </cell>
          <cell r="H172" t="str">
            <v>m</v>
          </cell>
          <cell r="BJ172">
            <v>8</v>
          </cell>
        </row>
        <row r="173">
          <cell r="C173">
            <v>169</v>
          </cell>
          <cell r="E173" t="str">
            <v>F-CV 2.5sq x 2C x 1</v>
          </cell>
          <cell r="F173">
            <v>2</v>
          </cell>
          <cell r="G173">
            <v>2</v>
          </cell>
          <cell r="H173" t="str">
            <v>m</v>
          </cell>
          <cell r="BK173">
            <v>2</v>
          </cell>
        </row>
        <row r="174">
          <cell r="C174">
            <v>170</v>
          </cell>
          <cell r="D174" t="str">
            <v>LED 안내판 전원</v>
          </cell>
          <cell r="E174" t="str">
            <v>VCT 1.5sq 2C x 1열</v>
          </cell>
          <cell r="F174" t="str">
            <v>3+1</v>
          </cell>
          <cell r="G174">
            <v>4</v>
          </cell>
          <cell r="H174" t="str">
            <v>m</v>
          </cell>
          <cell r="BM174">
            <v>4</v>
          </cell>
        </row>
        <row r="175">
          <cell r="C175">
            <v>171</v>
          </cell>
          <cell r="D175" t="str">
            <v>카메라 전원</v>
          </cell>
          <cell r="E175" t="str">
            <v>VCT 1.5sq 2C x 4열</v>
          </cell>
          <cell r="F175" t="str">
            <v>3+2</v>
          </cell>
          <cell r="G175">
            <v>5</v>
          </cell>
          <cell r="H175" t="str">
            <v>m</v>
          </cell>
          <cell r="BP175">
            <v>5</v>
          </cell>
        </row>
        <row r="176">
          <cell r="C176">
            <v>172</v>
          </cell>
          <cell r="D176" t="str">
            <v>스피커</v>
          </cell>
          <cell r="E176" t="str">
            <v>SW 2300 x 1</v>
          </cell>
          <cell r="F176" t="str">
            <v>0.5+1.5</v>
          </cell>
          <cell r="G176">
            <v>2</v>
          </cell>
          <cell r="H176" t="str">
            <v>m</v>
          </cell>
          <cell r="BR176">
            <v>2</v>
          </cell>
        </row>
        <row r="177">
          <cell r="C177">
            <v>173</v>
          </cell>
          <cell r="D177" t="str">
            <v>전선</v>
          </cell>
          <cell r="E177" t="str">
            <v>F-GV 4sq x 1</v>
          </cell>
          <cell r="F177" t="str">
            <v>2+4</v>
          </cell>
          <cell r="G177">
            <v>6</v>
          </cell>
          <cell r="H177" t="str">
            <v>m</v>
          </cell>
          <cell r="BZ177">
            <v>6</v>
          </cell>
        </row>
        <row r="178">
          <cell r="C178">
            <v>174</v>
          </cell>
          <cell r="D178" t="str">
            <v>경광등</v>
          </cell>
          <cell r="E178" t="str">
            <v>UTP Cat.5e 4P(옥외) x 1열</v>
          </cell>
          <cell r="F178" t="str">
            <v>0.5+3.5</v>
          </cell>
          <cell r="G178">
            <v>4</v>
          </cell>
          <cell r="H178" t="str">
            <v>m</v>
          </cell>
          <cell r="BS178">
            <v>4</v>
          </cell>
        </row>
        <row r="179">
          <cell r="C179">
            <v>175</v>
          </cell>
          <cell r="D179" t="str">
            <v>비상벨</v>
          </cell>
          <cell r="E179" t="str">
            <v>UTP Cat.5e 4P(옥외) x 1열</v>
          </cell>
          <cell r="F179" t="str">
            <v>0.5+1.5</v>
          </cell>
          <cell r="G179">
            <v>2</v>
          </cell>
          <cell r="H179" t="str">
            <v>m</v>
          </cell>
          <cell r="BS179">
            <v>2</v>
          </cell>
        </row>
        <row r="180">
          <cell r="C180">
            <v>176</v>
          </cell>
          <cell r="D180" t="str">
            <v>카메라 통신</v>
          </cell>
          <cell r="E180" t="str">
            <v>UTP Cat.5e 4P(옥외) x 4열</v>
          </cell>
          <cell r="F180" t="str">
            <v>3+2</v>
          </cell>
          <cell r="G180">
            <v>5</v>
          </cell>
          <cell r="H180" t="str">
            <v>m</v>
          </cell>
          <cell r="BV180">
            <v>5</v>
          </cell>
        </row>
        <row r="181">
          <cell r="C181">
            <v>177</v>
          </cell>
          <cell r="D181" t="str">
            <v>불법광고물부착방지시트</v>
          </cell>
          <cell r="F181" t="str">
            <v>(0.0056+0.165+0.0056)*3.14*2.5</v>
          </cell>
          <cell r="G181">
            <v>1.38317</v>
          </cell>
          <cell r="H181" t="str">
            <v>㎡</v>
          </cell>
          <cell r="AA181">
            <v>1.38317</v>
          </cell>
        </row>
        <row r="182">
          <cell r="C182">
            <v>178</v>
          </cell>
          <cell r="D182" t="str">
            <v>굴착구간</v>
          </cell>
          <cell r="E182" t="str">
            <v>토사</v>
          </cell>
          <cell r="F182">
            <v>25</v>
          </cell>
          <cell r="G182">
            <v>25</v>
          </cell>
          <cell r="H182" t="str">
            <v>m</v>
          </cell>
          <cell r="CJ182">
            <v>25</v>
          </cell>
        </row>
        <row r="183">
          <cell r="C183">
            <v>179</v>
          </cell>
          <cell r="E183" t="str">
            <v>아스콘</v>
          </cell>
          <cell r="F183">
            <v>3</v>
          </cell>
          <cell r="G183">
            <v>3</v>
          </cell>
          <cell r="H183" t="str">
            <v>m</v>
          </cell>
          <cell r="CL183">
            <v>3</v>
          </cell>
        </row>
        <row r="184">
          <cell r="C184">
            <v>180</v>
          </cell>
          <cell r="D184" t="str">
            <v>폐기물처리</v>
          </cell>
          <cell r="E184" t="str">
            <v>폐아스콘(굴착)</v>
          </cell>
          <cell r="F184" t="str">
            <v>(0.09*3+3*0.05*3)*2.34</v>
          </cell>
          <cell r="G184">
            <v>1.6848000000000001</v>
          </cell>
          <cell r="H184" t="str">
            <v>ton</v>
          </cell>
          <cell r="CN184">
            <v>1.6848000000000001</v>
          </cell>
        </row>
        <row r="185">
          <cell r="B185">
            <v>1011</v>
          </cell>
          <cell r="C185">
            <v>181</v>
          </cell>
          <cell r="D185" t="str">
            <v>계</v>
          </cell>
          <cell r="I185">
            <v>1</v>
          </cell>
          <cell r="J185">
            <v>1</v>
          </cell>
          <cell r="K185">
            <v>1</v>
          </cell>
          <cell r="L185">
            <v>1</v>
          </cell>
          <cell r="M185">
            <v>1</v>
          </cell>
          <cell r="N185">
            <v>1</v>
          </cell>
          <cell r="O185">
            <v>1</v>
          </cell>
          <cell r="P185">
            <v>0</v>
          </cell>
          <cell r="Q185">
            <v>0</v>
          </cell>
          <cell r="R185">
            <v>1</v>
          </cell>
          <cell r="S185">
            <v>1</v>
          </cell>
          <cell r="T185">
            <v>0</v>
          </cell>
          <cell r="U185">
            <v>0</v>
          </cell>
          <cell r="V185">
            <v>0</v>
          </cell>
          <cell r="W185">
            <v>0</v>
          </cell>
          <cell r="X185">
            <v>1</v>
          </cell>
          <cell r="Y185">
            <v>1</v>
          </cell>
          <cell r="Z185">
            <v>1</v>
          </cell>
          <cell r="AA185">
            <v>1.38317</v>
          </cell>
          <cell r="AB185">
            <v>1</v>
          </cell>
          <cell r="AC185">
            <v>0</v>
          </cell>
          <cell r="AD185">
            <v>2</v>
          </cell>
          <cell r="AE185">
            <v>0</v>
          </cell>
          <cell r="AF185">
            <v>1</v>
          </cell>
          <cell r="AG185">
            <v>0</v>
          </cell>
          <cell r="AH185">
            <v>1</v>
          </cell>
          <cell r="AI185">
            <v>0</v>
          </cell>
          <cell r="AJ185">
            <v>0</v>
          </cell>
          <cell r="AK185">
            <v>0</v>
          </cell>
          <cell r="AL185">
            <v>0</v>
          </cell>
          <cell r="AM185">
            <v>0</v>
          </cell>
          <cell r="AN185">
            <v>0</v>
          </cell>
          <cell r="AO185">
            <v>1</v>
          </cell>
          <cell r="AP185">
            <v>0</v>
          </cell>
          <cell r="AQ185">
            <v>0</v>
          </cell>
          <cell r="AR185">
            <v>0</v>
          </cell>
          <cell r="AS185">
            <v>1</v>
          </cell>
          <cell r="AT185">
            <v>0</v>
          </cell>
          <cell r="AU185">
            <v>0</v>
          </cell>
          <cell r="AV185">
            <v>0</v>
          </cell>
          <cell r="AW185">
            <v>0</v>
          </cell>
          <cell r="AX185">
            <v>0</v>
          </cell>
          <cell r="AY185">
            <v>28</v>
          </cell>
          <cell r="AZ185">
            <v>0</v>
          </cell>
          <cell r="BA185">
            <v>0</v>
          </cell>
          <cell r="BB185">
            <v>0</v>
          </cell>
          <cell r="BC185">
            <v>0</v>
          </cell>
          <cell r="BD185">
            <v>0</v>
          </cell>
          <cell r="BE185">
            <v>0</v>
          </cell>
          <cell r="BF185">
            <v>0</v>
          </cell>
          <cell r="BG185">
            <v>0</v>
          </cell>
          <cell r="BH185">
            <v>0</v>
          </cell>
          <cell r="BI185">
            <v>0</v>
          </cell>
          <cell r="BJ185">
            <v>8</v>
          </cell>
          <cell r="BK185">
            <v>2</v>
          </cell>
          <cell r="BL185">
            <v>0</v>
          </cell>
          <cell r="BM185">
            <v>4</v>
          </cell>
          <cell r="BN185">
            <v>0</v>
          </cell>
          <cell r="BO185">
            <v>0</v>
          </cell>
          <cell r="BP185">
            <v>5</v>
          </cell>
          <cell r="BQ185">
            <v>0</v>
          </cell>
          <cell r="BR185">
            <v>2</v>
          </cell>
          <cell r="BS185">
            <v>6</v>
          </cell>
          <cell r="BT185">
            <v>0</v>
          </cell>
          <cell r="BU185">
            <v>0</v>
          </cell>
          <cell r="BV185">
            <v>5</v>
          </cell>
          <cell r="BW185">
            <v>0</v>
          </cell>
          <cell r="BX185">
            <v>0</v>
          </cell>
          <cell r="BY185">
            <v>0</v>
          </cell>
          <cell r="BZ185">
            <v>6</v>
          </cell>
          <cell r="CA185">
            <v>1</v>
          </cell>
          <cell r="CB185">
            <v>0</v>
          </cell>
          <cell r="CC185">
            <v>1</v>
          </cell>
          <cell r="CD185">
            <v>2</v>
          </cell>
          <cell r="CE185">
            <v>0</v>
          </cell>
          <cell r="CF185">
            <v>0</v>
          </cell>
          <cell r="CG185">
            <v>0</v>
          </cell>
          <cell r="CH185">
            <v>0</v>
          </cell>
          <cell r="CI185">
            <v>0</v>
          </cell>
          <cell r="CJ185">
            <v>25</v>
          </cell>
          <cell r="CK185">
            <v>0</v>
          </cell>
          <cell r="CL185">
            <v>3</v>
          </cell>
          <cell r="CM185">
            <v>28</v>
          </cell>
          <cell r="CN185">
            <v>1.6848000000000001</v>
          </cell>
          <cell r="CO185">
            <v>25</v>
          </cell>
          <cell r="CP185">
            <v>2</v>
          </cell>
          <cell r="CQ185">
            <v>0</v>
          </cell>
          <cell r="CR185">
            <v>0</v>
          </cell>
          <cell r="CS185">
            <v>0</v>
          </cell>
          <cell r="CT185">
            <v>0</v>
          </cell>
          <cell r="CU185">
            <v>0</v>
          </cell>
        </row>
        <row r="186">
          <cell r="B186">
            <v>2012</v>
          </cell>
          <cell r="C186">
            <v>182</v>
          </cell>
          <cell r="D186" t="str">
            <v>2.12 기흥구 중동 665-43(도)(중동 665-23)</v>
          </cell>
          <cell r="I186">
            <v>1</v>
          </cell>
          <cell r="J186">
            <v>2</v>
          </cell>
          <cell r="K186">
            <v>1</v>
          </cell>
          <cell r="L186">
            <v>1</v>
          </cell>
          <cell r="M186">
            <v>1</v>
          </cell>
          <cell r="N186">
            <v>1</v>
          </cell>
          <cell r="O186">
            <v>1</v>
          </cell>
          <cell r="P186">
            <v>1</v>
          </cell>
          <cell r="R186">
            <v>1</v>
          </cell>
          <cell r="S186">
            <v>1</v>
          </cell>
          <cell r="V186">
            <v>1</v>
          </cell>
          <cell r="X186">
            <v>1</v>
          </cell>
          <cell r="Y186">
            <v>1</v>
          </cell>
          <cell r="Z186">
            <v>1</v>
          </cell>
          <cell r="AB186">
            <v>1</v>
          </cell>
          <cell r="AC186">
            <v>1</v>
          </cell>
          <cell r="AD186">
            <v>2</v>
          </cell>
          <cell r="AL186">
            <v>2</v>
          </cell>
          <cell r="BF186">
            <v>8</v>
          </cell>
          <cell r="BH186">
            <v>4</v>
          </cell>
          <cell r="BI186">
            <v>4</v>
          </cell>
          <cell r="CC186">
            <v>1</v>
          </cell>
          <cell r="CF186">
            <v>16</v>
          </cell>
          <cell r="CI186">
            <v>40</v>
          </cell>
          <cell r="CO186">
            <v>25</v>
          </cell>
          <cell r="CP186">
            <v>2</v>
          </cell>
        </row>
        <row r="187">
          <cell r="C187">
            <v>183</v>
          </cell>
          <cell r="D187" t="str">
            <v>전선관</v>
          </cell>
          <cell r="E187" t="str">
            <v>FLEX 16C(방수)</v>
          </cell>
          <cell r="F187" t="str">
            <v>1.5+1.5+8+6</v>
          </cell>
          <cell r="G187">
            <v>17</v>
          </cell>
          <cell r="H187" t="str">
            <v>m</v>
          </cell>
          <cell r="AZ187">
            <v>17</v>
          </cell>
        </row>
        <row r="188">
          <cell r="C188">
            <v>184</v>
          </cell>
          <cell r="E188" t="str">
            <v>FLEX 22C(방수)</v>
          </cell>
          <cell r="F188" t="str">
            <v>8+6</v>
          </cell>
          <cell r="G188">
            <v>14</v>
          </cell>
          <cell r="H188" t="str">
            <v>m</v>
          </cell>
          <cell r="BA188">
            <v>14</v>
          </cell>
        </row>
        <row r="189">
          <cell r="C189">
            <v>185</v>
          </cell>
          <cell r="E189" t="str">
            <v>FLEX 28C(방수)</v>
          </cell>
          <cell r="F189" t="str">
            <v>1+9.5</v>
          </cell>
          <cell r="G189">
            <v>10.5</v>
          </cell>
          <cell r="H189" t="str">
            <v>m</v>
          </cell>
          <cell r="BB189">
            <v>10.5</v>
          </cell>
        </row>
        <row r="190">
          <cell r="C190">
            <v>186</v>
          </cell>
          <cell r="E190" t="str">
            <v>FLEX 36C(방수)</v>
          </cell>
          <cell r="F190">
            <v>3</v>
          </cell>
          <cell r="G190">
            <v>3</v>
          </cell>
          <cell r="H190" t="str">
            <v>m</v>
          </cell>
          <cell r="BC190">
            <v>3</v>
          </cell>
        </row>
        <row r="191">
          <cell r="C191">
            <v>187</v>
          </cell>
          <cell r="D191" t="str">
            <v>전선관(접지)</v>
          </cell>
          <cell r="E191" t="str">
            <v>HI 16C</v>
          </cell>
          <cell r="F191">
            <v>2.5</v>
          </cell>
          <cell r="G191">
            <v>2.5</v>
          </cell>
          <cell r="H191" t="str">
            <v>m</v>
          </cell>
          <cell r="BE191">
            <v>2.5</v>
          </cell>
        </row>
        <row r="192">
          <cell r="C192">
            <v>188</v>
          </cell>
          <cell r="D192" t="str">
            <v>전원인입</v>
          </cell>
          <cell r="E192" t="str">
            <v>F-CV 4sq x 2C x 1</v>
          </cell>
          <cell r="F192" t="str">
            <v>1+9.5</v>
          </cell>
          <cell r="G192">
            <v>10.5</v>
          </cell>
          <cell r="H192" t="str">
            <v>m</v>
          </cell>
          <cell r="BJ192">
            <v>10.5</v>
          </cell>
        </row>
        <row r="193">
          <cell r="C193">
            <v>189</v>
          </cell>
          <cell r="E193" t="str">
            <v>F-CV 2.5sq x 2C x 1</v>
          </cell>
          <cell r="F193">
            <v>2</v>
          </cell>
          <cell r="G193">
            <v>2</v>
          </cell>
          <cell r="H193" t="str">
            <v>m</v>
          </cell>
          <cell r="BK193">
            <v>2</v>
          </cell>
        </row>
        <row r="194">
          <cell r="C194">
            <v>190</v>
          </cell>
          <cell r="D194" t="str">
            <v>전원케이블</v>
          </cell>
          <cell r="E194" t="str">
            <v>F-CV 2.5sq x 3C x 1</v>
          </cell>
          <cell r="F194" t="str">
            <v>0.5+8+40+6+0.5</v>
          </cell>
          <cell r="G194">
            <v>55</v>
          </cell>
          <cell r="H194" t="str">
            <v>m</v>
          </cell>
          <cell r="BL194">
            <v>55</v>
          </cell>
        </row>
        <row r="195">
          <cell r="C195">
            <v>191</v>
          </cell>
          <cell r="D195" t="str">
            <v>카메라 전원</v>
          </cell>
          <cell r="E195" t="str">
            <v>VCT 1.5sq 2C x 1열</v>
          </cell>
          <cell r="F195" t="str">
            <v>1+2+1</v>
          </cell>
          <cell r="G195">
            <v>4</v>
          </cell>
          <cell r="H195" t="str">
            <v>m</v>
          </cell>
          <cell r="BM195">
            <v>4</v>
          </cell>
        </row>
        <row r="196">
          <cell r="C196">
            <v>192</v>
          </cell>
          <cell r="E196" t="str">
            <v>VCT 1.5sq 2C x 4열</v>
          </cell>
          <cell r="F196" t="str">
            <v>0.5+3+2</v>
          </cell>
          <cell r="G196">
            <v>5.5</v>
          </cell>
          <cell r="H196" t="str">
            <v>m</v>
          </cell>
          <cell r="BP196">
            <v>5.5</v>
          </cell>
        </row>
        <row r="197">
          <cell r="C197">
            <v>193</v>
          </cell>
          <cell r="D197" t="str">
            <v>스피커</v>
          </cell>
          <cell r="E197" t="str">
            <v>SW 2300 x 1</v>
          </cell>
          <cell r="F197" t="str">
            <v>0.5+1.5</v>
          </cell>
          <cell r="G197">
            <v>2</v>
          </cell>
          <cell r="H197" t="str">
            <v>m</v>
          </cell>
          <cell r="BR197">
            <v>2</v>
          </cell>
        </row>
        <row r="198">
          <cell r="C198">
            <v>194</v>
          </cell>
          <cell r="D198" t="str">
            <v>전선</v>
          </cell>
          <cell r="E198" t="str">
            <v>F-GV 4sq x 1</v>
          </cell>
          <cell r="F198" t="str">
            <v>2+2.5</v>
          </cell>
          <cell r="G198">
            <v>4.5</v>
          </cell>
          <cell r="H198" t="str">
            <v>m</v>
          </cell>
          <cell r="BZ198">
            <v>4.5</v>
          </cell>
        </row>
        <row r="199">
          <cell r="C199">
            <v>195</v>
          </cell>
          <cell r="D199" t="str">
            <v>경광등</v>
          </cell>
          <cell r="E199" t="str">
            <v>UTP Cat.5e 4P(옥외) x 1열</v>
          </cell>
          <cell r="F199" t="str">
            <v>3+1</v>
          </cell>
          <cell r="G199">
            <v>4</v>
          </cell>
          <cell r="H199" t="str">
            <v>m</v>
          </cell>
          <cell r="BS199">
            <v>4</v>
          </cell>
        </row>
        <row r="200">
          <cell r="C200">
            <v>196</v>
          </cell>
          <cell r="D200" t="str">
            <v>비상벨</v>
          </cell>
          <cell r="E200" t="str">
            <v>UTP Cat.5e 4P(옥외) x 1열</v>
          </cell>
          <cell r="F200" t="str">
            <v>0.5+1.5</v>
          </cell>
          <cell r="G200">
            <v>2</v>
          </cell>
          <cell r="H200" t="str">
            <v>m</v>
          </cell>
          <cell r="BS200">
            <v>2</v>
          </cell>
        </row>
        <row r="201">
          <cell r="C201">
            <v>197</v>
          </cell>
          <cell r="D201" t="str">
            <v>카메라 통신</v>
          </cell>
          <cell r="E201" t="str">
            <v>UTP Cat.5e 4P(옥외) x 1열</v>
          </cell>
          <cell r="F201" t="str">
            <v>0.5+8+40+6+0.5</v>
          </cell>
          <cell r="G201">
            <v>55</v>
          </cell>
          <cell r="H201" t="str">
            <v>m</v>
          </cell>
          <cell r="BS201">
            <v>55</v>
          </cell>
        </row>
        <row r="202">
          <cell r="C202">
            <v>198</v>
          </cell>
          <cell r="E202" t="str">
            <v>UTP Cat.5e 4P(옥외) x 4열</v>
          </cell>
          <cell r="F202" t="str">
            <v>0.5+3+2</v>
          </cell>
          <cell r="G202">
            <v>5.5</v>
          </cell>
          <cell r="H202" t="str">
            <v>m</v>
          </cell>
          <cell r="BV202">
            <v>5.5</v>
          </cell>
        </row>
        <row r="203">
          <cell r="B203">
            <v>1012</v>
          </cell>
          <cell r="C203">
            <v>199</v>
          </cell>
          <cell r="D203" t="str">
            <v>계</v>
          </cell>
          <cell r="I203">
            <v>1</v>
          </cell>
          <cell r="J203">
            <v>2</v>
          </cell>
          <cell r="K203">
            <v>1</v>
          </cell>
          <cell r="L203">
            <v>1</v>
          </cell>
          <cell r="M203">
            <v>1</v>
          </cell>
          <cell r="N203">
            <v>1</v>
          </cell>
          <cell r="O203">
            <v>1</v>
          </cell>
          <cell r="P203">
            <v>1</v>
          </cell>
          <cell r="Q203">
            <v>0</v>
          </cell>
          <cell r="R203">
            <v>1</v>
          </cell>
          <cell r="S203">
            <v>1</v>
          </cell>
          <cell r="T203">
            <v>0</v>
          </cell>
          <cell r="U203">
            <v>0</v>
          </cell>
          <cell r="V203">
            <v>1</v>
          </cell>
          <cell r="W203">
            <v>0</v>
          </cell>
          <cell r="X203">
            <v>1</v>
          </cell>
          <cell r="Y203">
            <v>1</v>
          </cell>
          <cell r="Z203">
            <v>1</v>
          </cell>
          <cell r="AA203">
            <v>0</v>
          </cell>
          <cell r="AB203">
            <v>1</v>
          </cell>
          <cell r="AC203">
            <v>1</v>
          </cell>
          <cell r="AD203">
            <v>2</v>
          </cell>
          <cell r="AF203">
            <v>0</v>
          </cell>
          <cell r="AG203">
            <v>0</v>
          </cell>
          <cell r="AH203">
            <v>0</v>
          </cell>
          <cell r="AI203">
            <v>0</v>
          </cell>
          <cell r="AJ203">
            <v>0</v>
          </cell>
          <cell r="AK203">
            <v>0</v>
          </cell>
          <cell r="AL203">
            <v>2</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17</v>
          </cell>
          <cell r="BA203">
            <v>14</v>
          </cell>
          <cell r="BB203">
            <v>10.5</v>
          </cell>
          <cell r="BC203">
            <v>3</v>
          </cell>
          <cell r="BD203">
            <v>0</v>
          </cell>
          <cell r="BE203">
            <v>2.5</v>
          </cell>
          <cell r="BF203">
            <v>8</v>
          </cell>
          <cell r="BG203">
            <v>0</v>
          </cell>
          <cell r="BH203">
            <v>4</v>
          </cell>
          <cell r="BI203">
            <v>4</v>
          </cell>
          <cell r="BJ203">
            <v>10.5</v>
          </cell>
          <cell r="BK203">
            <v>2</v>
          </cell>
          <cell r="BL203">
            <v>55</v>
          </cell>
          <cell r="BM203">
            <v>4</v>
          </cell>
          <cell r="BN203">
            <v>0</v>
          </cell>
          <cell r="BO203">
            <v>0</v>
          </cell>
          <cell r="BP203">
            <v>5.5</v>
          </cell>
          <cell r="BQ203">
            <v>0</v>
          </cell>
          <cell r="BR203">
            <v>2</v>
          </cell>
          <cell r="BS203">
            <v>61</v>
          </cell>
          <cell r="BT203">
            <v>0</v>
          </cell>
          <cell r="BU203">
            <v>0</v>
          </cell>
          <cell r="BV203">
            <v>5.5</v>
          </cell>
          <cell r="BW203">
            <v>0</v>
          </cell>
          <cell r="BX203">
            <v>0</v>
          </cell>
          <cell r="BY203">
            <v>0</v>
          </cell>
          <cell r="BZ203">
            <v>4.5</v>
          </cell>
          <cell r="CA203">
            <v>0</v>
          </cell>
          <cell r="CB203">
            <v>0</v>
          </cell>
          <cell r="CC203">
            <v>1</v>
          </cell>
          <cell r="CD203">
            <v>0</v>
          </cell>
          <cell r="CE203">
            <v>0</v>
          </cell>
          <cell r="CF203">
            <v>16</v>
          </cell>
          <cell r="CG203">
            <v>0</v>
          </cell>
          <cell r="CI203">
            <v>40</v>
          </cell>
          <cell r="CJ203">
            <v>0</v>
          </cell>
          <cell r="CK203">
            <v>0</v>
          </cell>
          <cell r="CL203">
            <v>0</v>
          </cell>
          <cell r="CM203">
            <v>0</v>
          </cell>
          <cell r="CN203">
            <v>0</v>
          </cell>
          <cell r="CO203">
            <v>25</v>
          </cell>
          <cell r="CP203">
            <v>2</v>
          </cell>
        </row>
        <row r="204">
          <cell r="B204">
            <v>2013</v>
          </cell>
          <cell r="C204">
            <v>200</v>
          </cell>
          <cell r="D204" t="str">
            <v>2.13 기흥구 마북동 516-3(대)</v>
          </cell>
          <cell r="J204">
            <v>1</v>
          </cell>
          <cell r="M204">
            <v>1</v>
          </cell>
          <cell r="P204">
            <v>1</v>
          </cell>
          <cell r="R204">
            <v>1</v>
          </cell>
          <cell r="S204">
            <v>1</v>
          </cell>
          <cell r="U204">
            <v>2</v>
          </cell>
          <cell r="AC204">
            <v>1</v>
          </cell>
          <cell r="AL204">
            <v>1</v>
          </cell>
          <cell r="BF204">
            <v>4</v>
          </cell>
          <cell r="BG204">
            <v>2</v>
          </cell>
          <cell r="BY204">
            <v>2</v>
          </cell>
          <cell r="CA204">
            <v>1</v>
          </cell>
          <cell r="CC204">
            <v>1</v>
          </cell>
          <cell r="CD204">
            <v>8</v>
          </cell>
          <cell r="CE204">
            <v>4</v>
          </cell>
          <cell r="CF204">
            <v>10</v>
          </cell>
          <cell r="CI204">
            <v>108</v>
          </cell>
          <cell r="CO204">
            <v>25</v>
          </cell>
          <cell r="CP204">
            <v>2</v>
          </cell>
        </row>
        <row r="205">
          <cell r="C205">
            <v>201</v>
          </cell>
          <cell r="D205" t="str">
            <v>전선관</v>
          </cell>
          <cell r="E205" t="str">
            <v>FLEX 16C(방수)</v>
          </cell>
          <cell r="F205" t="str">
            <v>6+0.5</v>
          </cell>
          <cell r="G205">
            <v>6.5</v>
          </cell>
          <cell r="H205" t="str">
            <v>m</v>
          </cell>
          <cell r="AZ205">
            <v>6.5</v>
          </cell>
        </row>
        <row r="206">
          <cell r="C206">
            <v>202</v>
          </cell>
          <cell r="E206" t="str">
            <v>FLEX 22C(방수)</v>
          </cell>
          <cell r="F206" t="str">
            <v>1+3+2</v>
          </cell>
          <cell r="G206">
            <v>6</v>
          </cell>
          <cell r="H206" t="str">
            <v>m</v>
          </cell>
          <cell r="BB206">
            <v>6</v>
          </cell>
        </row>
        <row r="207">
          <cell r="C207">
            <v>203</v>
          </cell>
          <cell r="D207" t="str">
            <v>전선관(접지)</v>
          </cell>
          <cell r="E207" t="str">
            <v>HI 16C</v>
          </cell>
          <cell r="F207">
            <v>2.5</v>
          </cell>
          <cell r="G207">
            <v>2.5</v>
          </cell>
          <cell r="H207" t="str">
            <v>m</v>
          </cell>
          <cell r="BE207">
            <v>2.5</v>
          </cell>
        </row>
        <row r="208">
          <cell r="C208">
            <v>204</v>
          </cell>
          <cell r="D208" t="str">
            <v>전원인입</v>
          </cell>
          <cell r="E208" t="str">
            <v>F-CV 4sq x 2C x 1</v>
          </cell>
          <cell r="F208" t="str">
            <v>6+3+45+45+15</v>
          </cell>
          <cell r="G208">
            <v>114</v>
          </cell>
          <cell r="H208" t="str">
            <v>m</v>
          </cell>
          <cell r="BJ208">
            <v>114</v>
          </cell>
        </row>
        <row r="209">
          <cell r="C209">
            <v>205</v>
          </cell>
          <cell r="D209" t="str">
            <v>LED 안내판 전원</v>
          </cell>
          <cell r="E209" t="str">
            <v>VCT 1.5sq 2C x 1열</v>
          </cell>
          <cell r="F209" t="str">
            <v>3+1</v>
          </cell>
          <cell r="G209">
            <v>4</v>
          </cell>
          <cell r="H209" t="str">
            <v>m</v>
          </cell>
          <cell r="BM209">
            <v>4</v>
          </cell>
        </row>
        <row r="210">
          <cell r="C210">
            <v>206</v>
          </cell>
          <cell r="D210" t="str">
            <v>카메라 전원</v>
          </cell>
          <cell r="E210" t="str">
            <v>VCT 1.5sq 2C x 2열</v>
          </cell>
          <cell r="F210" t="str">
            <v>3+2</v>
          </cell>
          <cell r="G210">
            <v>5</v>
          </cell>
          <cell r="H210" t="str">
            <v>m</v>
          </cell>
          <cell r="BN210">
            <v>5</v>
          </cell>
        </row>
        <row r="211">
          <cell r="C211">
            <v>207</v>
          </cell>
          <cell r="D211" t="str">
            <v>스피커</v>
          </cell>
          <cell r="E211" t="str">
            <v>SW 2300 x 1</v>
          </cell>
          <cell r="F211" t="str">
            <v>0.5+1.5</v>
          </cell>
          <cell r="G211">
            <v>2</v>
          </cell>
          <cell r="H211" t="str">
            <v>m</v>
          </cell>
          <cell r="BR211">
            <v>2</v>
          </cell>
        </row>
        <row r="212">
          <cell r="C212">
            <v>208</v>
          </cell>
          <cell r="D212" t="str">
            <v>전선</v>
          </cell>
          <cell r="E212" t="str">
            <v>F-GV 4sq x 1</v>
          </cell>
          <cell r="F212" t="str">
            <v>2+2.5</v>
          </cell>
          <cell r="G212">
            <v>4.5</v>
          </cell>
          <cell r="H212" t="str">
            <v>m</v>
          </cell>
          <cell r="BZ212">
            <v>4.5</v>
          </cell>
        </row>
        <row r="213">
          <cell r="C213">
            <v>209</v>
          </cell>
          <cell r="D213" t="str">
            <v>경광등</v>
          </cell>
          <cell r="E213" t="str">
            <v>UTP Cat.5e 4P(옥외) x 1열</v>
          </cell>
          <cell r="F213" t="str">
            <v>3+1</v>
          </cell>
          <cell r="G213">
            <v>4</v>
          </cell>
          <cell r="H213" t="str">
            <v>m</v>
          </cell>
          <cell r="BS213">
            <v>4</v>
          </cell>
        </row>
        <row r="214">
          <cell r="C214">
            <v>210</v>
          </cell>
          <cell r="D214" t="str">
            <v>비상벨</v>
          </cell>
          <cell r="E214" t="str">
            <v>UTP Cat.5e 4P(옥외) x 1열</v>
          </cell>
          <cell r="F214" t="str">
            <v>0.5+1.5</v>
          </cell>
          <cell r="G214">
            <v>2</v>
          </cell>
          <cell r="H214" t="str">
            <v>m</v>
          </cell>
          <cell r="BS214">
            <v>2</v>
          </cell>
        </row>
        <row r="215">
          <cell r="C215">
            <v>211</v>
          </cell>
          <cell r="D215" t="str">
            <v>카메라 통신</v>
          </cell>
          <cell r="E215" t="str">
            <v>UTP Cat.5e 4P(옥외) x 4열</v>
          </cell>
          <cell r="F215" t="str">
            <v>3+2</v>
          </cell>
          <cell r="G215">
            <v>5</v>
          </cell>
          <cell r="H215" t="str">
            <v>m</v>
          </cell>
          <cell r="BT215">
            <v>5</v>
          </cell>
        </row>
        <row r="216">
          <cell r="C216">
            <v>212</v>
          </cell>
          <cell r="E216" t="str">
            <v>광케이블(옥외 가공) S/M 4C x 1열</v>
          </cell>
          <cell r="F216" t="str">
            <v>6+3+45+45+15</v>
          </cell>
          <cell r="G216">
            <v>114</v>
          </cell>
          <cell r="H216" t="str">
            <v>m</v>
          </cell>
          <cell r="BX216">
            <v>114</v>
          </cell>
        </row>
        <row r="217">
          <cell r="B217">
            <v>1013</v>
          </cell>
          <cell r="C217">
            <v>213</v>
          </cell>
          <cell r="D217" t="str">
            <v>계</v>
          </cell>
          <cell r="I217">
            <v>0</v>
          </cell>
          <cell r="J217">
            <v>1</v>
          </cell>
          <cell r="K217">
            <v>0</v>
          </cell>
          <cell r="L217">
            <v>0</v>
          </cell>
          <cell r="M217">
            <v>1</v>
          </cell>
          <cell r="N217">
            <v>0</v>
          </cell>
          <cell r="O217">
            <v>0</v>
          </cell>
          <cell r="P217">
            <v>1</v>
          </cell>
          <cell r="Q217">
            <v>0</v>
          </cell>
          <cell r="R217">
            <v>1</v>
          </cell>
          <cell r="S217">
            <v>1</v>
          </cell>
          <cell r="T217">
            <v>0</v>
          </cell>
          <cell r="U217">
            <v>2</v>
          </cell>
          <cell r="V217">
            <v>0</v>
          </cell>
          <cell r="W217">
            <v>0</v>
          </cell>
          <cell r="X217">
            <v>0</v>
          </cell>
          <cell r="Y217">
            <v>0</v>
          </cell>
          <cell r="Z217">
            <v>0</v>
          </cell>
          <cell r="AA217">
            <v>0</v>
          </cell>
          <cell r="AB217">
            <v>0</v>
          </cell>
          <cell r="AC217">
            <v>1</v>
          </cell>
          <cell r="AD217">
            <v>0</v>
          </cell>
          <cell r="AF217">
            <v>0</v>
          </cell>
          <cell r="AG217">
            <v>0</v>
          </cell>
          <cell r="AH217">
            <v>0</v>
          </cell>
          <cell r="AI217">
            <v>0</v>
          </cell>
          <cell r="AJ217">
            <v>0</v>
          </cell>
          <cell r="AK217">
            <v>0</v>
          </cell>
          <cell r="AL217">
            <v>1</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6.5</v>
          </cell>
          <cell r="BA217">
            <v>0</v>
          </cell>
          <cell r="BB217">
            <v>6</v>
          </cell>
          <cell r="BC217">
            <v>0</v>
          </cell>
          <cell r="BD217">
            <v>0</v>
          </cell>
          <cell r="BE217">
            <v>2.5</v>
          </cell>
          <cell r="BF217">
            <v>4</v>
          </cell>
          <cell r="BG217">
            <v>2</v>
          </cell>
          <cell r="BH217">
            <v>0</v>
          </cell>
          <cell r="BI217">
            <v>0</v>
          </cell>
          <cell r="BJ217">
            <v>114</v>
          </cell>
          <cell r="BK217">
            <v>0</v>
          </cell>
          <cell r="BL217">
            <v>0</v>
          </cell>
          <cell r="BM217">
            <v>4</v>
          </cell>
          <cell r="BN217">
            <v>5</v>
          </cell>
          <cell r="BO217">
            <v>0</v>
          </cell>
          <cell r="BP217">
            <v>0</v>
          </cell>
          <cell r="BQ217">
            <v>0</v>
          </cell>
          <cell r="BR217">
            <v>2</v>
          </cell>
          <cell r="BS217">
            <v>6</v>
          </cell>
          <cell r="BT217">
            <v>5</v>
          </cell>
          <cell r="BU217">
            <v>0</v>
          </cell>
          <cell r="BV217">
            <v>0</v>
          </cell>
          <cell r="BW217">
            <v>0</v>
          </cell>
          <cell r="BX217">
            <v>114</v>
          </cell>
          <cell r="BY217">
            <v>2</v>
          </cell>
          <cell r="BZ217">
            <v>4.5</v>
          </cell>
          <cell r="CA217">
            <v>1</v>
          </cell>
          <cell r="CB217">
            <v>0</v>
          </cell>
          <cell r="CC217">
            <v>1</v>
          </cell>
          <cell r="CD217">
            <v>8</v>
          </cell>
          <cell r="CE217">
            <v>4</v>
          </cell>
          <cell r="CF217">
            <v>10</v>
          </cell>
          <cell r="CG217">
            <v>0</v>
          </cell>
          <cell r="CI217">
            <v>108</v>
          </cell>
          <cell r="CJ217">
            <v>0</v>
          </cell>
          <cell r="CK217">
            <v>0</v>
          </cell>
          <cell r="CL217">
            <v>0</v>
          </cell>
          <cell r="CM217">
            <v>0</v>
          </cell>
          <cell r="CN217">
            <v>0</v>
          </cell>
          <cell r="CO217">
            <v>25</v>
          </cell>
          <cell r="CP217">
            <v>2</v>
          </cell>
        </row>
        <row r="218">
          <cell r="B218">
            <v>2014</v>
          </cell>
          <cell r="C218">
            <v>214</v>
          </cell>
          <cell r="D218" t="str">
            <v>2.14 기흥구 신갈동 402-5(도)</v>
          </cell>
          <cell r="I218">
            <v>1</v>
          </cell>
          <cell r="J218">
            <v>1</v>
          </cell>
          <cell r="K218">
            <v>1</v>
          </cell>
          <cell r="L218">
            <v>1</v>
          </cell>
          <cell r="M218">
            <v>1</v>
          </cell>
          <cell r="N218">
            <v>1</v>
          </cell>
          <cell r="O218">
            <v>1</v>
          </cell>
          <cell r="R218">
            <v>1</v>
          </cell>
          <cell r="S218">
            <v>1</v>
          </cell>
          <cell r="X218">
            <v>1</v>
          </cell>
          <cell r="Y218">
            <v>1</v>
          </cell>
          <cell r="Z218">
            <v>1</v>
          </cell>
          <cell r="AB218">
            <v>1</v>
          </cell>
          <cell r="AD218">
            <v>2</v>
          </cell>
          <cell r="AF218">
            <v>1</v>
          </cell>
          <cell r="AI218">
            <v>1</v>
          </cell>
          <cell r="AO218">
            <v>1</v>
          </cell>
          <cell r="AU218">
            <v>1</v>
          </cell>
          <cell r="CA218">
            <v>1</v>
          </cell>
          <cell r="CC218">
            <v>1</v>
          </cell>
          <cell r="CD218">
            <v>2</v>
          </cell>
          <cell r="CO218">
            <v>25</v>
          </cell>
          <cell r="CP218">
            <v>2</v>
          </cell>
        </row>
        <row r="219">
          <cell r="C219">
            <v>215</v>
          </cell>
          <cell r="D219" t="str">
            <v>전원인입</v>
          </cell>
          <cell r="E219" t="str">
            <v>DV 2.6mm 2C x 1</v>
          </cell>
          <cell r="F219">
            <v>15</v>
          </cell>
          <cell r="G219">
            <v>15</v>
          </cell>
          <cell r="H219" t="str">
            <v>m</v>
          </cell>
          <cell r="CG219">
            <v>15</v>
          </cell>
        </row>
        <row r="220">
          <cell r="C220">
            <v>216</v>
          </cell>
          <cell r="E220" t="str">
            <v>F-CV 4sq x 2C x 1</v>
          </cell>
          <cell r="F220" t="str">
            <v>4+1+1</v>
          </cell>
          <cell r="G220">
            <v>6</v>
          </cell>
          <cell r="H220" t="str">
            <v>m</v>
          </cell>
          <cell r="BJ220">
            <v>6</v>
          </cell>
        </row>
        <row r="221">
          <cell r="C221">
            <v>217</v>
          </cell>
          <cell r="E221" t="str">
            <v>F-CV 2.5sq x 2C x 1</v>
          </cell>
          <cell r="F221">
            <v>2</v>
          </cell>
          <cell r="G221">
            <v>2</v>
          </cell>
          <cell r="H221" t="str">
            <v>m</v>
          </cell>
          <cell r="BK221">
            <v>2</v>
          </cell>
        </row>
        <row r="222">
          <cell r="C222">
            <v>218</v>
          </cell>
          <cell r="D222" t="str">
            <v>LED 안내판 전원</v>
          </cell>
          <cell r="E222" t="str">
            <v>VCT 1.5sq 2C x 1열</v>
          </cell>
          <cell r="F222" t="str">
            <v>3+2</v>
          </cell>
          <cell r="G222">
            <v>5</v>
          </cell>
          <cell r="H222" t="str">
            <v>m</v>
          </cell>
          <cell r="BM222">
            <v>5</v>
          </cell>
        </row>
        <row r="223">
          <cell r="C223">
            <v>219</v>
          </cell>
          <cell r="D223" t="str">
            <v>카메라 전원</v>
          </cell>
          <cell r="E223" t="str">
            <v>VCT 1.5sq 2C x 4열</v>
          </cell>
          <cell r="F223" t="str">
            <v>3+3</v>
          </cell>
          <cell r="G223">
            <v>6</v>
          </cell>
          <cell r="H223" t="str">
            <v>m</v>
          </cell>
          <cell r="BP223">
            <v>6</v>
          </cell>
        </row>
        <row r="224">
          <cell r="C224">
            <v>220</v>
          </cell>
          <cell r="D224" t="str">
            <v>스피커</v>
          </cell>
          <cell r="E224" t="str">
            <v>SW 2300 x 1</v>
          </cell>
          <cell r="F224" t="str">
            <v>0.5+1.5</v>
          </cell>
          <cell r="G224">
            <v>2</v>
          </cell>
          <cell r="H224" t="str">
            <v>m</v>
          </cell>
          <cell r="BR224">
            <v>2</v>
          </cell>
        </row>
        <row r="225">
          <cell r="C225">
            <v>221</v>
          </cell>
          <cell r="D225" t="str">
            <v>전선</v>
          </cell>
          <cell r="E225" t="str">
            <v>F-GV 4sq x 1</v>
          </cell>
          <cell r="F225" t="str">
            <v>2+4</v>
          </cell>
          <cell r="G225">
            <v>6</v>
          </cell>
          <cell r="H225" t="str">
            <v>m</v>
          </cell>
          <cell r="BZ225">
            <v>6</v>
          </cell>
        </row>
        <row r="226">
          <cell r="C226">
            <v>222</v>
          </cell>
          <cell r="D226" t="str">
            <v>경광등</v>
          </cell>
          <cell r="E226" t="str">
            <v>UTP Cat.5e 4P(옥외) x 1열</v>
          </cell>
          <cell r="F226" t="str">
            <v>0.5+3.5</v>
          </cell>
          <cell r="G226">
            <v>4</v>
          </cell>
          <cell r="H226" t="str">
            <v>m</v>
          </cell>
          <cell r="BS226">
            <v>4</v>
          </cell>
        </row>
        <row r="227">
          <cell r="C227">
            <v>223</v>
          </cell>
          <cell r="D227" t="str">
            <v>비상벨</v>
          </cell>
          <cell r="E227" t="str">
            <v>UTP Cat.5e 4P(옥외) x 1열</v>
          </cell>
          <cell r="F227" t="str">
            <v>0.5+1.5</v>
          </cell>
          <cell r="G227">
            <v>2</v>
          </cell>
          <cell r="H227" t="str">
            <v>m</v>
          </cell>
          <cell r="BS227">
            <v>2</v>
          </cell>
        </row>
        <row r="228">
          <cell r="C228">
            <v>224</v>
          </cell>
          <cell r="D228" t="str">
            <v>카메라 통신</v>
          </cell>
          <cell r="E228" t="str">
            <v>UTP Cat.5e 4P(옥외) x 4열</v>
          </cell>
          <cell r="F228" t="str">
            <v>3+3</v>
          </cell>
          <cell r="G228">
            <v>6</v>
          </cell>
          <cell r="H228" t="str">
            <v>m</v>
          </cell>
          <cell r="BV228">
            <v>6</v>
          </cell>
        </row>
        <row r="229">
          <cell r="C229">
            <v>225</v>
          </cell>
          <cell r="D229" t="str">
            <v>불법광고물부착방지시트</v>
          </cell>
          <cell r="F229" t="str">
            <v>(0.0056+0.165+0.0056)*3.14*2.5</v>
          </cell>
          <cell r="G229">
            <v>1.38317</v>
          </cell>
          <cell r="H229" t="str">
            <v>㎡</v>
          </cell>
          <cell r="AA229">
            <v>1.38317</v>
          </cell>
        </row>
        <row r="230">
          <cell r="B230">
            <v>1014</v>
          </cell>
          <cell r="C230">
            <v>226</v>
          </cell>
          <cell r="D230" t="str">
            <v>계</v>
          </cell>
          <cell r="I230">
            <v>1</v>
          </cell>
          <cell r="J230">
            <v>1</v>
          </cell>
          <cell r="K230">
            <v>1</v>
          </cell>
          <cell r="L230">
            <v>1</v>
          </cell>
          <cell r="M230">
            <v>1</v>
          </cell>
          <cell r="N230">
            <v>1</v>
          </cell>
          <cell r="O230">
            <v>1</v>
          </cell>
          <cell r="P230">
            <v>0</v>
          </cell>
          <cell r="Q230">
            <v>0</v>
          </cell>
          <cell r="R230">
            <v>1</v>
          </cell>
          <cell r="S230">
            <v>1</v>
          </cell>
          <cell r="T230">
            <v>0</v>
          </cell>
          <cell r="U230">
            <v>0</v>
          </cell>
          <cell r="V230">
            <v>0</v>
          </cell>
          <cell r="W230">
            <v>0</v>
          </cell>
          <cell r="X230">
            <v>1</v>
          </cell>
          <cell r="Y230">
            <v>1</v>
          </cell>
          <cell r="Z230">
            <v>1</v>
          </cell>
          <cell r="AA230">
            <v>1.38317</v>
          </cell>
          <cell r="AB230">
            <v>1</v>
          </cell>
          <cell r="AC230">
            <v>0</v>
          </cell>
          <cell r="AD230">
            <v>2</v>
          </cell>
          <cell r="AF230">
            <v>1</v>
          </cell>
          <cell r="AG230">
            <v>0</v>
          </cell>
          <cell r="AH230">
            <v>0</v>
          </cell>
          <cell r="AI230">
            <v>1</v>
          </cell>
          <cell r="AJ230">
            <v>0</v>
          </cell>
          <cell r="AK230">
            <v>0</v>
          </cell>
          <cell r="AL230">
            <v>0</v>
          </cell>
          <cell r="AM230">
            <v>0</v>
          </cell>
          <cell r="AN230">
            <v>0</v>
          </cell>
          <cell r="AO230">
            <v>1</v>
          </cell>
          <cell r="AP230">
            <v>0</v>
          </cell>
          <cell r="AQ230">
            <v>0</v>
          </cell>
          <cell r="AR230">
            <v>0</v>
          </cell>
          <cell r="AS230">
            <v>0</v>
          </cell>
          <cell r="AT230">
            <v>0</v>
          </cell>
          <cell r="AU230">
            <v>1</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6</v>
          </cell>
          <cell r="BK230">
            <v>2</v>
          </cell>
          <cell r="BL230">
            <v>0</v>
          </cell>
          <cell r="BM230">
            <v>5</v>
          </cell>
          <cell r="BN230">
            <v>0</v>
          </cell>
          <cell r="BO230">
            <v>0</v>
          </cell>
          <cell r="BP230">
            <v>6</v>
          </cell>
          <cell r="BQ230">
            <v>0</v>
          </cell>
          <cell r="BR230">
            <v>2</v>
          </cell>
          <cell r="BS230">
            <v>6</v>
          </cell>
          <cell r="BT230">
            <v>0</v>
          </cell>
          <cell r="BU230">
            <v>0</v>
          </cell>
          <cell r="BV230">
            <v>6</v>
          </cell>
          <cell r="BW230">
            <v>0</v>
          </cell>
          <cell r="BX230">
            <v>0</v>
          </cell>
          <cell r="BY230">
            <v>0</v>
          </cell>
          <cell r="BZ230">
            <v>6</v>
          </cell>
          <cell r="CA230">
            <v>1</v>
          </cell>
          <cell r="CB230">
            <v>0</v>
          </cell>
          <cell r="CC230">
            <v>1</v>
          </cell>
          <cell r="CD230">
            <v>2</v>
          </cell>
          <cell r="CE230">
            <v>0</v>
          </cell>
          <cell r="CF230">
            <v>0</v>
          </cell>
          <cell r="CG230">
            <v>15</v>
          </cell>
          <cell r="CI230">
            <v>0</v>
          </cell>
          <cell r="CJ230">
            <v>0</v>
          </cell>
          <cell r="CK230">
            <v>0</v>
          </cell>
          <cell r="CL230">
            <v>0</v>
          </cell>
          <cell r="CM230">
            <v>0</v>
          </cell>
          <cell r="CN230">
            <v>0</v>
          </cell>
          <cell r="CO230">
            <v>25</v>
          </cell>
          <cell r="CP230">
            <v>2</v>
          </cell>
        </row>
        <row r="231">
          <cell r="B231">
            <v>2015</v>
          </cell>
          <cell r="C231">
            <v>227</v>
          </cell>
          <cell r="D231" t="str">
            <v>2.15 기흥구 지곡동 산31-3(임)(지곡동61-3)</v>
          </cell>
          <cell r="I231">
            <v>1</v>
          </cell>
          <cell r="J231">
            <v>1</v>
          </cell>
          <cell r="K231">
            <v>1</v>
          </cell>
          <cell r="L231">
            <v>1</v>
          </cell>
          <cell r="M231">
            <v>1</v>
          </cell>
          <cell r="N231">
            <v>1</v>
          </cell>
          <cell r="O231">
            <v>1</v>
          </cell>
          <cell r="Q231">
            <v>1</v>
          </cell>
          <cell r="R231">
            <v>1</v>
          </cell>
          <cell r="S231">
            <v>1</v>
          </cell>
          <cell r="V231">
            <v>1</v>
          </cell>
          <cell r="X231">
            <v>1</v>
          </cell>
          <cell r="Y231">
            <v>1</v>
          </cell>
          <cell r="Z231">
            <v>1</v>
          </cell>
          <cell r="AB231">
            <v>1</v>
          </cell>
          <cell r="AC231">
            <v>1</v>
          </cell>
          <cell r="AD231">
            <v>2</v>
          </cell>
          <cell r="AL231">
            <v>1</v>
          </cell>
          <cell r="BF231">
            <v>8</v>
          </cell>
          <cell r="BH231">
            <v>4</v>
          </cell>
          <cell r="BI231">
            <v>4</v>
          </cell>
          <cell r="CA231">
            <v>1</v>
          </cell>
          <cell r="CC231">
            <v>1</v>
          </cell>
          <cell r="CF231">
            <v>10</v>
          </cell>
          <cell r="CI231">
            <v>75</v>
          </cell>
          <cell r="CO231">
            <v>25</v>
          </cell>
          <cell r="CP231">
            <v>2</v>
          </cell>
        </row>
        <row r="232">
          <cell r="C232">
            <v>228</v>
          </cell>
          <cell r="D232" t="str">
            <v>전선관</v>
          </cell>
          <cell r="E232" t="str">
            <v>FLEX 16C(방수)</v>
          </cell>
          <cell r="F232" t="str">
            <v>1.5+1.5</v>
          </cell>
          <cell r="G232">
            <v>3</v>
          </cell>
          <cell r="H232" t="str">
            <v>m</v>
          </cell>
          <cell r="AZ232">
            <v>3</v>
          </cell>
        </row>
        <row r="233">
          <cell r="C233">
            <v>229</v>
          </cell>
          <cell r="E233" t="str">
            <v>FLEX 28C(방수)</v>
          </cell>
          <cell r="F233" t="str">
            <v>1+9.5+6+6</v>
          </cell>
          <cell r="G233">
            <v>22.5</v>
          </cell>
          <cell r="H233" t="str">
            <v>m</v>
          </cell>
          <cell r="BB233">
            <v>22.5</v>
          </cell>
        </row>
        <row r="234">
          <cell r="C234">
            <v>230</v>
          </cell>
          <cell r="E234" t="str">
            <v>FLEX 36C(방수)</v>
          </cell>
          <cell r="F234">
            <v>3</v>
          </cell>
          <cell r="G234">
            <v>3</v>
          </cell>
          <cell r="H234" t="str">
            <v>m</v>
          </cell>
          <cell r="BC234">
            <v>3</v>
          </cell>
        </row>
        <row r="235">
          <cell r="C235">
            <v>231</v>
          </cell>
          <cell r="D235" t="str">
            <v>전선관(접지)</v>
          </cell>
          <cell r="E235" t="str">
            <v>HI 16C</v>
          </cell>
          <cell r="F235">
            <v>2.5</v>
          </cell>
          <cell r="G235">
            <v>2.5</v>
          </cell>
          <cell r="H235" t="str">
            <v>m</v>
          </cell>
          <cell r="BE235">
            <v>2.5</v>
          </cell>
        </row>
        <row r="236">
          <cell r="C236">
            <v>232</v>
          </cell>
          <cell r="D236" t="str">
            <v>전원인입</v>
          </cell>
          <cell r="E236" t="str">
            <v>F-CV 4sq x 2C x 1</v>
          </cell>
          <cell r="F236" t="str">
            <v>1+9.5</v>
          </cell>
          <cell r="G236">
            <v>10.5</v>
          </cell>
          <cell r="H236" t="str">
            <v>m</v>
          </cell>
          <cell r="BJ236">
            <v>10.5</v>
          </cell>
        </row>
        <row r="237">
          <cell r="C237">
            <v>233</v>
          </cell>
          <cell r="E237" t="str">
            <v>F-CV 2.5sq x 2C x 1</v>
          </cell>
          <cell r="F237">
            <v>2</v>
          </cell>
          <cell r="G237">
            <v>2</v>
          </cell>
          <cell r="H237" t="str">
            <v>m</v>
          </cell>
          <cell r="BK237">
            <v>2</v>
          </cell>
        </row>
        <row r="238">
          <cell r="C238">
            <v>234</v>
          </cell>
          <cell r="E238" t="str">
            <v>F-CV 2.5sq x 3C x 1</v>
          </cell>
          <cell r="F238" t="str">
            <v>6+55+20+6</v>
          </cell>
          <cell r="G238">
            <v>87</v>
          </cell>
          <cell r="H238" t="str">
            <v>m</v>
          </cell>
          <cell r="BL238">
            <v>87</v>
          </cell>
        </row>
        <row r="239">
          <cell r="C239">
            <v>235</v>
          </cell>
          <cell r="D239" t="str">
            <v>LED 안내판 전원</v>
          </cell>
          <cell r="E239" t="str">
            <v>VCT 1.5sq 2C x 1열</v>
          </cell>
          <cell r="F239" t="str">
            <v>3+1</v>
          </cell>
          <cell r="G239">
            <v>4</v>
          </cell>
          <cell r="H239" t="str">
            <v>m</v>
          </cell>
          <cell r="BM239">
            <v>4</v>
          </cell>
        </row>
        <row r="240">
          <cell r="C240">
            <v>236</v>
          </cell>
          <cell r="D240" t="str">
            <v>카메라 전원</v>
          </cell>
          <cell r="E240" t="str">
            <v>VCT 1.5sq 2C x 2열</v>
          </cell>
          <cell r="F240">
            <v>2</v>
          </cell>
          <cell r="G240">
            <v>2</v>
          </cell>
          <cell r="H240" t="str">
            <v>m</v>
          </cell>
          <cell r="BN240">
            <v>2</v>
          </cell>
        </row>
        <row r="241">
          <cell r="C241">
            <v>237</v>
          </cell>
          <cell r="E241" t="str">
            <v>VCT 1.5sq 2C x 3열</v>
          </cell>
          <cell r="F241" t="str">
            <v>3+2</v>
          </cell>
          <cell r="G241">
            <v>5</v>
          </cell>
          <cell r="H241" t="str">
            <v>m</v>
          </cell>
          <cell r="BO241">
            <v>5</v>
          </cell>
        </row>
        <row r="242">
          <cell r="C242">
            <v>238</v>
          </cell>
          <cell r="D242" t="str">
            <v>스피커</v>
          </cell>
          <cell r="E242" t="str">
            <v>SW 2300 x 1</v>
          </cell>
          <cell r="F242" t="str">
            <v>0.5+1.5</v>
          </cell>
          <cell r="G242">
            <v>2</v>
          </cell>
          <cell r="H242" t="str">
            <v>m</v>
          </cell>
          <cell r="BR242">
            <v>2</v>
          </cell>
        </row>
        <row r="243">
          <cell r="C243">
            <v>239</v>
          </cell>
          <cell r="D243" t="str">
            <v>전선</v>
          </cell>
          <cell r="E243" t="str">
            <v>F-GV 4sq x 1</v>
          </cell>
          <cell r="F243" t="str">
            <v>2+2.5</v>
          </cell>
          <cell r="G243">
            <v>4.5</v>
          </cell>
          <cell r="H243" t="str">
            <v>m</v>
          </cell>
          <cell r="BZ243">
            <v>4.5</v>
          </cell>
        </row>
        <row r="244">
          <cell r="C244">
            <v>240</v>
          </cell>
          <cell r="D244" t="str">
            <v>경광등</v>
          </cell>
          <cell r="E244" t="str">
            <v>UTP Cat.5e 4P(옥외) x 1열</v>
          </cell>
          <cell r="F244" t="str">
            <v>3+1</v>
          </cell>
          <cell r="G244">
            <v>4</v>
          </cell>
          <cell r="H244" t="str">
            <v>m</v>
          </cell>
          <cell r="BS244">
            <v>4</v>
          </cell>
        </row>
        <row r="245">
          <cell r="C245">
            <v>241</v>
          </cell>
          <cell r="D245" t="str">
            <v>비상벨</v>
          </cell>
          <cell r="E245" t="str">
            <v>UTP Cat.5e 4P(옥외) x 1열</v>
          </cell>
          <cell r="F245" t="str">
            <v>0.5+1.5</v>
          </cell>
          <cell r="G245">
            <v>2</v>
          </cell>
          <cell r="H245" t="str">
            <v>m</v>
          </cell>
          <cell r="BS245">
            <v>2</v>
          </cell>
        </row>
        <row r="246">
          <cell r="C246">
            <v>242</v>
          </cell>
          <cell r="D246" t="str">
            <v>카메라 통신</v>
          </cell>
          <cell r="E246" t="str">
            <v>UTP Cat.5e 4P(옥외) x 1열</v>
          </cell>
          <cell r="F246" t="str">
            <v>6+55+20+6</v>
          </cell>
          <cell r="G246">
            <v>87</v>
          </cell>
          <cell r="H246" t="str">
            <v>m</v>
          </cell>
          <cell r="BS246">
            <v>87</v>
          </cell>
        </row>
        <row r="247">
          <cell r="C247">
            <v>243</v>
          </cell>
          <cell r="E247" t="str">
            <v>UTP Cat.5e 4P(옥외) x 2열</v>
          </cell>
          <cell r="F247">
            <v>2</v>
          </cell>
          <cell r="G247">
            <v>2</v>
          </cell>
          <cell r="H247" t="str">
            <v>m</v>
          </cell>
          <cell r="BT247">
            <v>2</v>
          </cell>
        </row>
        <row r="248">
          <cell r="C248">
            <v>244</v>
          </cell>
          <cell r="E248" t="str">
            <v>UTP Cat.5e 4P(옥외) x 3열</v>
          </cell>
          <cell r="F248" t="str">
            <v>3+2</v>
          </cell>
          <cell r="G248">
            <v>5</v>
          </cell>
          <cell r="H248" t="str">
            <v>m</v>
          </cell>
          <cell r="BU248">
            <v>5</v>
          </cell>
        </row>
        <row r="249">
          <cell r="B249">
            <v>1015</v>
          </cell>
          <cell r="C249">
            <v>245</v>
          </cell>
          <cell r="D249" t="str">
            <v>계</v>
          </cell>
          <cell r="I249">
            <v>1</v>
          </cell>
          <cell r="J249">
            <v>1</v>
          </cell>
          <cell r="K249">
            <v>1</v>
          </cell>
          <cell r="L249">
            <v>1</v>
          </cell>
          <cell r="M249">
            <v>1</v>
          </cell>
          <cell r="N249">
            <v>1</v>
          </cell>
          <cell r="O249">
            <v>1</v>
          </cell>
          <cell r="P249">
            <v>0</v>
          </cell>
          <cell r="Q249">
            <v>1</v>
          </cell>
          <cell r="R249">
            <v>1</v>
          </cell>
          <cell r="S249">
            <v>1</v>
          </cell>
          <cell r="T249">
            <v>0</v>
          </cell>
          <cell r="U249">
            <v>0</v>
          </cell>
          <cell r="V249">
            <v>1</v>
          </cell>
          <cell r="W249">
            <v>0</v>
          </cell>
          <cell r="X249">
            <v>1</v>
          </cell>
          <cell r="Y249">
            <v>1</v>
          </cell>
          <cell r="Z249">
            <v>1</v>
          </cell>
          <cell r="AA249">
            <v>0</v>
          </cell>
          <cell r="AB249">
            <v>1</v>
          </cell>
          <cell r="AC249">
            <v>1</v>
          </cell>
          <cell r="AD249">
            <v>2</v>
          </cell>
          <cell r="AF249">
            <v>0</v>
          </cell>
          <cell r="AG249">
            <v>0</v>
          </cell>
          <cell r="AH249">
            <v>0</v>
          </cell>
          <cell r="AI249">
            <v>0</v>
          </cell>
          <cell r="AJ249">
            <v>0</v>
          </cell>
          <cell r="AK249">
            <v>0</v>
          </cell>
          <cell r="AL249">
            <v>1</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3</v>
          </cell>
          <cell r="BA249">
            <v>0</v>
          </cell>
          <cell r="BB249">
            <v>22.5</v>
          </cell>
          <cell r="BC249">
            <v>3</v>
          </cell>
          <cell r="BD249">
            <v>0</v>
          </cell>
          <cell r="BE249">
            <v>2.5</v>
          </cell>
          <cell r="BF249">
            <v>8</v>
          </cell>
          <cell r="BG249">
            <v>0</v>
          </cell>
          <cell r="BH249">
            <v>4</v>
          </cell>
          <cell r="BI249">
            <v>4</v>
          </cell>
          <cell r="BJ249">
            <v>10.5</v>
          </cell>
          <cell r="BK249">
            <v>2</v>
          </cell>
          <cell r="BL249">
            <v>87</v>
          </cell>
          <cell r="BM249">
            <v>4</v>
          </cell>
          <cell r="BN249">
            <v>2</v>
          </cell>
          <cell r="BO249">
            <v>5</v>
          </cell>
          <cell r="BP249">
            <v>0</v>
          </cell>
          <cell r="BQ249">
            <v>0</v>
          </cell>
          <cell r="BR249">
            <v>2</v>
          </cell>
          <cell r="BS249">
            <v>93</v>
          </cell>
          <cell r="BT249">
            <v>2</v>
          </cell>
          <cell r="BU249">
            <v>5</v>
          </cell>
          <cell r="BV249">
            <v>0</v>
          </cell>
          <cell r="BW249">
            <v>0</v>
          </cell>
          <cell r="BX249">
            <v>0</v>
          </cell>
          <cell r="BY249">
            <v>0</v>
          </cell>
          <cell r="BZ249">
            <v>4.5</v>
          </cell>
          <cell r="CA249">
            <v>1</v>
          </cell>
          <cell r="CB249">
            <v>0</v>
          </cell>
          <cell r="CC249">
            <v>1</v>
          </cell>
          <cell r="CD249">
            <v>0</v>
          </cell>
          <cell r="CE249">
            <v>0</v>
          </cell>
          <cell r="CF249">
            <v>10</v>
          </cell>
          <cell r="CG249">
            <v>0</v>
          </cell>
          <cell r="CI249">
            <v>75</v>
          </cell>
          <cell r="CJ249">
            <v>0</v>
          </cell>
          <cell r="CK249">
            <v>0</v>
          </cell>
          <cell r="CL249">
            <v>0</v>
          </cell>
          <cell r="CM249">
            <v>0</v>
          </cell>
          <cell r="CN249">
            <v>0</v>
          </cell>
          <cell r="CO249">
            <v>25</v>
          </cell>
          <cell r="CP249">
            <v>2</v>
          </cell>
        </row>
        <row r="250">
          <cell r="B250">
            <v>2016</v>
          </cell>
          <cell r="C250">
            <v>246</v>
          </cell>
          <cell r="D250" t="str">
            <v>2.16 수지구 고기동 259-58(도)(고기동391-2)</v>
          </cell>
          <cell r="I250">
            <v>1</v>
          </cell>
          <cell r="J250">
            <v>1</v>
          </cell>
          <cell r="K250">
            <v>1</v>
          </cell>
          <cell r="L250">
            <v>1</v>
          </cell>
          <cell r="M250">
            <v>1</v>
          </cell>
          <cell r="N250">
            <v>1</v>
          </cell>
          <cell r="O250">
            <v>1</v>
          </cell>
          <cell r="R250">
            <v>1</v>
          </cell>
          <cell r="S250">
            <v>1</v>
          </cell>
          <cell r="X250">
            <v>1</v>
          </cell>
          <cell r="Y250">
            <v>1</v>
          </cell>
          <cell r="Z250">
            <v>1</v>
          </cell>
          <cell r="AB250">
            <v>1</v>
          </cell>
          <cell r="AD250">
            <v>2</v>
          </cell>
          <cell r="AF250">
            <v>1</v>
          </cell>
          <cell r="AH250">
            <v>1</v>
          </cell>
          <cell r="AO250">
            <v>1</v>
          </cell>
          <cell r="AU250">
            <v>1</v>
          </cell>
          <cell r="AX250">
            <v>4</v>
          </cell>
          <cell r="CA250">
            <v>1</v>
          </cell>
          <cell r="CC250">
            <v>1</v>
          </cell>
          <cell r="CD250">
            <v>2</v>
          </cell>
          <cell r="CO250">
            <v>25</v>
          </cell>
          <cell r="CP250">
            <v>2</v>
          </cell>
        </row>
        <row r="251">
          <cell r="C251">
            <v>247</v>
          </cell>
          <cell r="D251" t="str">
            <v>전원인입</v>
          </cell>
          <cell r="E251" t="str">
            <v>DV 2.6mm 2C x 1</v>
          </cell>
          <cell r="F251">
            <v>10</v>
          </cell>
          <cell r="G251">
            <v>10</v>
          </cell>
          <cell r="H251" t="str">
            <v>m</v>
          </cell>
          <cell r="CG251">
            <v>10</v>
          </cell>
        </row>
        <row r="252">
          <cell r="C252">
            <v>248</v>
          </cell>
          <cell r="E252" t="str">
            <v>F-CV 4sq x 2C x 1</v>
          </cell>
          <cell r="F252" t="str">
            <v>4+1+1</v>
          </cell>
          <cell r="G252">
            <v>6</v>
          </cell>
          <cell r="H252" t="str">
            <v>m</v>
          </cell>
          <cell r="BJ252">
            <v>6</v>
          </cell>
        </row>
        <row r="253">
          <cell r="C253">
            <v>249</v>
          </cell>
          <cell r="E253" t="str">
            <v>F-CV 2.5sq x 2C x 1</v>
          </cell>
          <cell r="F253">
            <v>2</v>
          </cell>
          <cell r="G253">
            <v>2</v>
          </cell>
          <cell r="H253" t="str">
            <v>m</v>
          </cell>
          <cell r="BK253">
            <v>2</v>
          </cell>
        </row>
        <row r="254">
          <cell r="C254">
            <v>250</v>
          </cell>
          <cell r="D254" t="str">
            <v>LED 안내판 전원</v>
          </cell>
          <cell r="E254" t="str">
            <v>VCT 1.5sq 2C x 1열</v>
          </cell>
          <cell r="F254" t="str">
            <v>3+2</v>
          </cell>
          <cell r="G254">
            <v>5</v>
          </cell>
          <cell r="H254" t="str">
            <v>m</v>
          </cell>
          <cell r="BM254">
            <v>5</v>
          </cell>
        </row>
        <row r="255">
          <cell r="C255">
            <v>251</v>
          </cell>
          <cell r="D255" t="str">
            <v>카메라 전원</v>
          </cell>
          <cell r="E255" t="str">
            <v>VCT 1.5sq 2C x 4열</v>
          </cell>
          <cell r="F255" t="str">
            <v>3+3</v>
          </cell>
          <cell r="G255">
            <v>6</v>
          </cell>
          <cell r="H255" t="str">
            <v>m</v>
          </cell>
          <cell r="BP255">
            <v>6</v>
          </cell>
        </row>
        <row r="256">
          <cell r="C256">
            <v>252</v>
          </cell>
          <cell r="D256" t="str">
            <v>스피커</v>
          </cell>
          <cell r="E256" t="str">
            <v>SW 2300 x 1</v>
          </cell>
          <cell r="F256" t="str">
            <v>0.5+1.5</v>
          </cell>
          <cell r="G256">
            <v>2</v>
          </cell>
          <cell r="H256" t="str">
            <v>m</v>
          </cell>
          <cell r="BR256">
            <v>2</v>
          </cell>
        </row>
        <row r="257">
          <cell r="C257">
            <v>253</v>
          </cell>
          <cell r="D257" t="str">
            <v>전선</v>
          </cell>
          <cell r="E257" t="str">
            <v>F-GV 4sq x 1</v>
          </cell>
          <cell r="F257" t="str">
            <v>2+4</v>
          </cell>
          <cell r="G257">
            <v>6</v>
          </cell>
          <cell r="H257" t="str">
            <v>m</v>
          </cell>
          <cell r="BZ257">
            <v>6</v>
          </cell>
        </row>
        <row r="258">
          <cell r="C258">
            <v>254</v>
          </cell>
          <cell r="D258" t="str">
            <v>경광등</v>
          </cell>
          <cell r="E258" t="str">
            <v>UTP Cat.5e 4P(옥외) x 1열</v>
          </cell>
          <cell r="F258" t="str">
            <v>0.5+3.5</v>
          </cell>
          <cell r="G258">
            <v>4</v>
          </cell>
          <cell r="H258" t="str">
            <v>m</v>
          </cell>
          <cell r="BS258">
            <v>4</v>
          </cell>
        </row>
        <row r="259">
          <cell r="C259">
            <v>255</v>
          </cell>
          <cell r="D259" t="str">
            <v>비상벨</v>
          </cell>
          <cell r="E259" t="str">
            <v>UTP Cat.5e 4P(옥외) x 1열</v>
          </cell>
          <cell r="F259" t="str">
            <v>0.5+1.5</v>
          </cell>
          <cell r="G259">
            <v>2</v>
          </cell>
          <cell r="H259" t="str">
            <v>m</v>
          </cell>
          <cell r="BS259">
            <v>2</v>
          </cell>
        </row>
        <row r="260">
          <cell r="C260">
            <v>256</v>
          </cell>
          <cell r="D260" t="str">
            <v>카메라 통신</v>
          </cell>
          <cell r="E260" t="str">
            <v>UTP Cat.5e 4P(옥외) x 4열</v>
          </cell>
          <cell r="F260" t="str">
            <v>3+3</v>
          </cell>
          <cell r="G260">
            <v>6</v>
          </cell>
          <cell r="H260" t="str">
            <v>m</v>
          </cell>
          <cell r="BV260">
            <v>6</v>
          </cell>
        </row>
        <row r="261">
          <cell r="C261">
            <v>257</v>
          </cell>
          <cell r="D261" t="str">
            <v>불법광고물부착방지시트</v>
          </cell>
          <cell r="F261" t="str">
            <v>(0.0056+0.165+0.0056)*3.14*2.5</v>
          </cell>
          <cell r="G261">
            <v>1.38317</v>
          </cell>
          <cell r="H261" t="str">
            <v>㎡</v>
          </cell>
          <cell r="AA261">
            <v>1.38317</v>
          </cell>
        </row>
        <row r="262">
          <cell r="C262">
            <v>258</v>
          </cell>
          <cell r="D262" t="str">
            <v>폐기물처리</v>
          </cell>
          <cell r="E262" t="str">
            <v>폐아스콘(보호대)</v>
          </cell>
          <cell r="F262" t="str">
            <v>(0.2*0.2*0.05)*2.34*4</v>
          </cell>
          <cell r="G262">
            <v>1.8720000000000004E-2</v>
          </cell>
          <cell r="H262" t="str">
            <v>ton</v>
          </cell>
          <cell r="CN262">
            <v>1.8720000000000004E-2</v>
          </cell>
        </row>
        <row r="263">
          <cell r="C263">
            <v>259</v>
          </cell>
          <cell r="E263" t="str">
            <v>폐아스콘(기초)</v>
          </cell>
          <cell r="F263" t="str">
            <v>(0.7*0.7*0.2)*2.34</v>
          </cell>
          <cell r="G263">
            <v>0.22931999999999997</v>
          </cell>
          <cell r="H263" t="str">
            <v>ton</v>
          </cell>
          <cell r="CN263">
            <v>0.22931999999999997</v>
          </cell>
        </row>
        <row r="264">
          <cell r="C264">
            <v>260</v>
          </cell>
        </row>
        <row r="265">
          <cell r="B265">
            <v>1016</v>
          </cell>
          <cell r="C265">
            <v>261</v>
          </cell>
          <cell r="D265" t="str">
            <v>계</v>
          </cell>
          <cell r="I265">
            <v>1</v>
          </cell>
          <cell r="J265">
            <v>1</v>
          </cell>
          <cell r="K265">
            <v>1</v>
          </cell>
          <cell r="L265">
            <v>1</v>
          </cell>
          <cell r="M265">
            <v>1</v>
          </cell>
          <cell r="N265">
            <v>1</v>
          </cell>
          <cell r="O265">
            <v>1</v>
          </cell>
          <cell r="P265">
            <v>0</v>
          </cell>
          <cell r="Q265">
            <v>0</v>
          </cell>
          <cell r="R265">
            <v>1</v>
          </cell>
          <cell r="S265">
            <v>1</v>
          </cell>
          <cell r="T265">
            <v>0</v>
          </cell>
          <cell r="U265">
            <v>0</v>
          </cell>
          <cell r="V265">
            <v>0</v>
          </cell>
          <cell r="W265">
            <v>0</v>
          </cell>
          <cell r="X265">
            <v>1</v>
          </cell>
          <cell r="Y265">
            <v>1</v>
          </cell>
          <cell r="Z265">
            <v>1</v>
          </cell>
          <cell r="AA265">
            <v>1.38317</v>
          </cell>
          <cell r="AB265">
            <v>1</v>
          </cell>
          <cell r="AC265">
            <v>0</v>
          </cell>
          <cell r="AD265">
            <v>2</v>
          </cell>
          <cell r="AF265">
            <v>1</v>
          </cell>
          <cell r="AG265">
            <v>0</v>
          </cell>
          <cell r="AH265">
            <v>1</v>
          </cell>
          <cell r="AI265">
            <v>0</v>
          </cell>
          <cell r="AJ265">
            <v>0</v>
          </cell>
          <cell r="AK265">
            <v>0</v>
          </cell>
          <cell r="AL265">
            <v>0</v>
          </cell>
          <cell r="AM265">
            <v>0</v>
          </cell>
          <cell r="AN265">
            <v>0</v>
          </cell>
          <cell r="AO265">
            <v>1</v>
          </cell>
          <cell r="AP265">
            <v>0</v>
          </cell>
          <cell r="AQ265">
            <v>0</v>
          </cell>
          <cell r="AR265">
            <v>0</v>
          </cell>
          <cell r="AS265">
            <v>0</v>
          </cell>
          <cell r="AT265">
            <v>0</v>
          </cell>
          <cell r="AU265">
            <v>1</v>
          </cell>
          <cell r="AV265">
            <v>0</v>
          </cell>
          <cell r="AW265">
            <v>0</v>
          </cell>
          <cell r="AX265">
            <v>4</v>
          </cell>
          <cell r="AY265">
            <v>0</v>
          </cell>
          <cell r="AZ265">
            <v>0</v>
          </cell>
          <cell r="BA265">
            <v>0</v>
          </cell>
          <cell r="BB265">
            <v>0</v>
          </cell>
          <cell r="BC265">
            <v>0</v>
          </cell>
          <cell r="BD265">
            <v>0</v>
          </cell>
          <cell r="BE265">
            <v>0</v>
          </cell>
          <cell r="BF265">
            <v>0</v>
          </cell>
          <cell r="BG265">
            <v>0</v>
          </cell>
          <cell r="BH265">
            <v>0</v>
          </cell>
          <cell r="BI265">
            <v>0</v>
          </cell>
          <cell r="BJ265">
            <v>6</v>
          </cell>
          <cell r="BK265">
            <v>2</v>
          </cell>
          <cell r="BL265">
            <v>0</v>
          </cell>
          <cell r="BM265">
            <v>5</v>
          </cell>
          <cell r="BN265">
            <v>0</v>
          </cell>
          <cell r="BO265">
            <v>0</v>
          </cell>
          <cell r="BP265">
            <v>6</v>
          </cell>
          <cell r="BQ265">
            <v>0</v>
          </cell>
          <cell r="BR265">
            <v>2</v>
          </cell>
          <cell r="BS265">
            <v>6</v>
          </cell>
          <cell r="BT265">
            <v>0</v>
          </cell>
          <cell r="BU265">
            <v>0</v>
          </cell>
          <cell r="BV265">
            <v>6</v>
          </cell>
          <cell r="BW265">
            <v>0</v>
          </cell>
          <cell r="BX265">
            <v>0</v>
          </cell>
          <cell r="BY265">
            <v>0</v>
          </cell>
          <cell r="BZ265">
            <v>6</v>
          </cell>
          <cell r="CA265">
            <v>1</v>
          </cell>
          <cell r="CB265">
            <v>0</v>
          </cell>
          <cell r="CC265">
            <v>1</v>
          </cell>
          <cell r="CD265">
            <v>2</v>
          </cell>
          <cell r="CE265">
            <v>0</v>
          </cell>
          <cell r="CF265">
            <v>0</v>
          </cell>
          <cell r="CG265">
            <v>10</v>
          </cell>
          <cell r="CI265">
            <v>0</v>
          </cell>
          <cell r="CJ265">
            <v>0</v>
          </cell>
          <cell r="CK265">
            <v>0</v>
          </cell>
          <cell r="CL265">
            <v>0</v>
          </cell>
          <cell r="CM265">
            <v>0</v>
          </cell>
          <cell r="CN265">
            <v>0.24803999999999998</v>
          </cell>
          <cell r="CO265">
            <v>25</v>
          </cell>
          <cell r="CP265">
            <v>2</v>
          </cell>
        </row>
        <row r="266">
          <cell r="B266">
            <v>2017</v>
          </cell>
          <cell r="C266">
            <v>262</v>
          </cell>
          <cell r="D266" t="str">
            <v>2.17 수지구 고기동 755-36(천)</v>
          </cell>
          <cell r="I266">
            <v>1</v>
          </cell>
          <cell r="J266">
            <v>1</v>
          </cell>
          <cell r="K266">
            <v>1</v>
          </cell>
          <cell r="L266">
            <v>1</v>
          </cell>
          <cell r="M266">
            <v>1</v>
          </cell>
          <cell r="N266">
            <v>1</v>
          </cell>
          <cell r="O266">
            <v>1</v>
          </cell>
          <cell r="R266">
            <v>1</v>
          </cell>
          <cell r="S266">
            <v>1</v>
          </cell>
          <cell r="X266">
            <v>1</v>
          </cell>
          <cell r="Y266">
            <v>1</v>
          </cell>
          <cell r="Z266">
            <v>1</v>
          </cell>
          <cell r="AB266">
            <v>1</v>
          </cell>
          <cell r="AD266">
            <v>2</v>
          </cell>
          <cell r="AF266">
            <v>1</v>
          </cell>
          <cell r="AH266">
            <v>1</v>
          </cell>
          <cell r="AO266">
            <v>1</v>
          </cell>
          <cell r="AS266">
            <v>1</v>
          </cell>
          <cell r="CA266">
            <v>1</v>
          </cell>
          <cell r="CC266">
            <v>1</v>
          </cell>
          <cell r="CD266">
            <v>2</v>
          </cell>
          <cell r="CO266">
            <v>25</v>
          </cell>
          <cell r="CP266">
            <v>2</v>
          </cell>
        </row>
        <row r="267">
          <cell r="C267">
            <v>263</v>
          </cell>
          <cell r="D267" t="str">
            <v>전원인입</v>
          </cell>
          <cell r="E267" t="str">
            <v>DV 2.6mm 2C x 1</v>
          </cell>
          <cell r="F267">
            <v>2</v>
          </cell>
          <cell r="G267">
            <v>2</v>
          </cell>
          <cell r="H267" t="str">
            <v>m</v>
          </cell>
          <cell r="CG267">
            <v>2</v>
          </cell>
        </row>
        <row r="268">
          <cell r="C268">
            <v>264</v>
          </cell>
          <cell r="E268" t="str">
            <v>F-CV 4sq x 2C x 1</v>
          </cell>
          <cell r="F268" t="str">
            <v>4+1+1</v>
          </cell>
          <cell r="G268">
            <v>6</v>
          </cell>
          <cell r="H268" t="str">
            <v>m</v>
          </cell>
          <cell r="BJ268">
            <v>6</v>
          </cell>
        </row>
        <row r="269">
          <cell r="C269">
            <v>265</v>
          </cell>
          <cell r="E269" t="str">
            <v>F-CV 2.5sq x 2C x 1</v>
          </cell>
          <cell r="F269">
            <v>2</v>
          </cell>
          <cell r="G269">
            <v>2</v>
          </cell>
          <cell r="H269" t="str">
            <v>m</v>
          </cell>
          <cell r="BK269">
            <v>2</v>
          </cell>
        </row>
        <row r="270">
          <cell r="C270">
            <v>266</v>
          </cell>
          <cell r="D270" t="str">
            <v>LED 안내판 전원</v>
          </cell>
          <cell r="E270" t="str">
            <v>VCT 1.5sq 2C x 1열</v>
          </cell>
          <cell r="F270" t="str">
            <v>3+1</v>
          </cell>
          <cell r="G270">
            <v>4</v>
          </cell>
          <cell r="H270" t="str">
            <v>m</v>
          </cell>
          <cell r="BM270">
            <v>4</v>
          </cell>
        </row>
        <row r="271">
          <cell r="C271">
            <v>267</v>
          </cell>
          <cell r="D271" t="str">
            <v>카메라 전원</v>
          </cell>
          <cell r="E271" t="str">
            <v>VCT 1.5sq 2C x 3열</v>
          </cell>
          <cell r="F271" t="str">
            <v>3+2</v>
          </cell>
          <cell r="G271">
            <v>5</v>
          </cell>
          <cell r="H271" t="str">
            <v>m</v>
          </cell>
          <cell r="BO271">
            <v>5</v>
          </cell>
        </row>
        <row r="272">
          <cell r="C272">
            <v>268</v>
          </cell>
          <cell r="D272" t="str">
            <v>스피커</v>
          </cell>
          <cell r="E272" t="str">
            <v>SW 2300 x 1</v>
          </cell>
          <cell r="F272" t="str">
            <v>0.5+1.5</v>
          </cell>
          <cell r="G272">
            <v>2</v>
          </cell>
          <cell r="H272" t="str">
            <v>m</v>
          </cell>
          <cell r="BR272">
            <v>2</v>
          </cell>
        </row>
        <row r="273">
          <cell r="C273">
            <v>269</v>
          </cell>
          <cell r="D273" t="str">
            <v>전선</v>
          </cell>
          <cell r="E273" t="str">
            <v>F-GV 4sq x 1</v>
          </cell>
          <cell r="F273" t="str">
            <v>2+4</v>
          </cell>
          <cell r="G273">
            <v>6</v>
          </cell>
          <cell r="H273" t="str">
            <v>m</v>
          </cell>
          <cell r="BZ273">
            <v>6</v>
          </cell>
        </row>
        <row r="274">
          <cell r="C274">
            <v>270</v>
          </cell>
          <cell r="D274" t="str">
            <v>경광등</v>
          </cell>
          <cell r="E274" t="str">
            <v>UTP Cat.5e 4P(옥외) x 1열</v>
          </cell>
          <cell r="F274" t="str">
            <v>0.5+3.5</v>
          </cell>
          <cell r="G274">
            <v>4</v>
          </cell>
          <cell r="H274" t="str">
            <v>m</v>
          </cell>
          <cell r="BS274">
            <v>4</v>
          </cell>
        </row>
        <row r="275">
          <cell r="C275">
            <v>271</v>
          </cell>
          <cell r="D275" t="str">
            <v>비상벨</v>
          </cell>
          <cell r="E275" t="str">
            <v>UTP Cat.5e 4P(옥외) x 1열</v>
          </cell>
          <cell r="F275" t="str">
            <v>0.5+1.5</v>
          </cell>
          <cell r="G275">
            <v>2</v>
          </cell>
          <cell r="H275" t="str">
            <v>m</v>
          </cell>
          <cell r="BS275">
            <v>2</v>
          </cell>
        </row>
        <row r="276">
          <cell r="C276">
            <v>272</v>
          </cell>
          <cell r="D276" t="str">
            <v>카메라 통신</v>
          </cell>
          <cell r="E276" t="str">
            <v>UTP Cat.5e 4P(옥외) x 3열</v>
          </cell>
          <cell r="F276" t="str">
            <v>3+2</v>
          </cell>
          <cell r="G276">
            <v>5</v>
          </cell>
          <cell r="H276" t="str">
            <v>m</v>
          </cell>
          <cell r="BU276">
            <v>5</v>
          </cell>
        </row>
        <row r="277">
          <cell r="C277">
            <v>273</v>
          </cell>
          <cell r="D277" t="str">
            <v>불법광고물부착방지시트</v>
          </cell>
          <cell r="F277" t="str">
            <v>(0.0056+0.165+0.0056)*3.14*2.5</v>
          </cell>
          <cell r="G277">
            <v>1.38317</v>
          </cell>
          <cell r="H277" t="str">
            <v>㎡</v>
          </cell>
          <cell r="AA277">
            <v>1.38317</v>
          </cell>
        </row>
        <row r="278">
          <cell r="C278">
            <v>274</v>
          </cell>
        </row>
        <row r="279">
          <cell r="C279">
            <v>275</v>
          </cell>
        </row>
        <row r="280">
          <cell r="B280">
            <v>1017</v>
          </cell>
          <cell r="C280">
            <v>276</v>
          </cell>
          <cell r="D280" t="str">
            <v>계</v>
          </cell>
          <cell r="I280">
            <v>1</v>
          </cell>
          <cell r="J280">
            <v>1</v>
          </cell>
          <cell r="K280">
            <v>1</v>
          </cell>
          <cell r="L280">
            <v>1</v>
          </cell>
          <cell r="M280">
            <v>1</v>
          </cell>
          <cell r="N280">
            <v>1</v>
          </cell>
          <cell r="O280">
            <v>1</v>
          </cell>
          <cell r="P280">
            <v>0</v>
          </cell>
          <cell r="Q280">
            <v>0</v>
          </cell>
          <cell r="R280">
            <v>1</v>
          </cell>
          <cell r="S280">
            <v>1</v>
          </cell>
          <cell r="T280">
            <v>0</v>
          </cell>
          <cell r="U280">
            <v>0</v>
          </cell>
          <cell r="V280">
            <v>0</v>
          </cell>
          <cell r="W280">
            <v>0</v>
          </cell>
          <cell r="X280">
            <v>1</v>
          </cell>
          <cell r="Y280">
            <v>1</v>
          </cell>
          <cell r="Z280">
            <v>1</v>
          </cell>
          <cell r="AA280">
            <v>1.38317</v>
          </cell>
          <cell r="AB280">
            <v>1</v>
          </cell>
          <cell r="AC280">
            <v>0</v>
          </cell>
          <cell r="AD280">
            <v>2</v>
          </cell>
          <cell r="AF280">
            <v>1</v>
          </cell>
          <cell r="AG280">
            <v>0</v>
          </cell>
          <cell r="AH280">
            <v>1</v>
          </cell>
          <cell r="AI280">
            <v>0</v>
          </cell>
          <cell r="AJ280">
            <v>0</v>
          </cell>
          <cell r="AK280">
            <v>0</v>
          </cell>
          <cell r="AL280">
            <v>0</v>
          </cell>
          <cell r="AM280">
            <v>0</v>
          </cell>
          <cell r="AN280">
            <v>0</v>
          </cell>
          <cell r="AO280">
            <v>1</v>
          </cell>
          <cell r="AP280">
            <v>0</v>
          </cell>
          <cell r="AQ280">
            <v>0</v>
          </cell>
          <cell r="AR280">
            <v>0</v>
          </cell>
          <cell r="AS280">
            <v>1</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6</v>
          </cell>
          <cell r="BK280">
            <v>2</v>
          </cell>
          <cell r="BL280">
            <v>0</v>
          </cell>
          <cell r="BM280">
            <v>4</v>
          </cell>
          <cell r="BN280">
            <v>0</v>
          </cell>
          <cell r="BO280">
            <v>5</v>
          </cell>
          <cell r="BP280">
            <v>0</v>
          </cell>
          <cell r="BQ280">
            <v>0</v>
          </cell>
          <cell r="BR280">
            <v>2</v>
          </cell>
          <cell r="BS280">
            <v>6</v>
          </cell>
          <cell r="BT280">
            <v>0</v>
          </cell>
          <cell r="BU280">
            <v>5</v>
          </cell>
          <cell r="BV280">
            <v>0</v>
          </cell>
          <cell r="BW280">
            <v>0</v>
          </cell>
          <cell r="BX280">
            <v>0</v>
          </cell>
          <cell r="BY280">
            <v>0</v>
          </cell>
          <cell r="BZ280">
            <v>6</v>
          </cell>
          <cell r="CA280">
            <v>1</v>
          </cell>
          <cell r="CB280">
            <v>0</v>
          </cell>
          <cell r="CC280">
            <v>1</v>
          </cell>
          <cell r="CD280">
            <v>2</v>
          </cell>
          <cell r="CE280">
            <v>0</v>
          </cell>
          <cell r="CF280">
            <v>0</v>
          </cell>
          <cell r="CG280">
            <v>2</v>
          </cell>
          <cell r="CI280">
            <v>0</v>
          </cell>
          <cell r="CJ280">
            <v>0</v>
          </cell>
          <cell r="CK280">
            <v>0</v>
          </cell>
          <cell r="CL280">
            <v>0</v>
          </cell>
          <cell r="CM280">
            <v>0</v>
          </cell>
          <cell r="CN280">
            <v>0</v>
          </cell>
          <cell r="CO280">
            <v>25</v>
          </cell>
          <cell r="CP280">
            <v>2</v>
          </cell>
        </row>
        <row r="281">
          <cell r="B281">
            <v>2018</v>
          </cell>
          <cell r="C281">
            <v>277</v>
          </cell>
          <cell r="D281" t="str">
            <v>2.18 수지구 상현동 269-4(답)(상현동 54-14)</v>
          </cell>
          <cell r="I281">
            <v>1</v>
          </cell>
          <cell r="J281">
            <v>1</v>
          </cell>
          <cell r="K281">
            <v>1</v>
          </cell>
          <cell r="L281">
            <v>1</v>
          </cell>
          <cell r="M281">
            <v>1</v>
          </cell>
          <cell r="N281">
            <v>1</v>
          </cell>
          <cell r="O281">
            <v>1</v>
          </cell>
          <cell r="R281">
            <v>1</v>
          </cell>
          <cell r="S281">
            <v>1</v>
          </cell>
          <cell r="X281">
            <v>1</v>
          </cell>
          <cell r="Y281">
            <v>1</v>
          </cell>
          <cell r="Z281">
            <v>1</v>
          </cell>
          <cell r="AB281">
            <v>1</v>
          </cell>
          <cell r="AD281">
            <v>2</v>
          </cell>
          <cell r="AF281">
            <v>1</v>
          </cell>
          <cell r="AI281">
            <v>1</v>
          </cell>
          <cell r="AP281">
            <v>1</v>
          </cell>
          <cell r="AS281">
            <v>1</v>
          </cell>
          <cell r="CA281">
            <v>1</v>
          </cell>
          <cell r="CC281">
            <v>1</v>
          </cell>
          <cell r="CD281">
            <v>2</v>
          </cell>
          <cell r="CO281">
            <v>25</v>
          </cell>
          <cell r="CP281">
            <v>2</v>
          </cell>
        </row>
        <row r="282">
          <cell r="C282">
            <v>278</v>
          </cell>
          <cell r="D282" t="str">
            <v>전원인입</v>
          </cell>
          <cell r="E282" t="str">
            <v>DV 2.6mm 2C x 1</v>
          </cell>
          <cell r="F282">
            <v>5</v>
          </cell>
          <cell r="G282">
            <v>5</v>
          </cell>
          <cell r="H282" t="str">
            <v>m</v>
          </cell>
          <cell r="CG282">
            <v>5</v>
          </cell>
        </row>
        <row r="283">
          <cell r="C283">
            <v>279</v>
          </cell>
          <cell r="E283" t="str">
            <v>F-CV 4sq x 2C x 1</v>
          </cell>
          <cell r="F283" t="str">
            <v>4+1+1</v>
          </cell>
          <cell r="G283">
            <v>6</v>
          </cell>
          <cell r="H283" t="str">
            <v>m</v>
          </cell>
          <cell r="BJ283">
            <v>6</v>
          </cell>
        </row>
        <row r="284">
          <cell r="C284">
            <v>280</v>
          </cell>
          <cell r="E284" t="str">
            <v>F-CV 2.5sq x 2C x 1</v>
          </cell>
          <cell r="F284">
            <v>2</v>
          </cell>
          <cell r="G284">
            <v>2</v>
          </cell>
          <cell r="H284" t="str">
            <v>m</v>
          </cell>
          <cell r="BK284">
            <v>2</v>
          </cell>
        </row>
        <row r="285">
          <cell r="C285">
            <v>281</v>
          </cell>
          <cell r="D285" t="str">
            <v>LED 안내판 전원</v>
          </cell>
          <cell r="E285" t="str">
            <v>VCT 1.5sq 2C x 1열</v>
          </cell>
          <cell r="F285" t="str">
            <v>3+2</v>
          </cell>
          <cell r="G285">
            <v>5</v>
          </cell>
          <cell r="H285" t="str">
            <v>m</v>
          </cell>
          <cell r="BM285">
            <v>5</v>
          </cell>
        </row>
        <row r="286">
          <cell r="C286">
            <v>282</v>
          </cell>
          <cell r="D286" t="str">
            <v>카메라 전원</v>
          </cell>
          <cell r="E286" t="str">
            <v>VCT 1.5sq 2C x 4열</v>
          </cell>
          <cell r="F286" t="str">
            <v>3+3</v>
          </cell>
          <cell r="G286">
            <v>6</v>
          </cell>
          <cell r="H286" t="str">
            <v>m</v>
          </cell>
          <cell r="BP286">
            <v>6</v>
          </cell>
        </row>
        <row r="287">
          <cell r="C287">
            <v>283</v>
          </cell>
          <cell r="D287" t="str">
            <v>스피커</v>
          </cell>
          <cell r="E287" t="str">
            <v>SW 2300 x 1</v>
          </cell>
          <cell r="F287" t="str">
            <v>0.5+1.5</v>
          </cell>
          <cell r="G287">
            <v>2</v>
          </cell>
          <cell r="H287" t="str">
            <v>m</v>
          </cell>
          <cell r="BR287">
            <v>2</v>
          </cell>
        </row>
        <row r="288">
          <cell r="C288">
            <v>284</v>
          </cell>
          <cell r="D288" t="str">
            <v>전선</v>
          </cell>
          <cell r="E288" t="str">
            <v>F-GV 4sq x 1</v>
          </cell>
          <cell r="F288" t="str">
            <v>2+4</v>
          </cell>
          <cell r="G288">
            <v>6</v>
          </cell>
          <cell r="H288" t="str">
            <v>m</v>
          </cell>
          <cell r="BZ288">
            <v>6</v>
          </cell>
        </row>
        <row r="289">
          <cell r="C289">
            <v>285</v>
          </cell>
          <cell r="D289" t="str">
            <v>경광등</v>
          </cell>
          <cell r="E289" t="str">
            <v>UTP Cat.5e 4P(옥외) x 1열</v>
          </cell>
          <cell r="F289" t="str">
            <v>0.5+3.5</v>
          </cell>
          <cell r="G289">
            <v>4</v>
          </cell>
          <cell r="H289" t="str">
            <v>m</v>
          </cell>
          <cell r="BS289">
            <v>4</v>
          </cell>
        </row>
        <row r="290">
          <cell r="C290">
            <v>286</v>
          </cell>
          <cell r="D290" t="str">
            <v>비상벨</v>
          </cell>
          <cell r="E290" t="str">
            <v>UTP Cat.5e 4P(옥외) x 1열</v>
          </cell>
          <cell r="F290" t="str">
            <v>0.5+1.5</v>
          </cell>
          <cell r="G290">
            <v>2</v>
          </cell>
          <cell r="H290" t="str">
            <v>m</v>
          </cell>
          <cell r="BS290">
            <v>2</v>
          </cell>
        </row>
        <row r="291">
          <cell r="C291">
            <v>287</v>
          </cell>
          <cell r="D291" t="str">
            <v>카메라 통신</v>
          </cell>
          <cell r="E291" t="str">
            <v>UTP Cat.5e 4P(옥외) x 4열</v>
          </cell>
          <cell r="F291" t="str">
            <v>3+3</v>
          </cell>
          <cell r="G291">
            <v>6</v>
          </cell>
          <cell r="H291" t="str">
            <v>m</v>
          </cell>
          <cell r="BV291">
            <v>6</v>
          </cell>
        </row>
        <row r="292">
          <cell r="C292">
            <v>288</v>
          </cell>
          <cell r="D292" t="str">
            <v>불법광고물부착방지시트</v>
          </cell>
          <cell r="F292" t="str">
            <v>(0.0056+0.165+0.0056)*3.14*2.5</v>
          </cell>
          <cell r="G292">
            <v>1.38317</v>
          </cell>
          <cell r="H292" t="str">
            <v>㎡</v>
          </cell>
          <cell r="AA292">
            <v>1.38317</v>
          </cell>
        </row>
        <row r="293">
          <cell r="C293">
            <v>289</v>
          </cell>
        </row>
        <row r="294">
          <cell r="C294">
            <v>290</v>
          </cell>
        </row>
        <row r="295">
          <cell r="B295">
            <v>1018</v>
          </cell>
          <cell r="C295">
            <v>291</v>
          </cell>
          <cell r="D295" t="str">
            <v>계</v>
          </cell>
          <cell r="I295">
            <v>1</v>
          </cell>
          <cell r="J295">
            <v>1</v>
          </cell>
          <cell r="K295">
            <v>1</v>
          </cell>
          <cell r="L295">
            <v>1</v>
          </cell>
          <cell r="M295">
            <v>1</v>
          </cell>
          <cell r="N295">
            <v>1</v>
          </cell>
          <cell r="O295">
            <v>1</v>
          </cell>
          <cell r="P295">
            <v>0</v>
          </cell>
          <cell r="Q295">
            <v>0</v>
          </cell>
          <cell r="R295">
            <v>1</v>
          </cell>
          <cell r="S295">
            <v>1</v>
          </cell>
          <cell r="T295">
            <v>0</v>
          </cell>
          <cell r="U295">
            <v>0</v>
          </cell>
          <cell r="V295">
            <v>0</v>
          </cell>
          <cell r="W295">
            <v>0</v>
          </cell>
          <cell r="X295">
            <v>1</v>
          </cell>
          <cell r="Y295">
            <v>1</v>
          </cell>
          <cell r="Z295">
            <v>1</v>
          </cell>
          <cell r="AA295">
            <v>1.38317</v>
          </cell>
          <cell r="AB295">
            <v>1</v>
          </cell>
          <cell r="AC295">
            <v>0</v>
          </cell>
          <cell r="AD295">
            <v>2</v>
          </cell>
          <cell r="AF295">
            <v>1</v>
          </cell>
          <cell r="AG295">
            <v>0</v>
          </cell>
          <cell r="AH295">
            <v>0</v>
          </cell>
          <cell r="AI295">
            <v>1</v>
          </cell>
          <cell r="AJ295">
            <v>0</v>
          </cell>
          <cell r="AK295">
            <v>0</v>
          </cell>
          <cell r="AL295">
            <v>0</v>
          </cell>
          <cell r="AM295">
            <v>0</v>
          </cell>
          <cell r="AN295">
            <v>0</v>
          </cell>
          <cell r="AO295">
            <v>0</v>
          </cell>
          <cell r="AP295">
            <v>1</v>
          </cell>
          <cell r="AQ295">
            <v>0</v>
          </cell>
          <cell r="AR295">
            <v>0</v>
          </cell>
          <cell r="AS295">
            <v>1</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6</v>
          </cell>
          <cell r="BK295">
            <v>2</v>
          </cell>
          <cell r="BL295">
            <v>0</v>
          </cell>
          <cell r="BM295">
            <v>5</v>
          </cell>
          <cell r="BN295">
            <v>0</v>
          </cell>
          <cell r="BO295">
            <v>0</v>
          </cell>
          <cell r="BP295">
            <v>6</v>
          </cell>
          <cell r="BQ295">
            <v>0</v>
          </cell>
          <cell r="BR295">
            <v>2</v>
          </cell>
          <cell r="BS295">
            <v>6</v>
          </cell>
          <cell r="BT295">
            <v>0</v>
          </cell>
          <cell r="BU295">
            <v>0</v>
          </cell>
          <cell r="BV295">
            <v>6</v>
          </cell>
          <cell r="BW295">
            <v>0</v>
          </cell>
          <cell r="BX295">
            <v>0</v>
          </cell>
          <cell r="BY295">
            <v>0</v>
          </cell>
          <cell r="BZ295">
            <v>6</v>
          </cell>
          <cell r="CA295">
            <v>1</v>
          </cell>
          <cell r="CB295">
            <v>0</v>
          </cell>
          <cell r="CC295">
            <v>1</v>
          </cell>
          <cell r="CD295">
            <v>2</v>
          </cell>
          <cell r="CE295">
            <v>0</v>
          </cell>
          <cell r="CF295">
            <v>0</v>
          </cell>
          <cell r="CG295">
            <v>5</v>
          </cell>
          <cell r="CI295">
            <v>0</v>
          </cell>
          <cell r="CJ295">
            <v>0</v>
          </cell>
          <cell r="CK295">
            <v>0</v>
          </cell>
          <cell r="CL295">
            <v>0</v>
          </cell>
          <cell r="CM295">
            <v>0</v>
          </cell>
          <cell r="CN295">
            <v>0</v>
          </cell>
          <cell r="CO295">
            <v>25</v>
          </cell>
          <cell r="CP295">
            <v>2</v>
          </cell>
        </row>
        <row r="296">
          <cell r="B296">
            <v>2019</v>
          </cell>
          <cell r="C296">
            <v>292</v>
          </cell>
          <cell r="D296" t="str">
            <v>2.19 수지구 상현동 870(도)(상현동 869)</v>
          </cell>
          <cell r="I296">
            <v>1</v>
          </cell>
          <cell r="J296">
            <v>1</v>
          </cell>
          <cell r="K296">
            <v>1</v>
          </cell>
          <cell r="L296">
            <v>1</v>
          </cell>
          <cell r="M296">
            <v>1</v>
          </cell>
          <cell r="N296">
            <v>1</v>
          </cell>
          <cell r="O296">
            <v>1</v>
          </cell>
          <cell r="R296">
            <v>1</v>
          </cell>
          <cell r="S296">
            <v>1</v>
          </cell>
          <cell r="X296">
            <v>1</v>
          </cell>
          <cell r="Y296">
            <v>1</v>
          </cell>
          <cell r="Z296">
            <v>1</v>
          </cell>
          <cell r="AB296">
            <v>1</v>
          </cell>
          <cell r="AD296">
            <v>2</v>
          </cell>
          <cell r="AF296">
            <v>1</v>
          </cell>
          <cell r="AI296">
            <v>1</v>
          </cell>
          <cell r="AP296">
            <v>1</v>
          </cell>
          <cell r="AU296">
            <v>1</v>
          </cell>
          <cell r="CA296">
            <v>1</v>
          </cell>
          <cell r="CC296">
            <v>1</v>
          </cell>
          <cell r="CD296">
            <v>2</v>
          </cell>
          <cell r="CO296">
            <v>26</v>
          </cell>
          <cell r="CP296">
            <v>2</v>
          </cell>
        </row>
        <row r="297">
          <cell r="C297">
            <v>293</v>
          </cell>
          <cell r="D297" t="str">
            <v>전원인입</v>
          </cell>
          <cell r="E297" t="str">
            <v>DV 2.6mm 2C x 1</v>
          </cell>
          <cell r="F297">
            <v>10</v>
          </cell>
          <cell r="G297">
            <v>10</v>
          </cell>
          <cell r="H297" t="str">
            <v>m</v>
          </cell>
          <cell r="CG297">
            <v>10</v>
          </cell>
        </row>
        <row r="298">
          <cell r="C298">
            <v>294</v>
          </cell>
          <cell r="E298" t="str">
            <v>F-CV 4sq x 2C x 1</v>
          </cell>
          <cell r="F298" t="str">
            <v>4+1+1</v>
          </cell>
          <cell r="G298">
            <v>6</v>
          </cell>
          <cell r="H298" t="str">
            <v>m</v>
          </cell>
          <cell r="BJ298">
            <v>6</v>
          </cell>
        </row>
        <row r="299">
          <cell r="C299">
            <v>295</v>
          </cell>
          <cell r="E299" t="str">
            <v>F-CV 2.5sq x 2C x 1</v>
          </cell>
          <cell r="F299">
            <v>2</v>
          </cell>
          <cell r="G299">
            <v>2</v>
          </cell>
          <cell r="H299" t="str">
            <v>m</v>
          </cell>
          <cell r="BK299">
            <v>2</v>
          </cell>
        </row>
        <row r="300">
          <cell r="C300">
            <v>296</v>
          </cell>
          <cell r="D300" t="str">
            <v>LED 안내판 전원</v>
          </cell>
          <cell r="E300" t="str">
            <v>VCT 1.5sq 2C x 1열</v>
          </cell>
          <cell r="F300" t="str">
            <v>3+2</v>
          </cell>
          <cell r="G300">
            <v>5</v>
          </cell>
          <cell r="H300" t="str">
            <v>m</v>
          </cell>
          <cell r="BM300">
            <v>5</v>
          </cell>
        </row>
        <row r="301">
          <cell r="C301">
            <v>297</v>
          </cell>
          <cell r="D301" t="str">
            <v>카메라 전원</v>
          </cell>
          <cell r="E301" t="str">
            <v>VCT 1.5sq 2C x 3열</v>
          </cell>
          <cell r="F301" t="str">
            <v>3+3</v>
          </cell>
          <cell r="G301">
            <v>6</v>
          </cell>
          <cell r="H301" t="str">
            <v>m</v>
          </cell>
          <cell r="BO301">
            <v>6</v>
          </cell>
        </row>
        <row r="302">
          <cell r="C302">
            <v>298</v>
          </cell>
          <cell r="D302" t="str">
            <v>스피커</v>
          </cell>
          <cell r="E302" t="str">
            <v>SW 2300 x 1</v>
          </cell>
          <cell r="F302" t="str">
            <v>0.5+1.5</v>
          </cell>
          <cell r="G302">
            <v>2</v>
          </cell>
          <cell r="H302" t="str">
            <v>m</v>
          </cell>
          <cell r="BR302">
            <v>2</v>
          </cell>
        </row>
        <row r="303">
          <cell r="C303">
            <v>299</v>
          </cell>
          <cell r="D303" t="str">
            <v>전선</v>
          </cell>
          <cell r="E303" t="str">
            <v>F-GV 4sq x 1</v>
          </cell>
          <cell r="F303" t="str">
            <v>2+4</v>
          </cell>
          <cell r="G303">
            <v>6</v>
          </cell>
          <cell r="H303" t="str">
            <v>m</v>
          </cell>
          <cell r="BZ303">
            <v>6</v>
          </cell>
        </row>
        <row r="304">
          <cell r="C304">
            <v>300</v>
          </cell>
          <cell r="D304" t="str">
            <v>경광등</v>
          </cell>
          <cell r="E304" t="str">
            <v>UTP Cat.5e 4P(옥외) x 1열</v>
          </cell>
          <cell r="F304" t="str">
            <v>0.5+3.5</v>
          </cell>
          <cell r="G304">
            <v>4</v>
          </cell>
          <cell r="H304" t="str">
            <v>m</v>
          </cell>
          <cell r="BS304">
            <v>4</v>
          </cell>
        </row>
        <row r="305">
          <cell r="C305">
            <v>301</v>
          </cell>
          <cell r="D305" t="str">
            <v>비상벨</v>
          </cell>
          <cell r="E305" t="str">
            <v>UTP Cat.5e 4P(옥외) x 1열</v>
          </cell>
          <cell r="F305" t="str">
            <v>0.5+1.5</v>
          </cell>
          <cell r="G305">
            <v>2</v>
          </cell>
          <cell r="H305" t="str">
            <v>m</v>
          </cell>
          <cell r="BS305">
            <v>2</v>
          </cell>
        </row>
        <row r="306">
          <cell r="C306">
            <v>302</v>
          </cell>
          <cell r="D306" t="str">
            <v>카메라 통신</v>
          </cell>
          <cell r="E306" t="str">
            <v>UTP Cat.5e 4P(옥외) x 3열</v>
          </cell>
          <cell r="F306" t="str">
            <v>3+3</v>
          </cell>
          <cell r="G306">
            <v>6</v>
          </cell>
          <cell r="H306" t="str">
            <v>m</v>
          </cell>
          <cell r="BU306">
            <v>6</v>
          </cell>
        </row>
        <row r="307">
          <cell r="C307">
            <v>303</v>
          </cell>
          <cell r="D307" t="str">
            <v>불법광고물부착방지시트</v>
          </cell>
          <cell r="F307" t="str">
            <v>(0.0056+0.165+0.0056)*3.14*2.5</v>
          </cell>
          <cell r="G307">
            <v>1.38317</v>
          </cell>
          <cell r="H307" t="str">
            <v>㎡</v>
          </cell>
          <cell r="AA307">
            <v>1.38317</v>
          </cell>
        </row>
        <row r="308">
          <cell r="C308">
            <v>304</v>
          </cell>
        </row>
        <row r="309">
          <cell r="C309">
            <v>305</v>
          </cell>
        </row>
        <row r="310">
          <cell r="B310">
            <v>1019</v>
          </cell>
          <cell r="C310">
            <v>306</v>
          </cell>
          <cell r="D310" t="str">
            <v>계</v>
          </cell>
          <cell r="I310">
            <v>1</v>
          </cell>
          <cell r="J310">
            <v>1</v>
          </cell>
          <cell r="K310">
            <v>1</v>
          </cell>
          <cell r="L310">
            <v>1</v>
          </cell>
          <cell r="M310">
            <v>1</v>
          </cell>
          <cell r="N310">
            <v>1</v>
          </cell>
          <cell r="O310">
            <v>1</v>
          </cell>
          <cell r="P310">
            <v>0</v>
          </cell>
          <cell r="Q310">
            <v>0</v>
          </cell>
          <cell r="R310">
            <v>1</v>
          </cell>
          <cell r="S310">
            <v>1</v>
          </cell>
          <cell r="T310">
            <v>0</v>
          </cell>
          <cell r="U310">
            <v>0</v>
          </cell>
          <cell r="V310">
            <v>0</v>
          </cell>
          <cell r="W310">
            <v>0</v>
          </cell>
          <cell r="X310">
            <v>1</v>
          </cell>
          <cell r="Y310">
            <v>1</v>
          </cell>
          <cell r="Z310">
            <v>1</v>
          </cell>
          <cell r="AA310">
            <v>1.38317</v>
          </cell>
          <cell r="AB310">
            <v>1</v>
          </cell>
          <cell r="AC310">
            <v>0</v>
          </cell>
          <cell r="AD310">
            <v>2</v>
          </cell>
          <cell r="AF310">
            <v>1</v>
          </cell>
          <cell r="AG310">
            <v>0</v>
          </cell>
          <cell r="AH310">
            <v>0</v>
          </cell>
          <cell r="AI310">
            <v>1</v>
          </cell>
          <cell r="AJ310">
            <v>0</v>
          </cell>
          <cell r="AK310">
            <v>0</v>
          </cell>
          <cell r="AL310">
            <v>0</v>
          </cell>
          <cell r="AM310">
            <v>0</v>
          </cell>
          <cell r="AN310">
            <v>0</v>
          </cell>
          <cell r="AO310">
            <v>0</v>
          </cell>
          <cell r="AP310">
            <v>1</v>
          </cell>
          <cell r="AQ310">
            <v>0</v>
          </cell>
          <cell r="AR310">
            <v>0</v>
          </cell>
          <cell r="AS310">
            <v>0</v>
          </cell>
          <cell r="AT310">
            <v>0</v>
          </cell>
          <cell r="AU310">
            <v>1</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6</v>
          </cell>
          <cell r="BK310">
            <v>2</v>
          </cell>
          <cell r="BL310">
            <v>0</v>
          </cell>
          <cell r="BM310">
            <v>5</v>
          </cell>
          <cell r="BN310">
            <v>0</v>
          </cell>
          <cell r="BO310">
            <v>6</v>
          </cell>
          <cell r="BP310">
            <v>0</v>
          </cell>
          <cell r="BQ310">
            <v>0</v>
          </cell>
          <cell r="BR310">
            <v>2</v>
          </cell>
          <cell r="BS310">
            <v>6</v>
          </cell>
          <cell r="BT310">
            <v>0</v>
          </cell>
          <cell r="BU310">
            <v>6</v>
          </cell>
          <cell r="BV310">
            <v>0</v>
          </cell>
          <cell r="BW310">
            <v>0</v>
          </cell>
          <cell r="BX310">
            <v>0</v>
          </cell>
          <cell r="BY310">
            <v>0</v>
          </cell>
          <cell r="BZ310">
            <v>6</v>
          </cell>
          <cell r="CA310">
            <v>1</v>
          </cell>
          <cell r="CB310">
            <v>0</v>
          </cell>
          <cell r="CC310">
            <v>1</v>
          </cell>
          <cell r="CD310">
            <v>2</v>
          </cell>
          <cell r="CE310">
            <v>0</v>
          </cell>
          <cell r="CF310">
            <v>0</v>
          </cell>
          <cell r="CG310">
            <v>10</v>
          </cell>
          <cell r="CI310">
            <v>0</v>
          </cell>
          <cell r="CJ310">
            <v>0</v>
          </cell>
          <cell r="CK310">
            <v>0</v>
          </cell>
          <cell r="CL310">
            <v>0</v>
          </cell>
          <cell r="CM310">
            <v>0</v>
          </cell>
          <cell r="CN310">
            <v>0</v>
          </cell>
          <cell r="CO310">
            <v>26</v>
          </cell>
          <cell r="CP310">
            <v>2</v>
          </cell>
        </row>
        <row r="311">
          <cell r="B311">
            <v>2020</v>
          </cell>
          <cell r="C311">
            <v>307</v>
          </cell>
          <cell r="D311" t="str">
            <v>2.20 수지구 성복동 544-4(도)</v>
          </cell>
          <cell r="I311">
            <v>1</v>
          </cell>
          <cell r="J311">
            <v>1</v>
          </cell>
          <cell r="K311">
            <v>1</v>
          </cell>
          <cell r="L311">
            <v>1</v>
          </cell>
          <cell r="M311">
            <v>1</v>
          </cell>
          <cell r="N311">
            <v>1</v>
          </cell>
          <cell r="O311">
            <v>1</v>
          </cell>
          <cell r="R311">
            <v>1</v>
          </cell>
          <cell r="S311">
            <v>1</v>
          </cell>
          <cell r="X311">
            <v>1</v>
          </cell>
          <cell r="Y311">
            <v>1</v>
          </cell>
          <cell r="Z311">
            <v>1</v>
          </cell>
          <cell r="AB311">
            <v>1</v>
          </cell>
          <cell r="AD311">
            <v>2</v>
          </cell>
          <cell r="AG311">
            <v>1</v>
          </cell>
          <cell r="AK311">
            <v>1</v>
          </cell>
          <cell r="AR311">
            <v>1</v>
          </cell>
          <cell r="AU311">
            <v>1</v>
          </cell>
          <cell r="CA311">
            <v>1</v>
          </cell>
          <cell r="CC311">
            <v>1</v>
          </cell>
          <cell r="CD311">
            <v>2</v>
          </cell>
          <cell r="CO311">
            <v>26</v>
          </cell>
          <cell r="CP311">
            <v>2</v>
          </cell>
        </row>
        <row r="312">
          <cell r="C312">
            <v>308</v>
          </cell>
          <cell r="D312" t="str">
            <v>전원인입</v>
          </cell>
          <cell r="E312" t="str">
            <v>DV 2.6mm 2C x 1</v>
          </cell>
          <cell r="F312">
            <v>20</v>
          </cell>
          <cell r="G312">
            <v>20</v>
          </cell>
          <cell r="H312" t="str">
            <v>m</v>
          </cell>
          <cell r="CG312">
            <v>20</v>
          </cell>
        </row>
        <row r="313">
          <cell r="C313">
            <v>309</v>
          </cell>
          <cell r="E313" t="str">
            <v>F-CV 4sq x 2C x 1</v>
          </cell>
          <cell r="F313" t="str">
            <v>4+1+1</v>
          </cell>
          <cell r="G313">
            <v>6</v>
          </cell>
          <cell r="H313" t="str">
            <v>m</v>
          </cell>
          <cell r="BJ313">
            <v>6</v>
          </cell>
        </row>
        <row r="314">
          <cell r="C314">
            <v>310</v>
          </cell>
          <cell r="E314" t="str">
            <v>F-CV 2.5sq x 2C x 1</v>
          </cell>
          <cell r="F314">
            <v>2</v>
          </cell>
          <cell r="G314">
            <v>2</v>
          </cell>
          <cell r="H314" t="str">
            <v>m</v>
          </cell>
          <cell r="BK314">
            <v>2</v>
          </cell>
        </row>
        <row r="315">
          <cell r="C315">
            <v>311</v>
          </cell>
          <cell r="D315" t="str">
            <v>LED 안내판 전원</v>
          </cell>
          <cell r="E315" t="str">
            <v>VCT 1.5sq 2C x 1열</v>
          </cell>
          <cell r="F315" t="str">
            <v>3+4</v>
          </cell>
          <cell r="G315">
            <v>7</v>
          </cell>
          <cell r="H315" t="str">
            <v>m</v>
          </cell>
          <cell r="BM315">
            <v>7</v>
          </cell>
        </row>
        <row r="316">
          <cell r="C316">
            <v>312</v>
          </cell>
          <cell r="D316" t="str">
            <v>카메라 전원</v>
          </cell>
          <cell r="E316" t="str">
            <v>VCT 1.5sq 2C x 5열</v>
          </cell>
          <cell r="F316" t="str">
            <v>3+5</v>
          </cell>
          <cell r="G316">
            <v>8</v>
          </cell>
          <cell r="H316" t="str">
            <v>m</v>
          </cell>
          <cell r="BQ316">
            <v>8</v>
          </cell>
        </row>
        <row r="317">
          <cell r="C317">
            <v>313</v>
          </cell>
          <cell r="D317" t="str">
            <v>스피커</v>
          </cell>
          <cell r="E317" t="str">
            <v>SW 2300 x 1</v>
          </cell>
          <cell r="F317" t="str">
            <v>0.5+1.5</v>
          </cell>
          <cell r="G317">
            <v>2</v>
          </cell>
          <cell r="H317" t="str">
            <v>m</v>
          </cell>
          <cell r="BR317">
            <v>2</v>
          </cell>
        </row>
        <row r="318">
          <cell r="C318">
            <v>314</v>
          </cell>
          <cell r="D318" t="str">
            <v>전선</v>
          </cell>
          <cell r="E318" t="str">
            <v>F-GV 4sq x 1</v>
          </cell>
          <cell r="F318" t="str">
            <v>2+4</v>
          </cell>
          <cell r="G318">
            <v>6</v>
          </cell>
          <cell r="H318" t="str">
            <v>m</v>
          </cell>
          <cell r="BZ318">
            <v>6</v>
          </cell>
        </row>
        <row r="319">
          <cell r="C319">
            <v>315</v>
          </cell>
          <cell r="D319" t="str">
            <v>경광등</v>
          </cell>
          <cell r="E319" t="str">
            <v>UTP Cat.5e 4P(옥외) x 1열</v>
          </cell>
          <cell r="F319" t="str">
            <v>0.5+3.5</v>
          </cell>
          <cell r="G319">
            <v>4</v>
          </cell>
          <cell r="H319" t="str">
            <v>m</v>
          </cell>
          <cell r="BS319">
            <v>4</v>
          </cell>
        </row>
        <row r="320">
          <cell r="C320">
            <v>316</v>
          </cell>
          <cell r="D320" t="str">
            <v>비상벨</v>
          </cell>
          <cell r="E320" t="str">
            <v>UTP Cat.5e 4P(옥외) x 1열</v>
          </cell>
          <cell r="F320" t="str">
            <v>0.5+1.5</v>
          </cell>
          <cell r="G320">
            <v>2</v>
          </cell>
          <cell r="H320" t="str">
            <v>m</v>
          </cell>
          <cell r="BS320">
            <v>2</v>
          </cell>
        </row>
        <row r="321">
          <cell r="C321">
            <v>317</v>
          </cell>
          <cell r="D321" t="str">
            <v>카메라 통신</v>
          </cell>
          <cell r="E321" t="str">
            <v>UTP Cat.5e 4P(옥외) x 5열</v>
          </cell>
          <cell r="F321" t="str">
            <v>3+5</v>
          </cell>
          <cell r="G321">
            <v>8</v>
          </cell>
          <cell r="H321" t="str">
            <v>m</v>
          </cell>
          <cell r="BW321">
            <v>8</v>
          </cell>
        </row>
        <row r="322">
          <cell r="C322">
            <v>318</v>
          </cell>
          <cell r="D322" t="str">
            <v>불법광고물부착방지시트</v>
          </cell>
          <cell r="F322" t="str">
            <v>(0.0056+0.165+0.0056)*3.14*2.5</v>
          </cell>
          <cell r="G322">
            <v>1.38317</v>
          </cell>
          <cell r="H322" t="str">
            <v>㎡</v>
          </cell>
          <cell r="AA322">
            <v>1.38317</v>
          </cell>
        </row>
        <row r="323">
          <cell r="C323">
            <v>319</v>
          </cell>
        </row>
        <row r="324">
          <cell r="B324">
            <v>1020</v>
          </cell>
          <cell r="C324">
            <v>320</v>
          </cell>
          <cell r="D324" t="str">
            <v>계</v>
          </cell>
          <cell r="I324">
            <v>1</v>
          </cell>
          <cell r="J324">
            <v>1</v>
          </cell>
          <cell r="K324">
            <v>1</v>
          </cell>
          <cell r="L324">
            <v>1</v>
          </cell>
          <cell r="M324">
            <v>1</v>
          </cell>
          <cell r="N324">
            <v>1</v>
          </cell>
          <cell r="O324">
            <v>1</v>
          </cell>
          <cell r="P324">
            <v>0</v>
          </cell>
          <cell r="Q324">
            <v>0</v>
          </cell>
          <cell r="R324">
            <v>1</v>
          </cell>
          <cell r="S324">
            <v>1</v>
          </cell>
          <cell r="T324">
            <v>0</v>
          </cell>
          <cell r="U324">
            <v>0</v>
          </cell>
          <cell r="V324">
            <v>0</v>
          </cell>
          <cell r="W324">
            <v>0</v>
          </cell>
          <cell r="X324">
            <v>1</v>
          </cell>
          <cell r="Y324">
            <v>1</v>
          </cell>
          <cell r="Z324">
            <v>1</v>
          </cell>
          <cell r="AA324">
            <v>1.38317</v>
          </cell>
          <cell r="AB324">
            <v>1</v>
          </cell>
          <cell r="AC324">
            <v>0</v>
          </cell>
          <cell r="AD324">
            <v>2</v>
          </cell>
          <cell r="AF324">
            <v>0</v>
          </cell>
          <cell r="AG324">
            <v>1</v>
          </cell>
          <cell r="AH324">
            <v>0</v>
          </cell>
          <cell r="AI324">
            <v>0</v>
          </cell>
          <cell r="AJ324">
            <v>0</v>
          </cell>
          <cell r="AK324">
            <v>1</v>
          </cell>
          <cell r="AL324">
            <v>0</v>
          </cell>
          <cell r="AM324">
            <v>0</v>
          </cell>
          <cell r="AN324">
            <v>0</v>
          </cell>
          <cell r="AO324">
            <v>0</v>
          </cell>
          <cell r="AP324">
            <v>0</v>
          </cell>
          <cell r="AQ324">
            <v>0</v>
          </cell>
          <cell r="AR324">
            <v>1</v>
          </cell>
          <cell r="AS324">
            <v>0</v>
          </cell>
          <cell r="AT324">
            <v>0</v>
          </cell>
          <cell r="AU324">
            <v>1</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6</v>
          </cell>
          <cell r="BK324">
            <v>2</v>
          </cell>
          <cell r="BL324">
            <v>0</v>
          </cell>
          <cell r="BM324">
            <v>7</v>
          </cell>
          <cell r="BN324">
            <v>0</v>
          </cell>
          <cell r="BO324">
            <v>0</v>
          </cell>
          <cell r="BP324">
            <v>0</v>
          </cell>
          <cell r="BQ324">
            <v>8</v>
          </cell>
          <cell r="BR324">
            <v>2</v>
          </cell>
          <cell r="BS324">
            <v>6</v>
          </cell>
          <cell r="BT324">
            <v>0</v>
          </cell>
          <cell r="BU324">
            <v>0</v>
          </cell>
          <cell r="BV324">
            <v>0</v>
          </cell>
          <cell r="BW324">
            <v>8</v>
          </cell>
          <cell r="BX324">
            <v>0</v>
          </cell>
          <cell r="BY324">
            <v>0</v>
          </cell>
          <cell r="BZ324">
            <v>6</v>
          </cell>
          <cell r="CA324">
            <v>1</v>
          </cell>
          <cell r="CB324">
            <v>0</v>
          </cell>
          <cell r="CC324">
            <v>1</v>
          </cell>
          <cell r="CD324">
            <v>2</v>
          </cell>
          <cell r="CE324">
            <v>0</v>
          </cell>
          <cell r="CF324">
            <v>0</v>
          </cell>
          <cell r="CG324">
            <v>20</v>
          </cell>
          <cell r="CI324">
            <v>0</v>
          </cell>
          <cell r="CJ324">
            <v>0</v>
          </cell>
          <cell r="CK324">
            <v>0</v>
          </cell>
          <cell r="CL324">
            <v>0</v>
          </cell>
          <cell r="CM324">
            <v>0</v>
          </cell>
          <cell r="CN324">
            <v>0</v>
          </cell>
          <cell r="CO324">
            <v>26</v>
          </cell>
          <cell r="CP324">
            <v>2</v>
          </cell>
        </row>
        <row r="325">
          <cell r="B325">
            <v>2021</v>
          </cell>
          <cell r="C325">
            <v>321</v>
          </cell>
          <cell r="D325" t="str">
            <v>2.21 수지구 신봉동 999(도)(신봉동 993)</v>
          </cell>
          <cell r="I325">
            <v>1</v>
          </cell>
          <cell r="J325">
            <v>1</v>
          </cell>
          <cell r="K325">
            <v>1</v>
          </cell>
          <cell r="L325">
            <v>1</v>
          </cell>
          <cell r="M325">
            <v>1</v>
          </cell>
          <cell r="N325">
            <v>1</v>
          </cell>
          <cell r="O325">
            <v>1</v>
          </cell>
          <cell r="R325">
            <v>1</v>
          </cell>
          <cell r="S325">
            <v>1</v>
          </cell>
          <cell r="X325">
            <v>1</v>
          </cell>
          <cell r="Y325">
            <v>1</v>
          </cell>
          <cell r="Z325">
            <v>1</v>
          </cell>
          <cell r="AB325">
            <v>1</v>
          </cell>
          <cell r="AD325">
            <v>2</v>
          </cell>
          <cell r="AF325">
            <v>1</v>
          </cell>
          <cell r="AJ325">
            <v>1</v>
          </cell>
          <cell r="AQ325">
            <v>1</v>
          </cell>
          <cell r="AU325">
            <v>1</v>
          </cell>
          <cell r="CA325">
            <v>1</v>
          </cell>
          <cell r="CM325">
            <v>12</v>
          </cell>
          <cell r="CO325">
            <v>26</v>
          </cell>
          <cell r="CP325">
            <v>2</v>
          </cell>
        </row>
        <row r="326">
          <cell r="C326">
            <v>322</v>
          </cell>
          <cell r="D326" t="str">
            <v>전선관</v>
          </cell>
          <cell r="E326" t="str">
            <v>PE 28C</v>
          </cell>
          <cell r="F326">
            <v>12</v>
          </cell>
          <cell r="G326">
            <v>12</v>
          </cell>
          <cell r="H326" t="str">
            <v>m</v>
          </cell>
          <cell r="AY326">
            <v>12</v>
          </cell>
        </row>
        <row r="327">
          <cell r="C327">
            <v>323</v>
          </cell>
          <cell r="D327" t="str">
            <v>전원인입</v>
          </cell>
          <cell r="E327" t="str">
            <v>F-CV 4sq x 2C x 1</v>
          </cell>
          <cell r="F327" t="str">
            <v>1+10+2+5+1</v>
          </cell>
          <cell r="G327">
            <v>19</v>
          </cell>
          <cell r="H327" t="str">
            <v>m</v>
          </cell>
          <cell r="BJ327">
            <v>19</v>
          </cell>
        </row>
        <row r="328">
          <cell r="C328">
            <v>324</v>
          </cell>
          <cell r="E328" t="str">
            <v>F-CV 2.5sq x 2C x 1</v>
          </cell>
          <cell r="F328">
            <v>2</v>
          </cell>
          <cell r="G328">
            <v>2</v>
          </cell>
          <cell r="H328" t="str">
            <v>m</v>
          </cell>
          <cell r="BK328">
            <v>2</v>
          </cell>
        </row>
        <row r="329">
          <cell r="C329">
            <v>325</v>
          </cell>
          <cell r="D329" t="str">
            <v>LED 안내판 전원</v>
          </cell>
          <cell r="E329" t="str">
            <v>VCT 1.5sq 2C x 1열</v>
          </cell>
          <cell r="F329" t="str">
            <v>3+3</v>
          </cell>
          <cell r="G329">
            <v>6</v>
          </cell>
          <cell r="H329" t="str">
            <v>m</v>
          </cell>
          <cell r="BM329">
            <v>6</v>
          </cell>
        </row>
        <row r="330">
          <cell r="C330">
            <v>326</v>
          </cell>
          <cell r="D330" t="str">
            <v>카메라 전원</v>
          </cell>
          <cell r="E330" t="str">
            <v>VCT 1.5sq 2C x 4열</v>
          </cell>
          <cell r="F330" t="str">
            <v>3+4</v>
          </cell>
          <cell r="G330">
            <v>7</v>
          </cell>
          <cell r="H330" t="str">
            <v>m</v>
          </cell>
          <cell r="BP330">
            <v>7</v>
          </cell>
        </row>
        <row r="331">
          <cell r="C331">
            <v>327</v>
          </cell>
          <cell r="D331" t="str">
            <v>스피커</v>
          </cell>
          <cell r="E331" t="str">
            <v>SW 2300 x 1</v>
          </cell>
          <cell r="F331" t="str">
            <v>0.5+1.5</v>
          </cell>
          <cell r="G331">
            <v>2</v>
          </cell>
          <cell r="H331" t="str">
            <v>m</v>
          </cell>
          <cell r="BR331">
            <v>2</v>
          </cell>
        </row>
        <row r="332">
          <cell r="C332">
            <v>328</v>
          </cell>
          <cell r="D332" t="str">
            <v>전선</v>
          </cell>
          <cell r="E332" t="str">
            <v>F-GV 4sq x 1</v>
          </cell>
          <cell r="F332" t="str">
            <v>2+4</v>
          </cell>
          <cell r="G332">
            <v>6</v>
          </cell>
          <cell r="H332" t="str">
            <v>m</v>
          </cell>
          <cell r="BZ332">
            <v>6</v>
          </cell>
        </row>
        <row r="333">
          <cell r="C333">
            <v>329</v>
          </cell>
          <cell r="D333" t="str">
            <v>경광등</v>
          </cell>
          <cell r="E333" t="str">
            <v>UTP Cat.5e 4P(옥외) x 1열</v>
          </cell>
          <cell r="F333" t="str">
            <v>0.5+3.5</v>
          </cell>
          <cell r="G333">
            <v>4</v>
          </cell>
          <cell r="H333" t="str">
            <v>m</v>
          </cell>
          <cell r="BS333">
            <v>4</v>
          </cell>
        </row>
        <row r="334">
          <cell r="C334">
            <v>330</v>
          </cell>
          <cell r="D334" t="str">
            <v>비상벨</v>
          </cell>
          <cell r="E334" t="str">
            <v>UTP Cat.5e 4P(옥외) x 1열</v>
          </cell>
          <cell r="F334" t="str">
            <v>0.5+1.5</v>
          </cell>
          <cell r="G334">
            <v>2</v>
          </cell>
          <cell r="H334" t="str">
            <v>m</v>
          </cell>
          <cell r="BS334">
            <v>2</v>
          </cell>
        </row>
        <row r="335">
          <cell r="C335">
            <v>331</v>
          </cell>
          <cell r="D335" t="str">
            <v>카메라 통신</v>
          </cell>
          <cell r="E335" t="str">
            <v>UTP Cat.5e 4P(옥외) x 4열</v>
          </cell>
          <cell r="F335" t="str">
            <v>3+4</v>
          </cell>
          <cell r="G335">
            <v>7</v>
          </cell>
          <cell r="H335" t="str">
            <v>m</v>
          </cell>
          <cell r="BV335">
            <v>7</v>
          </cell>
        </row>
        <row r="336">
          <cell r="C336">
            <v>332</v>
          </cell>
          <cell r="D336" t="str">
            <v>불법광고물부착방지시트</v>
          </cell>
          <cell r="F336" t="str">
            <v>(0.0056+0.165+0.0056)*3.14*2.5</v>
          </cell>
          <cell r="G336">
            <v>1.38317</v>
          </cell>
          <cell r="H336" t="str">
            <v>㎡</v>
          </cell>
          <cell r="AA336">
            <v>1.38317</v>
          </cell>
        </row>
        <row r="337">
          <cell r="C337">
            <v>333</v>
          </cell>
          <cell r="D337" t="str">
            <v>굴착구간</v>
          </cell>
          <cell r="E337" t="str">
            <v>토사</v>
          </cell>
          <cell r="F337">
            <v>10</v>
          </cell>
          <cell r="G337">
            <v>10</v>
          </cell>
          <cell r="H337" t="str">
            <v>m</v>
          </cell>
          <cell r="CJ337">
            <v>10</v>
          </cell>
        </row>
        <row r="338">
          <cell r="C338">
            <v>334</v>
          </cell>
          <cell r="E338" t="str">
            <v>보도블럭</v>
          </cell>
          <cell r="F338">
            <v>2</v>
          </cell>
          <cell r="G338">
            <v>2</v>
          </cell>
          <cell r="H338" t="str">
            <v>m</v>
          </cell>
          <cell r="CK338">
            <v>2</v>
          </cell>
        </row>
        <row r="339">
          <cell r="C339">
            <v>335</v>
          </cell>
        </row>
        <row r="340">
          <cell r="B340">
            <v>1021</v>
          </cell>
          <cell r="C340">
            <v>336</v>
          </cell>
          <cell r="D340" t="str">
            <v>계</v>
          </cell>
          <cell r="I340">
            <v>1</v>
          </cell>
          <cell r="J340">
            <v>1</v>
          </cell>
          <cell r="K340">
            <v>1</v>
          </cell>
          <cell r="L340">
            <v>1</v>
          </cell>
          <cell r="M340">
            <v>1</v>
          </cell>
          <cell r="N340">
            <v>1</v>
          </cell>
          <cell r="O340">
            <v>1</v>
          </cell>
          <cell r="P340">
            <v>0</v>
          </cell>
          <cell r="Q340">
            <v>0</v>
          </cell>
          <cell r="R340">
            <v>1</v>
          </cell>
          <cell r="S340">
            <v>1</v>
          </cell>
          <cell r="T340">
            <v>0</v>
          </cell>
          <cell r="U340">
            <v>0</v>
          </cell>
          <cell r="V340">
            <v>0</v>
          </cell>
          <cell r="W340">
            <v>0</v>
          </cell>
          <cell r="X340">
            <v>1</v>
          </cell>
          <cell r="Y340">
            <v>1</v>
          </cell>
          <cell r="Z340">
            <v>1</v>
          </cell>
          <cell r="AA340">
            <v>1.38317</v>
          </cell>
          <cell r="AB340">
            <v>1</v>
          </cell>
          <cell r="AC340">
            <v>0</v>
          </cell>
          <cell r="AD340">
            <v>2</v>
          </cell>
          <cell r="AF340">
            <v>1</v>
          </cell>
          <cell r="AG340">
            <v>0</v>
          </cell>
          <cell r="AH340">
            <v>0</v>
          </cell>
          <cell r="AI340">
            <v>0</v>
          </cell>
          <cell r="AJ340">
            <v>1</v>
          </cell>
          <cell r="AK340">
            <v>0</v>
          </cell>
          <cell r="AL340">
            <v>0</v>
          </cell>
          <cell r="AM340">
            <v>0</v>
          </cell>
          <cell r="AN340">
            <v>0</v>
          </cell>
          <cell r="AO340">
            <v>0</v>
          </cell>
          <cell r="AP340">
            <v>0</v>
          </cell>
          <cell r="AQ340">
            <v>1</v>
          </cell>
          <cell r="AR340">
            <v>0</v>
          </cell>
          <cell r="AS340">
            <v>0</v>
          </cell>
          <cell r="AT340">
            <v>0</v>
          </cell>
          <cell r="AU340">
            <v>1</v>
          </cell>
          <cell r="AV340">
            <v>0</v>
          </cell>
          <cell r="AW340">
            <v>0</v>
          </cell>
          <cell r="AX340">
            <v>0</v>
          </cell>
          <cell r="AY340">
            <v>12</v>
          </cell>
          <cell r="AZ340">
            <v>0</v>
          </cell>
          <cell r="BA340">
            <v>0</v>
          </cell>
          <cell r="BB340">
            <v>0</v>
          </cell>
          <cell r="BC340">
            <v>0</v>
          </cell>
          <cell r="BD340">
            <v>0</v>
          </cell>
          <cell r="BE340">
            <v>0</v>
          </cell>
          <cell r="BF340">
            <v>0</v>
          </cell>
          <cell r="BG340">
            <v>0</v>
          </cell>
          <cell r="BH340">
            <v>0</v>
          </cell>
          <cell r="BI340">
            <v>0</v>
          </cell>
          <cell r="BJ340">
            <v>19</v>
          </cell>
          <cell r="BK340">
            <v>2</v>
          </cell>
          <cell r="BL340">
            <v>0</v>
          </cell>
          <cell r="BM340">
            <v>6</v>
          </cell>
          <cell r="BN340">
            <v>0</v>
          </cell>
          <cell r="BO340">
            <v>0</v>
          </cell>
          <cell r="BP340">
            <v>7</v>
          </cell>
          <cell r="BQ340">
            <v>0</v>
          </cell>
          <cell r="BR340">
            <v>2</v>
          </cell>
          <cell r="BS340">
            <v>6</v>
          </cell>
          <cell r="BT340">
            <v>0</v>
          </cell>
          <cell r="BU340">
            <v>0</v>
          </cell>
          <cell r="BV340">
            <v>7</v>
          </cell>
          <cell r="BW340">
            <v>0</v>
          </cell>
          <cell r="BX340">
            <v>0</v>
          </cell>
          <cell r="BY340">
            <v>0</v>
          </cell>
          <cell r="BZ340">
            <v>6</v>
          </cell>
          <cell r="CA340">
            <v>1</v>
          </cell>
          <cell r="CB340">
            <v>0</v>
          </cell>
          <cell r="CC340">
            <v>0</v>
          </cell>
          <cell r="CD340">
            <v>0</v>
          </cell>
          <cell r="CE340">
            <v>0</v>
          </cell>
          <cell r="CF340">
            <v>0</v>
          </cell>
          <cell r="CG340">
            <v>0</v>
          </cell>
          <cell r="CI340">
            <v>0</v>
          </cell>
          <cell r="CJ340">
            <v>10</v>
          </cell>
          <cell r="CK340">
            <v>2</v>
          </cell>
          <cell r="CL340">
            <v>0</v>
          </cell>
          <cell r="CM340">
            <v>12</v>
          </cell>
          <cell r="CN340">
            <v>0</v>
          </cell>
          <cell r="CO340">
            <v>26</v>
          </cell>
          <cell r="CP340">
            <v>2</v>
          </cell>
        </row>
        <row r="341">
          <cell r="B341">
            <v>2022</v>
          </cell>
          <cell r="C341">
            <v>337</v>
          </cell>
          <cell r="D341" t="str">
            <v>2.22 수지구 죽전동 539-8(도)</v>
          </cell>
          <cell r="I341">
            <v>1</v>
          </cell>
          <cell r="J341">
            <v>1</v>
          </cell>
          <cell r="K341">
            <v>1</v>
          </cell>
          <cell r="L341">
            <v>1</v>
          </cell>
          <cell r="M341">
            <v>1</v>
          </cell>
          <cell r="N341">
            <v>1</v>
          </cell>
          <cell r="O341">
            <v>1</v>
          </cell>
          <cell r="R341">
            <v>1</v>
          </cell>
          <cell r="S341">
            <v>1</v>
          </cell>
          <cell r="X341">
            <v>1</v>
          </cell>
          <cell r="Y341">
            <v>1</v>
          </cell>
          <cell r="Z341">
            <v>1</v>
          </cell>
          <cell r="AB341">
            <v>1</v>
          </cell>
          <cell r="AD341">
            <v>2</v>
          </cell>
          <cell r="AF341">
            <v>1</v>
          </cell>
          <cell r="AI341">
            <v>1</v>
          </cell>
          <cell r="AP341">
            <v>1</v>
          </cell>
          <cell r="AU341">
            <v>1</v>
          </cell>
          <cell r="CA341">
            <v>1</v>
          </cell>
          <cell r="CC341">
            <v>1</v>
          </cell>
          <cell r="CD341">
            <v>2</v>
          </cell>
          <cell r="CO341">
            <v>26</v>
          </cell>
          <cell r="CP341">
            <v>2</v>
          </cell>
        </row>
        <row r="342">
          <cell r="C342">
            <v>338</v>
          </cell>
          <cell r="D342" t="str">
            <v>전원인입</v>
          </cell>
          <cell r="E342" t="str">
            <v>DV 2.6mm 2C x 1</v>
          </cell>
          <cell r="F342">
            <v>50</v>
          </cell>
          <cell r="G342">
            <v>50</v>
          </cell>
          <cell r="H342" t="str">
            <v>m</v>
          </cell>
          <cell r="CG342">
            <v>50</v>
          </cell>
        </row>
        <row r="343">
          <cell r="C343">
            <v>339</v>
          </cell>
          <cell r="E343" t="str">
            <v>F-CV 4sq x 2C x 1</v>
          </cell>
          <cell r="F343" t="str">
            <v>4+1+1</v>
          </cell>
          <cell r="G343">
            <v>6</v>
          </cell>
          <cell r="H343" t="str">
            <v>m</v>
          </cell>
          <cell r="BJ343">
            <v>6</v>
          </cell>
        </row>
        <row r="344">
          <cell r="C344">
            <v>340</v>
          </cell>
          <cell r="E344" t="str">
            <v>F-CV 2.5sq x 2C x 1</v>
          </cell>
          <cell r="F344">
            <v>2</v>
          </cell>
          <cell r="G344">
            <v>2</v>
          </cell>
          <cell r="H344" t="str">
            <v>m</v>
          </cell>
          <cell r="BK344">
            <v>2</v>
          </cell>
        </row>
        <row r="345">
          <cell r="C345">
            <v>341</v>
          </cell>
          <cell r="D345" t="str">
            <v>LED 안내판 전원</v>
          </cell>
          <cell r="E345" t="str">
            <v>VCT 1.5sq 2C x 1열</v>
          </cell>
          <cell r="F345" t="str">
            <v>3+2</v>
          </cell>
          <cell r="G345">
            <v>5</v>
          </cell>
          <cell r="H345" t="str">
            <v>m</v>
          </cell>
          <cell r="BM345">
            <v>5</v>
          </cell>
        </row>
        <row r="346">
          <cell r="C346">
            <v>342</v>
          </cell>
          <cell r="D346" t="str">
            <v>카메라 전원</v>
          </cell>
          <cell r="E346" t="str">
            <v>VCT 1.5sq 2C x 5열</v>
          </cell>
          <cell r="F346" t="str">
            <v>3+3</v>
          </cell>
          <cell r="G346">
            <v>6</v>
          </cell>
          <cell r="H346" t="str">
            <v>m</v>
          </cell>
          <cell r="BQ346">
            <v>6</v>
          </cell>
        </row>
        <row r="347">
          <cell r="C347">
            <v>343</v>
          </cell>
          <cell r="D347" t="str">
            <v>스피커</v>
          </cell>
          <cell r="E347" t="str">
            <v>SW 2300 x 1</v>
          </cell>
          <cell r="F347" t="str">
            <v>0.5+1.5</v>
          </cell>
          <cell r="G347">
            <v>2</v>
          </cell>
          <cell r="H347" t="str">
            <v>m</v>
          </cell>
          <cell r="BR347">
            <v>2</v>
          </cell>
        </row>
        <row r="348">
          <cell r="C348">
            <v>344</v>
          </cell>
          <cell r="D348" t="str">
            <v>전선</v>
          </cell>
          <cell r="E348" t="str">
            <v>F-GV 4sq x 1</v>
          </cell>
          <cell r="F348" t="str">
            <v>2+4</v>
          </cell>
          <cell r="G348">
            <v>6</v>
          </cell>
          <cell r="H348" t="str">
            <v>m</v>
          </cell>
          <cell r="BZ348">
            <v>6</v>
          </cell>
        </row>
        <row r="349">
          <cell r="C349">
            <v>345</v>
          </cell>
          <cell r="D349" t="str">
            <v>경광등</v>
          </cell>
          <cell r="E349" t="str">
            <v>UTP Cat.5e 4P(옥외) x 1열</v>
          </cell>
          <cell r="F349" t="str">
            <v>0.5+3.5</v>
          </cell>
          <cell r="G349">
            <v>4</v>
          </cell>
          <cell r="H349" t="str">
            <v>m</v>
          </cell>
          <cell r="BS349">
            <v>4</v>
          </cell>
        </row>
        <row r="350">
          <cell r="C350">
            <v>346</v>
          </cell>
          <cell r="D350" t="str">
            <v>비상벨</v>
          </cell>
          <cell r="E350" t="str">
            <v>UTP Cat.5e 4P(옥외) x 1열</v>
          </cell>
          <cell r="F350" t="str">
            <v>0.5+1.5</v>
          </cell>
          <cell r="G350">
            <v>2</v>
          </cell>
          <cell r="H350" t="str">
            <v>m</v>
          </cell>
          <cell r="BS350">
            <v>2</v>
          </cell>
        </row>
        <row r="351">
          <cell r="C351">
            <v>347</v>
          </cell>
          <cell r="D351" t="str">
            <v>카메라 통신</v>
          </cell>
          <cell r="E351" t="str">
            <v>UTP Cat.5e 4P(옥외) x 5열</v>
          </cell>
          <cell r="F351" t="str">
            <v>3+3</v>
          </cell>
          <cell r="G351">
            <v>6</v>
          </cell>
          <cell r="H351" t="str">
            <v>m</v>
          </cell>
          <cell r="BW351">
            <v>6</v>
          </cell>
        </row>
        <row r="352">
          <cell r="C352">
            <v>348</v>
          </cell>
          <cell r="D352" t="str">
            <v>불법광고물부착방지시트</v>
          </cell>
          <cell r="F352" t="str">
            <v>(0.0056+0.165+0.0056)*3.14*2.5</v>
          </cell>
          <cell r="G352">
            <v>1.38317</v>
          </cell>
          <cell r="H352" t="str">
            <v>㎡</v>
          </cell>
          <cell r="AA352">
            <v>1.38317</v>
          </cell>
        </row>
        <row r="353">
          <cell r="C353">
            <v>349</v>
          </cell>
        </row>
        <row r="354">
          <cell r="C354">
            <v>350</v>
          </cell>
        </row>
        <row r="355">
          <cell r="C355">
            <v>351</v>
          </cell>
        </row>
        <row r="356">
          <cell r="B356">
            <v>1022</v>
          </cell>
          <cell r="C356">
            <v>352</v>
          </cell>
          <cell r="D356" t="str">
            <v>계</v>
          </cell>
          <cell r="I356">
            <v>1</v>
          </cell>
          <cell r="J356">
            <v>1</v>
          </cell>
          <cell r="K356">
            <v>1</v>
          </cell>
          <cell r="L356">
            <v>1</v>
          </cell>
          <cell r="M356">
            <v>1</v>
          </cell>
          <cell r="N356">
            <v>1</v>
          </cell>
          <cell r="O356">
            <v>1</v>
          </cell>
          <cell r="P356">
            <v>0</v>
          </cell>
          <cell r="Q356">
            <v>0</v>
          </cell>
          <cell r="R356">
            <v>1</v>
          </cell>
          <cell r="S356">
            <v>1</v>
          </cell>
          <cell r="T356">
            <v>0</v>
          </cell>
          <cell r="U356">
            <v>0</v>
          </cell>
          <cell r="V356">
            <v>0</v>
          </cell>
          <cell r="W356">
            <v>0</v>
          </cell>
          <cell r="X356">
            <v>1</v>
          </cell>
          <cell r="Y356">
            <v>1</v>
          </cell>
          <cell r="Z356">
            <v>1</v>
          </cell>
          <cell r="AA356">
            <v>1.38317</v>
          </cell>
          <cell r="AB356">
            <v>1</v>
          </cell>
          <cell r="AC356">
            <v>0</v>
          </cell>
          <cell r="AD356">
            <v>2</v>
          </cell>
          <cell r="AF356">
            <v>1</v>
          </cell>
          <cell r="AG356">
            <v>0</v>
          </cell>
          <cell r="AH356">
            <v>0</v>
          </cell>
          <cell r="AI356">
            <v>1</v>
          </cell>
          <cell r="AJ356">
            <v>0</v>
          </cell>
          <cell r="AK356">
            <v>0</v>
          </cell>
          <cell r="AL356">
            <v>0</v>
          </cell>
          <cell r="AM356">
            <v>0</v>
          </cell>
          <cell r="AN356">
            <v>0</v>
          </cell>
          <cell r="AO356">
            <v>0</v>
          </cell>
          <cell r="AP356">
            <v>1</v>
          </cell>
          <cell r="AQ356">
            <v>0</v>
          </cell>
          <cell r="AR356">
            <v>0</v>
          </cell>
          <cell r="AS356">
            <v>0</v>
          </cell>
          <cell r="AT356">
            <v>0</v>
          </cell>
          <cell r="AU356">
            <v>1</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6</v>
          </cell>
          <cell r="BK356">
            <v>2</v>
          </cell>
          <cell r="BL356">
            <v>0</v>
          </cell>
          <cell r="BM356">
            <v>5</v>
          </cell>
          <cell r="BN356">
            <v>0</v>
          </cell>
          <cell r="BO356">
            <v>0</v>
          </cell>
          <cell r="BP356">
            <v>0</v>
          </cell>
          <cell r="BQ356">
            <v>6</v>
          </cell>
          <cell r="BR356">
            <v>2</v>
          </cell>
          <cell r="BS356">
            <v>6</v>
          </cell>
          <cell r="BT356">
            <v>0</v>
          </cell>
          <cell r="BU356">
            <v>0</v>
          </cell>
          <cell r="BV356">
            <v>0</v>
          </cell>
          <cell r="BW356">
            <v>6</v>
          </cell>
          <cell r="BX356">
            <v>0</v>
          </cell>
          <cell r="BY356">
            <v>0</v>
          </cell>
          <cell r="BZ356">
            <v>6</v>
          </cell>
          <cell r="CA356">
            <v>1</v>
          </cell>
          <cell r="CB356">
            <v>0</v>
          </cell>
          <cell r="CC356">
            <v>1</v>
          </cell>
          <cell r="CD356">
            <v>2</v>
          </cell>
          <cell r="CE356">
            <v>0</v>
          </cell>
          <cell r="CF356">
            <v>0</v>
          </cell>
          <cell r="CG356">
            <v>50</v>
          </cell>
          <cell r="CI356">
            <v>0</v>
          </cell>
          <cell r="CJ356">
            <v>0</v>
          </cell>
          <cell r="CK356">
            <v>0</v>
          </cell>
          <cell r="CL356">
            <v>0</v>
          </cell>
          <cell r="CM356">
            <v>0</v>
          </cell>
          <cell r="CN356">
            <v>0</v>
          </cell>
          <cell r="CO356">
            <v>26</v>
          </cell>
          <cell r="CP356">
            <v>2</v>
          </cell>
        </row>
        <row r="357">
          <cell r="B357">
            <v>2023</v>
          </cell>
          <cell r="C357">
            <v>353</v>
          </cell>
          <cell r="D357" t="str">
            <v>2.23 수지구 죽전동 1480(도)(죽전동 1189-5)</v>
          </cell>
          <cell r="I357">
            <v>1</v>
          </cell>
          <cell r="J357">
            <v>1</v>
          </cell>
          <cell r="K357">
            <v>1</v>
          </cell>
          <cell r="L357">
            <v>1</v>
          </cell>
          <cell r="M357">
            <v>1</v>
          </cell>
          <cell r="N357">
            <v>1</v>
          </cell>
          <cell r="O357">
            <v>1</v>
          </cell>
          <cell r="W357">
            <v>1</v>
          </cell>
          <cell r="X357">
            <v>1</v>
          </cell>
          <cell r="Y357">
            <v>1</v>
          </cell>
          <cell r="Z357">
            <v>1</v>
          </cell>
          <cell r="AB357">
            <v>1</v>
          </cell>
          <cell r="AD357">
            <v>2</v>
          </cell>
          <cell r="CO357">
            <v>26</v>
          </cell>
          <cell r="CP357">
            <v>2</v>
          </cell>
        </row>
        <row r="358">
          <cell r="C358">
            <v>354</v>
          </cell>
          <cell r="D358" t="str">
            <v>전원인입</v>
          </cell>
          <cell r="E358" t="str">
            <v>F-CV 2.5sq x 3C x 1</v>
          </cell>
          <cell r="F358">
            <v>2</v>
          </cell>
          <cell r="G358">
            <v>2</v>
          </cell>
          <cell r="H358" t="str">
            <v>m</v>
          </cell>
          <cell r="BL358">
            <v>2</v>
          </cell>
        </row>
        <row r="359">
          <cell r="C359">
            <v>355</v>
          </cell>
          <cell r="D359" t="str">
            <v>LED 안내판 전원</v>
          </cell>
          <cell r="E359" t="str">
            <v>VCT 1.5sq 2C x 1열</v>
          </cell>
          <cell r="F359" t="str">
            <v>1+3+5+1</v>
          </cell>
          <cell r="G359">
            <v>10</v>
          </cell>
          <cell r="H359" t="str">
            <v>m</v>
          </cell>
          <cell r="BM359">
            <v>10</v>
          </cell>
        </row>
        <row r="360">
          <cell r="C360">
            <v>356</v>
          </cell>
          <cell r="D360" t="str">
            <v>카메라 전원</v>
          </cell>
          <cell r="E360" t="str">
            <v>VCT 1.5sq 2C x 4열</v>
          </cell>
          <cell r="F360" t="str">
            <v>1+3+5+1</v>
          </cell>
          <cell r="G360">
            <v>10</v>
          </cell>
          <cell r="H360" t="str">
            <v>m</v>
          </cell>
          <cell r="BP360">
            <v>10</v>
          </cell>
        </row>
        <row r="361">
          <cell r="C361">
            <v>357</v>
          </cell>
          <cell r="D361" t="str">
            <v>스피커</v>
          </cell>
          <cell r="E361" t="str">
            <v>SW 2300 x 1</v>
          </cell>
          <cell r="F361" t="str">
            <v>0.5+1.5</v>
          </cell>
          <cell r="G361">
            <v>2</v>
          </cell>
          <cell r="H361" t="str">
            <v>m</v>
          </cell>
          <cell r="BR361">
            <v>2</v>
          </cell>
        </row>
        <row r="362">
          <cell r="C362">
            <v>358</v>
          </cell>
          <cell r="D362" t="str">
            <v>경광등</v>
          </cell>
          <cell r="E362" t="str">
            <v>UTP Cat.5e 4P(옥외) x 1열</v>
          </cell>
          <cell r="F362" t="str">
            <v>0.5+3.5</v>
          </cell>
          <cell r="G362">
            <v>4</v>
          </cell>
          <cell r="H362" t="str">
            <v>m</v>
          </cell>
          <cell r="BS362">
            <v>4</v>
          </cell>
        </row>
        <row r="363">
          <cell r="C363">
            <v>359</v>
          </cell>
          <cell r="D363" t="str">
            <v>카메라 통신</v>
          </cell>
          <cell r="E363" t="str">
            <v>UTP Cat.5e 4P(옥외) x 4열</v>
          </cell>
          <cell r="F363" t="str">
            <v>1+3+5+1</v>
          </cell>
          <cell r="G363">
            <v>10</v>
          </cell>
          <cell r="H363" t="str">
            <v>m</v>
          </cell>
          <cell r="BV363">
            <v>10</v>
          </cell>
        </row>
        <row r="364">
          <cell r="C364">
            <v>360</v>
          </cell>
        </row>
        <row r="365">
          <cell r="C365">
            <v>361</v>
          </cell>
        </row>
        <row r="366">
          <cell r="C366">
            <v>362</v>
          </cell>
        </row>
        <row r="367">
          <cell r="C367">
            <v>363</v>
          </cell>
        </row>
        <row r="368">
          <cell r="C368">
            <v>364</v>
          </cell>
        </row>
        <row r="369">
          <cell r="C369">
            <v>365</v>
          </cell>
        </row>
        <row r="370">
          <cell r="B370">
            <v>1023</v>
          </cell>
          <cell r="C370">
            <v>366</v>
          </cell>
          <cell r="D370" t="str">
            <v>계</v>
          </cell>
          <cell r="I370">
            <v>1</v>
          </cell>
          <cell r="J370">
            <v>1</v>
          </cell>
          <cell r="K370">
            <v>1</v>
          </cell>
          <cell r="L370">
            <v>1</v>
          </cell>
          <cell r="M370">
            <v>1</v>
          </cell>
          <cell r="N370">
            <v>1</v>
          </cell>
          <cell r="O370">
            <v>1</v>
          </cell>
          <cell r="P370">
            <v>0</v>
          </cell>
          <cell r="Q370">
            <v>0</v>
          </cell>
          <cell r="R370">
            <v>0</v>
          </cell>
          <cell r="S370">
            <v>0</v>
          </cell>
          <cell r="T370">
            <v>0</v>
          </cell>
          <cell r="U370">
            <v>0</v>
          </cell>
          <cell r="V370">
            <v>0</v>
          </cell>
          <cell r="W370">
            <v>1</v>
          </cell>
          <cell r="X370">
            <v>1</v>
          </cell>
          <cell r="Y370">
            <v>1</v>
          </cell>
          <cell r="Z370">
            <v>1</v>
          </cell>
          <cell r="AA370">
            <v>0</v>
          </cell>
          <cell r="AB370">
            <v>1</v>
          </cell>
          <cell r="AC370">
            <v>0</v>
          </cell>
          <cell r="AD370">
            <v>2</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2</v>
          </cell>
          <cell r="BM370">
            <v>10</v>
          </cell>
          <cell r="BN370">
            <v>0</v>
          </cell>
          <cell r="BO370">
            <v>0</v>
          </cell>
          <cell r="BP370">
            <v>10</v>
          </cell>
          <cell r="BQ370">
            <v>0</v>
          </cell>
          <cell r="BR370">
            <v>2</v>
          </cell>
          <cell r="BS370">
            <v>4</v>
          </cell>
          <cell r="BT370">
            <v>0</v>
          </cell>
          <cell r="BU370">
            <v>0</v>
          </cell>
          <cell r="BV370">
            <v>10</v>
          </cell>
          <cell r="BW370">
            <v>0</v>
          </cell>
          <cell r="BX370">
            <v>0</v>
          </cell>
          <cell r="BY370">
            <v>0</v>
          </cell>
          <cell r="BZ370">
            <v>0</v>
          </cell>
          <cell r="CA370">
            <v>0</v>
          </cell>
          <cell r="CB370">
            <v>0</v>
          </cell>
          <cell r="CC370">
            <v>0</v>
          </cell>
          <cell r="CD370">
            <v>0</v>
          </cell>
          <cell r="CE370">
            <v>0</v>
          </cell>
          <cell r="CF370">
            <v>0</v>
          </cell>
          <cell r="CG370">
            <v>0</v>
          </cell>
          <cell r="CI370">
            <v>0</v>
          </cell>
          <cell r="CJ370">
            <v>0</v>
          </cell>
          <cell r="CK370">
            <v>0</v>
          </cell>
          <cell r="CL370">
            <v>0</v>
          </cell>
          <cell r="CM370">
            <v>0</v>
          </cell>
          <cell r="CN370">
            <v>0</v>
          </cell>
          <cell r="CO370">
            <v>26</v>
          </cell>
          <cell r="CP370">
            <v>2</v>
          </cell>
        </row>
        <row r="371">
          <cell r="B371">
            <v>2024</v>
          </cell>
          <cell r="C371">
            <v>367</v>
          </cell>
          <cell r="D371" t="str">
            <v>2.24 수지구 풍덕천동 776(도)(푸름어린이집 뒤편)</v>
          </cell>
          <cell r="I371">
            <v>1</v>
          </cell>
          <cell r="J371">
            <v>1</v>
          </cell>
          <cell r="K371">
            <v>1</v>
          </cell>
          <cell r="L371">
            <v>1</v>
          </cell>
          <cell r="M371">
            <v>1</v>
          </cell>
          <cell r="N371">
            <v>1</v>
          </cell>
          <cell r="O371">
            <v>1</v>
          </cell>
          <cell r="R371">
            <v>1</v>
          </cell>
          <cell r="S371">
            <v>1</v>
          </cell>
          <cell r="T371">
            <v>2</v>
          </cell>
          <cell r="U371">
            <v>2</v>
          </cell>
          <cell r="X371">
            <v>1</v>
          </cell>
          <cell r="Y371">
            <v>1</v>
          </cell>
          <cell r="Z371">
            <v>1</v>
          </cell>
          <cell r="AB371">
            <v>1</v>
          </cell>
          <cell r="AD371">
            <v>2</v>
          </cell>
          <cell r="AE371">
            <v>1</v>
          </cell>
          <cell r="AI371">
            <v>1</v>
          </cell>
          <cell r="AP371">
            <v>1</v>
          </cell>
          <cell r="AS371">
            <v>1</v>
          </cell>
          <cell r="BY371">
            <v>2</v>
          </cell>
          <cell r="CA371">
            <v>1</v>
          </cell>
          <cell r="CB371">
            <v>2</v>
          </cell>
          <cell r="CM371">
            <v>188</v>
          </cell>
          <cell r="CO371">
            <v>26</v>
          </cell>
          <cell r="CP371">
            <v>2</v>
          </cell>
        </row>
        <row r="372">
          <cell r="C372">
            <v>368</v>
          </cell>
          <cell r="D372" t="str">
            <v>전선관</v>
          </cell>
          <cell r="E372" t="str">
            <v>PE 28C</v>
          </cell>
          <cell r="F372" t="str">
            <v>(70+70+13+30+5)*2</v>
          </cell>
          <cell r="G372">
            <v>376</v>
          </cell>
          <cell r="H372" t="str">
            <v>m</v>
          </cell>
          <cell r="AY372">
            <v>376</v>
          </cell>
        </row>
        <row r="373">
          <cell r="C373">
            <v>369</v>
          </cell>
          <cell r="D373" t="str">
            <v>전원인입</v>
          </cell>
          <cell r="E373" t="str">
            <v>F-CV 4sq x 2C x 1</v>
          </cell>
          <cell r="F373" t="str">
            <v>6+5+13+30+1+70+1+70+6</v>
          </cell>
          <cell r="G373">
            <v>202</v>
          </cell>
          <cell r="H373" t="str">
            <v>m</v>
          </cell>
          <cell r="BJ373">
            <v>202</v>
          </cell>
        </row>
        <row r="374">
          <cell r="C374">
            <v>370</v>
          </cell>
          <cell r="E374" t="str">
            <v>F-CV 2.5sq x 2C x 1</v>
          </cell>
          <cell r="F374">
            <v>2</v>
          </cell>
          <cell r="G374">
            <v>2</v>
          </cell>
          <cell r="H374" t="str">
            <v>m</v>
          </cell>
          <cell r="BK374">
            <v>2</v>
          </cell>
        </row>
        <row r="375">
          <cell r="C375">
            <v>371</v>
          </cell>
          <cell r="D375" t="str">
            <v>LED 안내판 전원</v>
          </cell>
          <cell r="E375" t="str">
            <v>VCT 1.5sq 2C x 1열</v>
          </cell>
          <cell r="F375" t="str">
            <v>3+2</v>
          </cell>
          <cell r="G375">
            <v>5</v>
          </cell>
          <cell r="H375" t="str">
            <v>m</v>
          </cell>
          <cell r="BM375">
            <v>5</v>
          </cell>
        </row>
        <row r="376">
          <cell r="C376">
            <v>372</v>
          </cell>
          <cell r="D376" t="str">
            <v>카메라 전원</v>
          </cell>
          <cell r="E376" t="str">
            <v>VCT 1.5sq 2C x 4열</v>
          </cell>
          <cell r="F376" t="str">
            <v>3+3</v>
          </cell>
          <cell r="G376">
            <v>6</v>
          </cell>
          <cell r="H376" t="str">
            <v>m</v>
          </cell>
          <cell r="BP376">
            <v>6</v>
          </cell>
        </row>
        <row r="377">
          <cell r="C377">
            <v>373</v>
          </cell>
          <cell r="D377" t="str">
            <v>스피커</v>
          </cell>
          <cell r="E377" t="str">
            <v>SW 2300 x 1</v>
          </cell>
          <cell r="F377" t="str">
            <v>0.5+1.5</v>
          </cell>
          <cell r="G377">
            <v>2</v>
          </cell>
          <cell r="H377" t="str">
            <v>m</v>
          </cell>
          <cell r="BR377">
            <v>2</v>
          </cell>
        </row>
        <row r="378">
          <cell r="C378">
            <v>374</v>
          </cell>
          <cell r="D378" t="str">
            <v>전선</v>
          </cell>
          <cell r="E378" t="str">
            <v>F-GV 4sq x 1</v>
          </cell>
          <cell r="F378" t="str">
            <v>2+4</v>
          </cell>
          <cell r="G378">
            <v>6</v>
          </cell>
          <cell r="H378" t="str">
            <v>m</v>
          </cell>
          <cell r="BZ378">
            <v>6</v>
          </cell>
        </row>
        <row r="379">
          <cell r="C379">
            <v>375</v>
          </cell>
          <cell r="D379" t="str">
            <v>경광등</v>
          </cell>
          <cell r="E379" t="str">
            <v>UTP Cat.5e 4P(옥외) x 1열</v>
          </cell>
          <cell r="F379" t="str">
            <v>0.5+3.5</v>
          </cell>
          <cell r="G379">
            <v>4</v>
          </cell>
          <cell r="H379" t="str">
            <v>m</v>
          </cell>
          <cell r="BS379">
            <v>4</v>
          </cell>
        </row>
        <row r="380">
          <cell r="C380">
            <v>376</v>
          </cell>
          <cell r="D380" t="str">
            <v>비상벨</v>
          </cell>
          <cell r="E380" t="str">
            <v>UTP Cat.5e 4P(옥외) x 1열</v>
          </cell>
          <cell r="F380" t="str">
            <v>0.5+1.5</v>
          </cell>
          <cell r="G380">
            <v>2</v>
          </cell>
          <cell r="H380" t="str">
            <v>m</v>
          </cell>
          <cell r="BS380">
            <v>2</v>
          </cell>
        </row>
        <row r="381">
          <cell r="C381">
            <v>377</v>
          </cell>
          <cell r="D381" t="str">
            <v>카메라 통신</v>
          </cell>
          <cell r="E381" t="str">
            <v>UTP Cat.5e 4P(옥외) x 4열</v>
          </cell>
          <cell r="F381" t="str">
            <v>3+3</v>
          </cell>
          <cell r="G381">
            <v>6</v>
          </cell>
          <cell r="H381" t="str">
            <v>m</v>
          </cell>
          <cell r="BV381">
            <v>6</v>
          </cell>
        </row>
        <row r="382">
          <cell r="C382">
            <v>378</v>
          </cell>
          <cell r="E382" t="str">
            <v>광케이블(옥외 가공) S/M 4C x 1열</v>
          </cell>
          <cell r="F382" t="str">
            <v>6+5+13+30+1+70+1+70+6</v>
          </cell>
          <cell r="G382">
            <v>202</v>
          </cell>
          <cell r="H382" t="str">
            <v>m</v>
          </cell>
          <cell r="BX382">
            <v>202</v>
          </cell>
        </row>
        <row r="383">
          <cell r="C383">
            <v>379</v>
          </cell>
          <cell r="D383" t="str">
            <v>불법광고물부착방지시트</v>
          </cell>
          <cell r="F383" t="str">
            <v>(0.0056+0.165+0.0056)*3.14*2.5</v>
          </cell>
          <cell r="G383">
            <v>1.38317</v>
          </cell>
          <cell r="H383" t="str">
            <v>㎡</v>
          </cell>
          <cell r="AA383">
            <v>1.38317</v>
          </cell>
        </row>
        <row r="384">
          <cell r="C384">
            <v>380</v>
          </cell>
          <cell r="D384" t="str">
            <v>굴착구간</v>
          </cell>
          <cell r="E384" t="str">
            <v>토사</v>
          </cell>
          <cell r="F384" t="str">
            <v>5+30</v>
          </cell>
          <cell r="G384">
            <v>35</v>
          </cell>
          <cell r="H384" t="str">
            <v>m</v>
          </cell>
          <cell r="CJ384">
            <v>35</v>
          </cell>
        </row>
        <row r="385">
          <cell r="C385">
            <v>381</v>
          </cell>
          <cell r="E385" t="str">
            <v>보도블럭</v>
          </cell>
          <cell r="F385" t="str">
            <v>13+70+70</v>
          </cell>
          <cell r="G385">
            <v>153</v>
          </cell>
          <cell r="H385" t="str">
            <v>m</v>
          </cell>
          <cell r="CK385">
            <v>153</v>
          </cell>
        </row>
        <row r="386">
          <cell r="C386">
            <v>382</v>
          </cell>
        </row>
        <row r="387">
          <cell r="B387">
            <v>1024</v>
          </cell>
          <cell r="C387">
            <v>383</v>
          </cell>
          <cell r="D387" t="str">
            <v>계</v>
          </cell>
          <cell r="I387">
            <v>1</v>
          </cell>
          <cell r="J387">
            <v>1</v>
          </cell>
          <cell r="K387">
            <v>1</v>
          </cell>
          <cell r="L387">
            <v>1</v>
          </cell>
          <cell r="M387">
            <v>1</v>
          </cell>
          <cell r="N387">
            <v>1</v>
          </cell>
          <cell r="O387">
            <v>1</v>
          </cell>
          <cell r="P387">
            <v>0</v>
          </cell>
          <cell r="Q387">
            <v>0</v>
          </cell>
          <cell r="R387">
            <v>1</v>
          </cell>
          <cell r="S387">
            <v>1</v>
          </cell>
          <cell r="T387">
            <v>2</v>
          </cell>
          <cell r="U387">
            <v>2</v>
          </cell>
          <cell r="V387">
            <v>0</v>
          </cell>
          <cell r="W387">
            <v>0</v>
          </cell>
          <cell r="X387">
            <v>1</v>
          </cell>
          <cell r="Y387">
            <v>1</v>
          </cell>
          <cell r="Z387">
            <v>1</v>
          </cell>
          <cell r="AA387">
            <v>1.38317</v>
          </cell>
          <cell r="AB387">
            <v>1</v>
          </cell>
          <cell r="AC387">
            <v>0</v>
          </cell>
          <cell r="AD387">
            <v>2</v>
          </cell>
          <cell r="AE387">
            <v>1</v>
          </cell>
          <cell r="AF387">
            <v>0</v>
          </cell>
          <cell r="AG387">
            <v>0</v>
          </cell>
          <cell r="AH387">
            <v>0</v>
          </cell>
          <cell r="AI387">
            <v>1</v>
          </cell>
          <cell r="AJ387">
            <v>0</v>
          </cell>
          <cell r="AK387">
            <v>0</v>
          </cell>
          <cell r="AL387">
            <v>0</v>
          </cell>
          <cell r="AM387">
            <v>0</v>
          </cell>
          <cell r="AN387">
            <v>0</v>
          </cell>
          <cell r="AO387">
            <v>0</v>
          </cell>
          <cell r="AP387">
            <v>1</v>
          </cell>
          <cell r="AQ387">
            <v>0</v>
          </cell>
          <cell r="AR387">
            <v>0</v>
          </cell>
          <cell r="AS387">
            <v>1</v>
          </cell>
          <cell r="AT387">
            <v>0</v>
          </cell>
          <cell r="AU387">
            <v>0</v>
          </cell>
          <cell r="AV387">
            <v>0</v>
          </cell>
          <cell r="AW387">
            <v>0</v>
          </cell>
          <cell r="AX387">
            <v>0</v>
          </cell>
          <cell r="AY387">
            <v>376</v>
          </cell>
          <cell r="AZ387">
            <v>0</v>
          </cell>
          <cell r="BA387">
            <v>0</v>
          </cell>
          <cell r="BB387">
            <v>0</v>
          </cell>
          <cell r="BC387">
            <v>0</v>
          </cell>
          <cell r="BD387">
            <v>0</v>
          </cell>
          <cell r="BE387">
            <v>0</v>
          </cell>
          <cell r="BF387">
            <v>0</v>
          </cell>
          <cell r="BG387">
            <v>0</v>
          </cell>
          <cell r="BH387">
            <v>0</v>
          </cell>
          <cell r="BI387">
            <v>0</v>
          </cell>
          <cell r="BJ387">
            <v>202</v>
          </cell>
          <cell r="BK387">
            <v>2</v>
          </cell>
          <cell r="BL387">
            <v>0</v>
          </cell>
          <cell r="BM387">
            <v>5</v>
          </cell>
          <cell r="BN387">
            <v>0</v>
          </cell>
          <cell r="BO387">
            <v>0</v>
          </cell>
          <cell r="BP387">
            <v>6</v>
          </cell>
          <cell r="BQ387">
            <v>0</v>
          </cell>
          <cell r="BR387">
            <v>2</v>
          </cell>
          <cell r="BS387">
            <v>6</v>
          </cell>
          <cell r="BT387">
            <v>0</v>
          </cell>
          <cell r="BU387">
            <v>0</v>
          </cell>
          <cell r="BV387">
            <v>6</v>
          </cell>
          <cell r="BW387">
            <v>0</v>
          </cell>
          <cell r="BX387">
            <v>202</v>
          </cell>
          <cell r="BY387">
            <v>2</v>
          </cell>
          <cell r="BZ387">
            <v>6</v>
          </cell>
          <cell r="CA387">
            <v>1</v>
          </cell>
          <cell r="CB387">
            <v>2</v>
          </cell>
          <cell r="CC387">
            <v>0</v>
          </cell>
          <cell r="CD387">
            <v>0</v>
          </cell>
          <cell r="CE387">
            <v>0</v>
          </cell>
          <cell r="CF387">
            <v>0</v>
          </cell>
          <cell r="CG387">
            <v>0</v>
          </cell>
          <cell r="CI387">
            <v>0</v>
          </cell>
          <cell r="CJ387">
            <v>35</v>
          </cell>
          <cell r="CK387">
            <v>153</v>
          </cell>
          <cell r="CL387">
            <v>0</v>
          </cell>
          <cell r="CM387">
            <v>188</v>
          </cell>
          <cell r="CN387">
            <v>0</v>
          </cell>
          <cell r="CO387">
            <v>26</v>
          </cell>
          <cell r="CP387">
            <v>2</v>
          </cell>
        </row>
        <row r="388">
          <cell r="B388">
            <v>2025</v>
          </cell>
          <cell r="C388">
            <v>384</v>
          </cell>
          <cell r="D388" t="str">
            <v>2.25 수지구 풍덕천동 780(도)(풍덕천동 707)</v>
          </cell>
          <cell r="I388">
            <v>1</v>
          </cell>
          <cell r="J388">
            <v>1</v>
          </cell>
          <cell r="K388">
            <v>1</v>
          </cell>
          <cell r="L388">
            <v>1</v>
          </cell>
          <cell r="M388">
            <v>1</v>
          </cell>
          <cell r="N388">
            <v>1</v>
          </cell>
          <cell r="O388">
            <v>1</v>
          </cell>
          <cell r="R388">
            <v>1</v>
          </cell>
          <cell r="S388">
            <v>1</v>
          </cell>
          <cell r="X388">
            <v>1</v>
          </cell>
          <cell r="Y388">
            <v>1</v>
          </cell>
          <cell r="Z388">
            <v>1</v>
          </cell>
          <cell r="AB388">
            <v>1</v>
          </cell>
          <cell r="AD388">
            <v>2</v>
          </cell>
          <cell r="AG388">
            <v>1</v>
          </cell>
          <cell r="AK388">
            <v>1</v>
          </cell>
          <cell r="AR388">
            <v>1</v>
          </cell>
          <cell r="AU388">
            <v>1</v>
          </cell>
          <cell r="CA388">
            <v>1</v>
          </cell>
          <cell r="CC388">
            <v>1</v>
          </cell>
          <cell r="CD388">
            <v>2</v>
          </cell>
          <cell r="CO388">
            <v>26</v>
          </cell>
          <cell r="CP388">
            <v>2</v>
          </cell>
        </row>
        <row r="389">
          <cell r="C389">
            <v>385</v>
          </cell>
          <cell r="D389" t="str">
            <v>전원인입</v>
          </cell>
          <cell r="E389" t="str">
            <v>DV 2.6mm 2C x 1</v>
          </cell>
          <cell r="F389">
            <v>10</v>
          </cell>
          <cell r="G389">
            <v>10</v>
          </cell>
          <cell r="H389" t="str">
            <v>m</v>
          </cell>
          <cell r="CG389">
            <v>10</v>
          </cell>
        </row>
        <row r="390">
          <cell r="C390">
            <v>386</v>
          </cell>
          <cell r="E390" t="str">
            <v>F-CV 4sq x 2C x 1</v>
          </cell>
          <cell r="F390" t="str">
            <v>4+1+1</v>
          </cell>
          <cell r="G390">
            <v>6</v>
          </cell>
          <cell r="H390" t="str">
            <v>m</v>
          </cell>
          <cell r="BJ390">
            <v>6</v>
          </cell>
        </row>
        <row r="391">
          <cell r="C391">
            <v>387</v>
          </cell>
          <cell r="E391" t="str">
            <v>F-CV 2.5sq x 2C x 1</v>
          </cell>
          <cell r="F391">
            <v>2</v>
          </cell>
          <cell r="G391">
            <v>2</v>
          </cell>
          <cell r="H391" t="str">
            <v>m</v>
          </cell>
          <cell r="BK391">
            <v>2</v>
          </cell>
        </row>
        <row r="392">
          <cell r="C392">
            <v>388</v>
          </cell>
          <cell r="D392" t="str">
            <v>LED 안내판 전원</v>
          </cell>
          <cell r="E392" t="str">
            <v>VCT 1.5sq 2C x 1열</v>
          </cell>
          <cell r="F392" t="str">
            <v>3+4</v>
          </cell>
          <cell r="G392">
            <v>7</v>
          </cell>
          <cell r="H392" t="str">
            <v>m</v>
          </cell>
          <cell r="BM392">
            <v>7</v>
          </cell>
        </row>
        <row r="393">
          <cell r="C393">
            <v>389</v>
          </cell>
          <cell r="D393" t="str">
            <v>카메라 전원</v>
          </cell>
          <cell r="E393" t="str">
            <v>VCT 1.5sq 2C x 5열</v>
          </cell>
          <cell r="F393" t="str">
            <v>3+5</v>
          </cell>
          <cell r="G393">
            <v>8</v>
          </cell>
          <cell r="H393" t="str">
            <v>m</v>
          </cell>
          <cell r="BQ393">
            <v>8</v>
          </cell>
        </row>
        <row r="394">
          <cell r="C394">
            <v>390</v>
          </cell>
          <cell r="D394" t="str">
            <v>스피커</v>
          </cell>
          <cell r="E394" t="str">
            <v>SW 2300 x 1</v>
          </cell>
          <cell r="F394" t="str">
            <v>0.5+1.5</v>
          </cell>
          <cell r="G394">
            <v>2</v>
          </cell>
          <cell r="H394" t="str">
            <v>m</v>
          </cell>
          <cell r="BR394">
            <v>2</v>
          </cell>
        </row>
        <row r="395">
          <cell r="C395">
            <v>391</v>
          </cell>
          <cell r="D395" t="str">
            <v>전선</v>
          </cell>
          <cell r="E395" t="str">
            <v>F-GV 4sq x 1</v>
          </cell>
          <cell r="F395" t="str">
            <v>2+4</v>
          </cell>
          <cell r="G395">
            <v>6</v>
          </cell>
          <cell r="H395" t="str">
            <v>m</v>
          </cell>
          <cell r="BZ395">
            <v>6</v>
          </cell>
        </row>
        <row r="396">
          <cell r="C396">
            <v>392</v>
          </cell>
          <cell r="D396" t="str">
            <v>경광등</v>
          </cell>
          <cell r="E396" t="str">
            <v>UTP Cat.5e 4P(옥외) x 1열</v>
          </cell>
          <cell r="F396" t="str">
            <v>0.5+3.5</v>
          </cell>
          <cell r="G396">
            <v>4</v>
          </cell>
          <cell r="H396" t="str">
            <v>m</v>
          </cell>
          <cell r="BS396">
            <v>4</v>
          </cell>
        </row>
        <row r="397">
          <cell r="C397">
            <v>393</v>
          </cell>
          <cell r="D397" t="str">
            <v>비상벨</v>
          </cell>
          <cell r="E397" t="str">
            <v>UTP Cat.5e 4P(옥외) x 1열</v>
          </cell>
          <cell r="F397" t="str">
            <v>0.5+1.5</v>
          </cell>
          <cell r="G397">
            <v>2</v>
          </cell>
          <cell r="H397" t="str">
            <v>m</v>
          </cell>
          <cell r="BS397">
            <v>2</v>
          </cell>
        </row>
        <row r="398">
          <cell r="C398">
            <v>394</v>
          </cell>
          <cell r="D398" t="str">
            <v>카메라 통신</v>
          </cell>
          <cell r="E398" t="str">
            <v>UTP Cat.5e 4P(옥외) x 5열</v>
          </cell>
          <cell r="F398" t="str">
            <v>3+5</v>
          </cell>
          <cell r="G398">
            <v>8</v>
          </cell>
          <cell r="H398" t="str">
            <v>m</v>
          </cell>
          <cell r="BW398">
            <v>8</v>
          </cell>
        </row>
        <row r="399">
          <cell r="C399">
            <v>395</v>
          </cell>
          <cell r="D399" t="str">
            <v>불법광고물부착방지시트</v>
          </cell>
          <cell r="F399" t="str">
            <v>(0.0056+0.165+0.0056)*3.14*2.5</v>
          </cell>
          <cell r="G399">
            <v>1.38317</v>
          </cell>
          <cell r="H399" t="str">
            <v>㎡</v>
          </cell>
          <cell r="AA399">
            <v>1.38317</v>
          </cell>
        </row>
        <row r="400">
          <cell r="B400">
            <v>1025</v>
          </cell>
          <cell r="C400">
            <v>396</v>
          </cell>
          <cell r="D400" t="str">
            <v>계</v>
          </cell>
          <cell r="I400">
            <v>1</v>
          </cell>
          <cell r="J400">
            <v>1</v>
          </cell>
          <cell r="K400">
            <v>1</v>
          </cell>
          <cell r="L400">
            <v>1</v>
          </cell>
          <cell r="M400">
            <v>1</v>
          </cell>
          <cell r="N400">
            <v>1</v>
          </cell>
          <cell r="O400">
            <v>1</v>
          </cell>
          <cell r="P400">
            <v>0</v>
          </cell>
          <cell r="Q400">
            <v>0</v>
          </cell>
          <cell r="R400">
            <v>1</v>
          </cell>
          <cell r="S400">
            <v>1</v>
          </cell>
          <cell r="T400">
            <v>0</v>
          </cell>
          <cell r="U400">
            <v>0</v>
          </cell>
          <cell r="V400">
            <v>0</v>
          </cell>
          <cell r="W400">
            <v>0</v>
          </cell>
          <cell r="X400">
            <v>1</v>
          </cell>
          <cell r="Y400">
            <v>1</v>
          </cell>
          <cell r="Z400">
            <v>1</v>
          </cell>
          <cell r="AA400">
            <v>1.38317</v>
          </cell>
          <cell r="AB400">
            <v>1</v>
          </cell>
          <cell r="AC400">
            <v>0</v>
          </cell>
          <cell r="AD400">
            <v>2</v>
          </cell>
          <cell r="AF400">
            <v>0</v>
          </cell>
          <cell r="AG400">
            <v>1</v>
          </cell>
          <cell r="AH400">
            <v>0</v>
          </cell>
          <cell r="AI400">
            <v>0</v>
          </cell>
          <cell r="AJ400">
            <v>0</v>
          </cell>
          <cell r="AK400">
            <v>1</v>
          </cell>
          <cell r="AL400">
            <v>0</v>
          </cell>
          <cell r="AM400">
            <v>0</v>
          </cell>
          <cell r="AN400">
            <v>0</v>
          </cell>
          <cell r="AO400">
            <v>0</v>
          </cell>
          <cell r="AP400">
            <v>0</v>
          </cell>
          <cell r="AQ400">
            <v>0</v>
          </cell>
          <cell r="AR400">
            <v>1</v>
          </cell>
          <cell r="AS400">
            <v>0</v>
          </cell>
          <cell r="AT400">
            <v>0</v>
          </cell>
          <cell r="AU400">
            <v>1</v>
          </cell>
          <cell r="AV400">
            <v>0</v>
          </cell>
          <cell r="AW400">
            <v>0</v>
          </cell>
          <cell r="AX400">
            <v>0</v>
          </cell>
          <cell r="AY400">
            <v>0</v>
          </cell>
          <cell r="AZ400">
            <v>0</v>
          </cell>
          <cell r="BA400">
            <v>0</v>
          </cell>
          <cell r="BB400">
            <v>0</v>
          </cell>
          <cell r="BC400">
            <v>0</v>
          </cell>
          <cell r="BD400">
            <v>0</v>
          </cell>
          <cell r="BE400">
            <v>0</v>
          </cell>
          <cell r="BF400">
            <v>0</v>
          </cell>
          <cell r="BG400">
            <v>0</v>
          </cell>
          <cell r="BH400">
            <v>0</v>
          </cell>
          <cell r="BI400">
            <v>0</v>
          </cell>
          <cell r="BJ400">
            <v>6</v>
          </cell>
          <cell r="BK400">
            <v>2</v>
          </cell>
          <cell r="BL400">
            <v>0</v>
          </cell>
          <cell r="BM400">
            <v>7</v>
          </cell>
          <cell r="BN400">
            <v>0</v>
          </cell>
          <cell r="BO400">
            <v>0</v>
          </cell>
          <cell r="BP400">
            <v>0</v>
          </cell>
          <cell r="BQ400">
            <v>8</v>
          </cell>
          <cell r="BR400">
            <v>2</v>
          </cell>
          <cell r="BS400">
            <v>6</v>
          </cell>
          <cell r="BT400">
            <v>0</v>
          </cell>
          <cell r="BU400">
            <v>0</v>
          </cell>
          <cell r="BV400">
            <v>0</v>
          </cell>
          <cell r="BW400">
            <v>8</v>
          </cell>
          <cell r="BX400">
            <v>0</v>
          </cell>
          <cell r="BY400">
            <v>0</v>
          </cell>
          <cell r="BZ400">
            <v>6</v>
          </cell>
          <cell r="CA400">
            <v>1</v>
          </cell>
          <cell r="CB400">
            <v>0</v>
          </cell>
          <cell r="CC400">
            <v>1</v>
          </cell>
          <cell r="CD400">
            <v>2</v>
          </cell>
          <cell r="CE400">
            <v>0</v>
          </cell>
          <cell r="CF400">
            <v>0</v>
          </cell>
          <cell r="CG400">
            <v>10</v>
          </cell>
          <cell r="CI400">
            <v>0</v>
          </cell>
          <cell r="CJ400">
            <v>0</v>
          </cell>
          <cell r="CK400">
            <v>0</v>
          </cell>
          <cell r="CL400">
            <v>0</v>
          </cell>
          <cell r="CM400">
            <v>0</v>
          </cell>
          <cell r="CN400">
            <v>0</v>
          </cell>
          <cell r="CO400">
            <v>26</v>
          </cell>
          <cell r="CP400">
            <v>2</v>
          </cell>
        </row>
        <row r="401">
          <cell r="B401">
            <v>2026</v>
          </cell>
          <cell r="C401">
            <v>397</v>
          </cell>
          <cell r="D401" t="str">
            <v>2.26 처인구 남동 506(전)</v>
          </cell>
          <cell r="I401">
            <v>1</v>
          </cell>
          <cell r="J401">
            <v>1</v>
          </cell>
          <cell r="K401">
            <v>1</v>
          </cell>
          <cell r="L401">
            <v>1</v>
          </cell>
          <cell r="M401">
            <v>1</v>
          </cell>
          <cell r="N401">
            <v>1</v>
          </cell>
          <cell r="O401">
            <v>1</v>
          </cell>
          <cell r="R401">
            <v>1</v>
          </cell>
          <cell r="S401">
            <v>1</v>
          </cell>
          <cell r="X401">
            <v>1</v>
          </cell>
          <cell r="Y401">
            <v>1</v>
          </cell>
          <cell r="Z401">
            <v>1</v>
          </cell>
          <cell r="AB401">
            <v>1</v>
          </cell>
          <cell r="AD401">
            <v>2</v>
          </cell>
          <cell r="AF401">
            <v>1</v>
          </cell>
          <cell r="AJ401">
            <v>1</v>
          </cell>
          <cell r="AQ401">
            <v>1</v>
          </cell>
          <cell r="AV401">
            <v>1</v>
          </cell>
          <cell r="CA401">
            <v>1</v>
          </cell>
          <cell r="CC401">
            <v>1</v>
          </cell>
          <cell r="CD401">
            <v>2</v>
          </cell>
          <cell r="CO401">
            <v>26</v>
          </cell>
          <cell r="CP401">
            <v>2</v>
          </cell>
        </row>
        <row r="402">
          <cell r="C402">
            <v>398</v>
          </cell>
          <cell r="D402" t="str">
            <v>전원인입</v>
          </cell>
          <cell r="E402" t="str">
            <v>DV 2.6mm 2C x 1</v>
          </cell>
          <cell r="F402">
            <v>5</v>
          </cell>
          <cell r="G402">
            <v>5</v>
          </cell>
          <cell r="H402" t="str">
            <v>m</v>
          </cell>
          <cell r="CG402">
            <v>5</v>
          </cell>
        </row>
        <row r="403">
          <cell r="C403">
            <v>399</v>
          </cell>
          <cell r="E403" t="str">
            <v>F-CV 4sq x 2C x 1</v>
          </cell>
          <cell r="F403" t="str">
            <v>4+1+1</v>
          </cell>
          <cell r="G403">
            <v>6</v>
          </cell>
          <cell r="H403" t="str">
            <v>m</v>
          </cell>
          <cell r="BJ403">
            <v>6</v>
          </cell>
        </row>
        <row r="404">
          <cell r="C404">
            <v>400</v>
          </cell>
          <cell r="E404" t="str">
            <v>F-CV 2.5sq x 2C x 1</v>
          </cell>
          <cell r="F404">
            <v>2</v>
          </cell>
          <cell r="G404">
            <v>2</v>
          </cell>
          <cell r="H404" t="str">
            <v>m</v>
          </cell>
          <cell r="BK404">
            <v>2</v>
          </cell>
        </row>
        <row r="405">
          <cell r="C405">
            <v>401</v>
          </cell>
          <cell r="D405" t="str">
            <v>LED 안내판 전원</v>
          </cell>
          <cell r="E405" t="str">
            <v>VCT 1.5sq 2C x 1열</v>
          </cell>
          <cell r="F405" t="str">
            <v>3+3</v>
          </cell>
          <cell r="G405">
            <v>6</v>
          </cell>
          <cell r="H405" t="str">
            <v>m</v>
          </cell>
          <cell r="BM405">
            <v>6</v>
          </cell>
        </row>
        <row r="406">
          <cell r="C406">
            <v>402</v>
          </cell>
          <cell r="D406" t="str">
            <v>카메라 전원</v>
          </cell>
          <cell r="E406" t="str">
            <v>VCT 1.5sq 2C x 4열</v>
          </cell>
          <cell r="F406" t="str">
            <v>3+4</v>
          </cell>
          <cell r="G406">
            <v>7</v>
          </cell>
          <cell r="H406" t="str">
            <v>m</v>
          </cell>
          <cell r="BP406">
            <v>7</v>
          </cell>
        </row>
        <row r="407">
          <cell r="C407">
            <v>403</v>
          </cell>
          <cell r="D407" t="str">
            <v>스피커</v>
          </cell>
          <cell r="E407" t="str">
            <v>SW 2300 x 1</v>
          </cell>
          <cell r="F407" t="str">
            <v>0.5+1.5</v>
          </cell>
          <cell r="G407">
            <v>2</v>
          </cell>
          <cell r="H407" t="str">
            <v>m</v>
          </cell>
          <cell r="BR407">
            <v>2</v>
          </cell>
        </row>
        <row r="408">
          <cell r="C408">
            <v>404</v>
          </cell>
          <cell r="D408" t="str">
            <v>전선</v>
          </cell>
          <cell r="E408" t="str">
            <v>F-GV 4sq x 1</v>
          </cell>
          <cell r="F408" t="str">
            <v>2+4</v>
          </cell>
          <cell r="G408">
            <v>6</v>
          </cell>
          <cell r="H408" t="str">
            <v>m</v>
          </cell>
          <cell r="BZ408">
            <v>6</v>
          </cell>
        </row>
        <row r="409">
          <cell r="C409">
            <v>405</v>
          </cell>
          <cell r="D409" t="str">
            <v>경광등</v>
          </cell>
          <cell r="E409" t="str">
            <v>UTP Cat.5e 4P(옥외) x 1열</v>
          </cell>
          <cell r="F409" t="str">
            <v>0.5+3.5</v>
          </cell>
          <cell r="G409">
            <v>4</v>
          </cell>
          <cell r="H409" t="str">
            <v>m</v>
          </cell>
          <cell r="BS409">
            <v>4</v>
          </cell>
        </row>
        <row r="410">
          <cell r="C410">
            <v>406</v>
          </cell>
          <cell r="D410" t="str">
            <v>비상벨</v>
          </cell>
          <cell r="E410" t="str">
            <v>UTP Cat.5e 4P(옥외) x 1열</v>
          </cell>
          <cell r="F410" t="str">
            <v>0.5+1.5</v>
          </cell>
          <cell r="G410">
            <v>2</v>
          </cell>
          <cell r="H410" t="str">
            <v>m</v>
          </cell>
          <cell r="BS410">
            <v>2</v>
          </cell>
        </row>
        <row r="411">
          <cell r="C411">
            <v>407</v>
          </cell>
          <cell r="D411" t="str">
            <v>카메라 통신</v>
          </cell>
          <cell r="E411" t="str">
            <v>UTP Cat.5e 4P(옥외) x 4열</v>
          </cell>
          <cell r="F411" t="str">
            <v>3+4</v>
          </cell>
          <cell r="G411">
            <v>7</v>
          </cell>
          <cell r="H411" t="str">
            <v>m</v>
          </cell>
          <cell r="BV411">
            <v>7</v>
          </cell>
        </row>
        <row r="412">
          <cell r="C412">
            <v>408</v>
          </cell>
          <cell r="D412" t="str">
            <v>불법광고물부착방지시트</v>
          </cell>
          <cell r="F412" t="str">
            <v>(0.0056+0.165+0.0056)*3.14*2.5</v>
          </cell>
          <cell r="G412">
            <v>1.38317</v>
          </cell>
          <cell r="H412" t="str">
            <v>㎡</v>
          </cell>
          <cell r="AA412">
            <v>1.38317</v>
          </cell>
        </row>
        <row r="413">
          <cell r="C413">
            <v>409</v>
          </cell>
          <cell r="D413" t="str">
            <v>폐기물처리</v>
          </cell>
          <cell r="E413" t="str">
            <v>폐아스콘(기초)</v>
          </cell>
          <cell r="F413" t="str">
            <v>(0.7*0.7*0.2)*2.34</v>
          </cell>
          <cell r="G413">
            <v>0.22931999999999997</v>
          </cell>
          <cell r="H413" t="str">
            <v>ton</v>
          </cell>
          <cell r="CN413">
            <v>0.22931999999999997</v>
          </cell>
        </row>
        <row r="414">
          <cell r="C414">
            <v>410</v>
          </cell>
        </row>
        <row r="415">
          <cell r="B415">
            <v>1026</v>
          </cell>
          <cell r="C415">
            <v>411</v>
          </cell>
          <cell r="D415" t="str">
            <v>계</v>
          </cell>
          <cell r="I415">
            <v>1</v>
          </cell>
          <cell r="J415">
            <v>1</v>
          </cell>
          <cell r="K415">
            <v>1</v>
          </cell>
          <cell r="L415">
            <v>1</v>
          </cell>
          <cell r="M415">
            <v>1</v>
          </cell>
          <cell r="N415">
            <v>1</v>
          </cell>
          <cell r="O415">
            <v>1</v>
          </cell>
          <cell r="P415">
            <v>0</v>
          </cell>
          <cell r="Q415">
            <v>0</v>
          </cell>
          <cell r="R415">
            <v>1</v>
          </cell>
          <cell r="S415">
            <v>1</v>
          </cell>
          <cell r="T415">
            <v>0</v>
          </cell>
          <cell r="U415">
            <v>0</v>
          </cell>
          <cell r="V415">
            <v>0</v>
          </cell>
          <cell r="W415">
            <v>0</v>
          </cell>
          <cell r="X415">
            <v>1</v>
          </cell>
          <cell r="Y415">
            <v>1</v>
          </cell>
          <cell r="Z415">
            <v>1</v>
          </cell>
          <cell r="AA415">
            <v>1.38317</v>
          </cell>
          <cell r="AB415">
            <v>1</v>
          </cell>
          <cell r="AC415">
            <v>0</v>
          </cell>
          <cell r="AD415">
            <v>2</v>
          </cell>
          <cell r="AF415">
            <v>1</v>
          </cell>
          <cell r="AG415">
            <v>0</v>
          </cell>
          <cell r="AH415">
            <v>0</v>
          </cell>
          <cell r="AI415">
            <v>0</v>
          </cell>
          <cell r="AJ415">
            <v>1</v>
          </cell>
          <cell r="AK415">
            <v>0</v>
          </cell>
          <cell r="AL415">
            <v>0</v>
          </cell>
          <cell r="AM415">
            <v>0</v>
          </cell>
          <cell r="AN415">
            <v>0</v>
          </cell>
          <cell r="AO415">
            <v>0</v>
          </cell>
          <cell r="AP415">
            <v>0</v>
          </cell>
          <cell r="AQ415">
            <v>1</v>
          </cell>
          <cell r="AR415">
            <v>0</v>
          </cell>
          <cell r="AS415">
            <v>0</v>
          </cell>
          <cell r="AT415">
            <v>0</v>
          </cell>
          <cell r="AU415">
            <v>0</v>
          </cell>
          <cell r="AV415">
            <v>1</v>
          </cell>
          <cell r="AW415">
            <v>0</v>
          </cell>
          <cell r="AX415">
            <v>0</v>
          </cell>
          <cell r="AY415">
            <v>0</v>
          </cell>
          <cell r="AZ415">
            <v>0</v>
          </cell>
          <cell r="BA415">
            <v>0</v>
          </cell>
          <cell r="BB415">
            <v>0</v>
          </cell>
          <cell r="BC415">
            <v>0</v>
          </cell>
          <cell r="BD415">
            <v>0</v>
          </cell>
          <cell r="BE415">
            <v>0</v>
          </cell>
          <cell r="BF415">
            <v>0</v>
          </cell>
          <cell r="BG415">
            <v>0</v>
          </cell>
          <cell r="BH415">
            <v>0</v>
          </cell>
          <cell r="BI415">
            <v>0</v>
          </cell>
          <cell r="BJ415">
            <v>6</v>
          </cell>
          <cell r="BK415">
            <v>2</v>
          </cell>
          <cell r="BL415">
            <v>0</v>
          </cell>
          <cell r="BM415">
            <v>6</v>
          </cell>
          <cell r="BN415">
            <v>0</v>
          </cell>
          <cell r="BO415">
            <v>0</v>
          </cell>
          <cell r="BP415">
            <v>7</v>
          </cell>
          <cell r="BQ415">
            <v>0</v>
          </cell>
          <cell r="BR415">
            <v>2</v>
          </cell>
          <cell r="BS415">
            <v>6</v>
          </cell>
          <cell r="BT415">
            <v>0</v>
          </cell>
          <cell r="BU415">
            <v>0</v>
          </cell>
          <cell r="BV415">
            <v>7</v>
          </cell>
          <cell r="BW415">
            <v>0</v>
          </cell>
          <cell r="BX415">
            <v>0</v>
          </cell>
          <cell r="BY415">
            <v>0</v>
          </cell>
          <cell r="BZ415">
            <v>6</v>
          </cell>
          <cell r="CA415">
            <v>1</v>
          </cell>
          <cell r="CB415">
            <v>0</v>
          </cell>
          <cell r="CC415">
            <v>1</v>
          </cell>
          <cell r="CD415">
            <v>2</v>
          </cell>
          <cell r="CE415">
            <v>0</v>
          </cell>
          <cell r="CF415">
            <v>0</v>
          </cell>
          <cell r="CG415">
            <v>5</v>
          </cell>
          <cell r="CI415">
            <v>0</v>
          </cell>
          <cell r="CJ415">
            <v>0</v>
          </cell>
          <cell r="CK415">
            <v>0</v>
          </cell>
          <cell r="CL415">
            <v>0</v>
          </cell>
          <cell r="CM415">
            <v>0</v>
          </cell>
          <cell r="CN415">
            <v>0.22931999999999997</v>
          </cell>
          <cell r="CO415">
            <v>26</v>
          </cell>
          <cell r="CP415">
            <v>2</v>
          </cell>
        </row>
        <row r="416">
          <cell r="B416">
            <v>2027</v>
          </cell>
          <cell r="C416">
            <v>412</v>
          </cell>
          <cell r="D416" t="str">
            <v>2.27 처인구 남사면 북리 950-57(천)</v>
          </cell>
          <cell r="I416">
            <v>1</v>
          </cell>
          <cell r="J416">
            <v>1</v>
          </cell>
          <cell r="K416">
            <v>1</v>
          </cell>
          <cell r="L416">
            <v>1</v>
          </cell>
          <cell r="M416">
            <v>1</v>
          </cell>
          <cell r="N416">
            <v>1</v>
          </cell>
          <cell r="O416">
            <v>1</v>
          </cell>
          <cell r="R416">
            <v>1</v>
          </cell>
          <cell r="S416">
            <v>1</v>
          </cell>
          <cell r="X416">
            <v>1</v>
          </cell>
          <cell r="Y416">
            <v>1</v>
          </cell>
          <cell r="Z416">
            <v>1</v>
          </cell>
          <cell r="AB416">
            <v>1</v>
          </cell>
          <cell r="AD416">
            <v>2</v>
          </cell>
          <cell r="AF416">
            <v>1</v>
          </cell>
          <cell r="AJ416">
            <v>1</v>
          </cell>
          <cell r="AQ416">
            <v>1</v>
          </cell>
          <cell r="AV416">
            <v>1</v>
          </cell>
          <cell r="CA416">
            <v>1</v>
          </cell>
          <cell r="CC416">
            <v>1</v>
          </cell>
          <cell r="CD416">
            <v>2</v>
          </cell>
          <cell r="CO416">
            <v>26</v>
          </cell>
          <cell r="CP416">
            <v>2</v>
          </cell>
        </row>
        <row r="417">
          <cell r="C417">
            <v>413</v>
          </cell>
          <cell r="D417" t="str">
            <v>전원인입</v>
          </cell>
          <cell r="E417" t="str">
            <v>DV 2.6mm 2C x 1</v>
          </cell>
          <cell r="F417">
            <v>20</v>
          </cell>
          <cell r="G417">
            <v>20</v>
          </cell>
          <cell r="H417" t="str">
            <v>m</v>
          </cell>
          <cell r="CG417">
            <v>20</v>
          </cell>
        </row>
        <row r="418">
          <cell r="C418">
            <v>414</v>
          </cell>
          <cell r="E418" t="str">
            <v>F-CV 4sq x 2C x 1</v>
          </cell>
          <cell r="F418" t="str">
            <v>4+1+1</v>
          </cell>
          <cell r="G418">
            <v>6</v>
          </cell>
          <cell r="H418" t="str">
            <v>m</v>
          </cell>
          <cell r="BJ418">
            <v>6</v>
          </cell>
        </row>
        <row r="419">
          <cell r="C419">
            <v>415</v>
          </cell>
          <cell r="E419" t="str">
            <v>F-CV 2.5sq x 2C x 1</v>
          </cell>
          <cell r="F419">
            <v>2</v>
          </cell>
          <cell r="G419">
            <v>2</v>
          </cell>
          <cell r="H419" t="str">
            <v>m</v>
          </cell>
          <cell r="BK419">
            <v>2</v>
          </cell>
        </row>
        <row r="420">
          <cell r="C420">
            <v>416</v>
          </cell>
          <cell r="D420" t="str">
            <v>LED 안내판 전원</v>
          </cell>
          <cell r="E420" t="str">
            <v>VCT 1.5sq 2C x 1열</v>
          </cell>
          <cell r="F420" t="str">
            <v>3+3</v>
          </cell>
          <cell r="G420">
            <v>6</v>
          </cell>
          <cell r="H420" t="str">
            <v>m</v>
          </cell>
          <cell r="BM420">
            <v>6</v>
          </cell>
        </row>
        <row r="421">
          <cell r="C421">
            <v>417</v>
          </cell>
          <cell r="D421" t="str">
            <v>카메라 전원</v>
          </cell>
          <cell r="E421" t="str">
            <v>VCT 1.5sq 2C x 5열</v>
          </cell>
          <cell r="F421" t="str">
            <v>3+4</v>
          </cell>
          <cell r="G421">
            <v>7</v>
          </cell>
          <cell r="H421" t="str">
            <v>m</v>
          </cell>
          <cell r="BQ421">
            <v>7</v>
          </cell>
        </row>
        <row r="422">
          <cell r="C422">
            <v>418</v>
          </cell>
          <cell r="D422" t="str">
            <v>스피커</v>
          </cell>
          <cell r="E422" t="str">
            <v>SW 2300 x 1</v>
          </cell>
          <cell r="F422" t="str">
            <v>0.5+1.5</v>
          </cell>
          <cell r="G422">
            <v>2</v>
          </cell>
          <cell r="H422" t="str">
            <v>m</v>
          </cell>
          <cell r="BR422">
            <v>2</v>
          </cell>
        </row>
        <row r="423">
          <cell r="C423">
            <v>419</v>
          </cell>
          <cell r="D423" t="str">
            <v>전선</v>
          </cell>
          <cell r="E423" t="str">
            <v>F-GV 4sq x 1</v>
          </cell>
          <cell r="F423" t="str">
            <v>2+4</v>
          </cell>
          <cell r="G423">
            <v>6</v>
          </cell>
          <cell r="H423" t="str">
            <v>m</v>
          </cell>
          <cell r="BZ423">
            <v>6</v>
          </cell>
        </row>
        <row r="424">
          <cell r="C424">
            <v>420</v>
          </cell>
          <cell r="D424" t="str">
            <v>경광등</v>
          </cell>
          <cell r="E424" t="str">
            <v>UTP Cat.5e 4P(옥외) x 1열</v>
          </cell>
          <cell r="F424" t="str">
            <v>0.5+3.5</v>
          </cell>
          <cell r="G424">
            <v>4</v>
          </cell>
          <cell r="H424" t="str">
            <v>m</v>
          </cell>
          <cell r="BS424">
            <v>4</v>
          </cell>
        </row>
        <row r="425">
          <cell r="C425">
            <v>421</v>
          </cell>
          <cell r="D425" t="str">
            <v>비상벨</v>
          </cell>
          <cell r="E425" t="str">
            <v>UTP Cat.5e 4P(옥외) x 1열</v>
          </cell>
          <cell r="F425" t="str">
            <v>0.5+1.5</v>
          </cell>
          <cell r="G425">
            <v>2</v>
          </cell>
          <cell r="H425" t="str">
            <v>m</v>
          </cell>
          <cell r="BS425">
            <v>2</v>
          </cell>
        </row>
        <row r="426">
          <cell r="C426">
            <v>422</v>
          </cell>
          <cell r="D426" t="str">
            <v>카메라 통신</v>
          </cell>
          <cell r="E426" t="str">
            <v>UTP Cat.5e 4P(옥외) x 5열</v>
          </cell>
          <cell r="F426" t="str">
            <v>3+4</v>
          </cell>
          <cell r="G426">
            <v>7</v>
          </cell>
          <cell r="H426" t="str">
            <v>m</v>
          </cell>
          <cell r="BW426">
            <v>7</v>
          </cell>
        </row>
        <row r="427">
          <cell r="C427">
            <v>423</v>
          </cell>
          <cell r="D427" t="str">
            <v>불법광고물부착방지시트</v>
          </cell>
          <cell r="F427" t="str">
            <v>(0.0056+0.165+0.0056)*3.14*2.5</v>
          </cell>
          <cell r="G427">
            <v>1.38317</v>
          </cell>
          <cell r="H427" t="str">
            <v>㎡</v>
          </cell>
          <cell r="AA427">
            <v>1.38317</v>
          </cell>
        </row>
        <row r="428">
          <cell r="C428">
            <v>424</v>
          </cell>
          <cell r="D428" t="str">
            <v>폐기물처리</v>
          </cell>
          <cell r="E428" t="str">
            <v>폐아스콘(기초)</v>
          </cell>
          <cell r="F428" t="str">
            <v>(0.7*0.7*0.2)*2.34</v>
          </cell>
          <cell r="G428">
            <v>0.22931999999999997</v>
          </cell>
          <cell r="H428" t="str">
            <v>ton</v>
          </cell>
          <cell r="CN428">
            <v>0.22931999999999997</v>
          </cell>
        </row>
        <row r="429">
          <cell r="C429">
            <v>425</v>
          </cell>
        </row>
        <row r="430">
          <cell r="B430">
            <v>1027</v>
          </cell>
          <cell r="C430">
            <v>426</v>
          </cell>
          <cell r="D430" t="str">
            <v>계</v>
          </cell>
          <cell r="I430">
            <v>1</v>
          </cell>
          <cell r="J430">
            <v>1</v>
          </cell>
          <cell r="K430">
            <v>1</v>
          </cell>
          <cell r="L430">
            <v>1</v>
          </cell>
          <cell r="M430">
            <v>1</v>
          </cell>
          <cell r="N430">
            <v>1</v>
          </cell>
          <cell r="O430">
            <v>1</v>
          </cell>
          <cell r="P430">
            <v>0</v>
          </cell>
          <cell r="Q430">
            <v>0</v>
          </cell>
          <cell r="R430">
            <v>1</v>
          </cell>
          <cell r="S430">
            <v>1</v>
          </cell>
          <cell r="T430">
            <v>0</v>
          </cell>
          <cell r="U430">
            <v>0</v>
          </cell>
          <cell r="V430">
            <v>0</v>
          </cell>
          <cell r="W430">
            <v>0</v>
          </cell>
          <cell r="X430">
            <v>1</v>
          </cell>
          <cell r="Y430">
            <v>1</v>
          </cell>
          <cell r="Z430">
            <v>1</v>
          </cell>
          <cell r="AA430">
            <v>1.38317</v>
          </cell>
          <cell r="AB430">
            <v>1</v>
          </cell>
          <cell r="AC430">
            <v>0</v>
          </cell>
          <cell r="AD430">
            <v>2</v>
          </cell>
          <cell r="AF430">
            <v>1</v>
          </cell>
          <cell r="AG430">
            <v>0</v>
          </cell>
          <cell r="AH430">
            <v>0</v>
          </cell>
          <cell r="AI430">
            <v>0</v>
          </cell>
          <cell r="AJ430">
            <v>1</v>
          </cell>
          <cell r="AK430">
            <v>0</v>
          </cell>
          <cell r="AL430">
            <v>0</v>
          </cell>
          <cell r="AM430">
            <v>0</v>
          </cell>
          <cell r="AN430">
            <v>0</v>
          </cell>
          <cell r="AO430">
            <v>0</v>
          </cell>
          <cell r="AP430">
            <v>0</v>
          </cell>
          <cell r="AQ430">
            <v>1</v>
          </cell>
          <cell r="AR430">
            <v>0</v>
          </cell>
          <cell r="AS430">
            <v>0</v>
          </cell>
          <cell r="AT430">
            <v>0</v>
          </cell>
          <cell r="AU430">
            <v>0</v>
          </cell>
          <cell r="AV430">
            <v>1</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6</v>
          </cell>
          <cell r="BK430">
            <v>2</v>
          </cell>
          <cell r="BL430">
            <v>0</v>
          </cell>
          <cell r="BM430">
            <v>6</v>
          </cell>
          <cell r="BN430">
            <v>0</v>
          </cell>
          <cell r="BO430">
            <v>0</v>
          </cell>
          <cell r="BP430">
            <v>0</v>
          </cell>
          <cell r="BQ430">
            <v>7</v>
          </cell>
          <cell r="BR430">
            <v>2</v>
          </cell>
          <cell r="BS430">
            <v>6</v>
          </cell>
          <cell r="BT430">
            <v>0</v>
          </cell>
          <cell r="BU430">
            <v>0</v>
          </cell>
          <cell r="BV430">
            <v>0</v>
          </cell>
          <cell r="BW430">
            <v>7</v>
          </cell>
          <cell r="BX430">
            <v>0</v>
          </cell>
          <cell r="BY430">
            <v>0</v>
          </cell>
          <cell r="BZ430">
            <v>6</v>
          </cell>
          <cell r="CA430">
            <v>1</v>
          </cell>
          <cell r="CB430">
            <v>0</v>
          </cell>
          <cell r="CC430">
            <v>1</v>
          </cell>
          <cell r="CD430">
            <v>2</v>
          </cell>
          <cell r="CE430">
            <v>0</v>
          </cell>
          <cell r="CF430">
            <v>0</v>
          </cell>
          <cell r="CG430">
            <v>20</v>
          </cell>
          <cell r="CI430">
            <v>0</v>
          </cell>
          <cell r="CJ430">
            <v>0</v>
          </cell>
          <cell r="CK430">
            <v>0</v>
          </cell>
          <cell r="CL430">
            <v>0</v>
          </cell>
          <cell r="CM430">
            <v>0</v>
          </cell>
          <cell r="CN430">
            <v>0.22931999999999997</v>
          </cell>
          <cell r="CO430">
            <v>26</v>
          </cell>
          <cell r="CP430">
            <v>2</v>
          </cell>
        </row>
        <row r="431">
          <cell r="B431">
            <v>2028</v>
          </cell>
          <cell r="C431">
            <v>427</v>
          </cell>
          <cell r="D431" t="str">
            <v>2.28 처인구 모현읍 동림리 36-28(대)</v>
          </cell>
          <cell r="I431">
            <v>1</v>
          </cell>
          <cell r="J431">
            <v>1</v>
          </cell>
          <cell r="K431">
            <v>1</v>
          </cell>
          <cell r="L431">
            <v>1</v>
          </cell>
          <cell r="M431">
            <v>1</v>
          </cell>
          <cell r="N431">
            <v>1</v>
          </cell>
          <cell r="O431">
            <v>1</v>
          </cell>
          <cell r="R431">
            <v>1</v>
          </cell>
          <cell r="S431">
            <v>1</v>
          </cell>
          <cell r="X431">
            <v>1</v>
          </cell>
          <cell r="Y431">
            <v>1</v>
          </cell>
          <cell r="Z431">
            <v>1</v>
          </cell>
          <cell r="AB431">
            <v>1</v>
          </cell>
          <cell r="AD431">
            <v>2</v>
          </cell>
          <cell r="AF431">
            <v>1</v>
          </cell>
          <cell r="AI431">
            <v>1</v>
          </cell>
          <cell r="AP431">
            <v>1</v>
          </cell>
          <cell r="AV431">
            <v>1</v>
          </cell>
          <cell r="CA431">
            <v>1</v>
          </cell>
          <cell r="CC431">
            <v>1</v>
          </cell>
          <cell r="CD431">
            <v>2</v>
          </cell>
          <cell r="CO431">
            <v>26</v>
          </cell>
          <cell r="CP431">
            <v>2</v>
          </cell>
        </row>
        <row r="432">
          <cell r="C432">
            <v>428</v>
          </cell>
          <cell r="D432" t="str">
            <v>전원인입</v>
          </cell>
          <cell r="E432" t="str">
            <v>DV 2.6mm 2C x 1</v>
          </cell>
          <cell r="F432">
            <v>2</v>
          </cell>
          <cell r="G432">
            <v>2</v>
          </cell>
          <cell r="H432" t="str">
            <v>m</v>
          </cell>
          <cell r="CG432">
            <v>2</v>
          </cell>
        </row>
        <row r="433">
          <cell r="C433">
            <v>429</v>
          </cell>
          <cell r="E433" t="str">
            <v>F-CV 4sq x 2C x 1</v>
          </cell>
          <cell r="F433" t="str">
            <v>4+1+1</v>
          </cell>
          <cell r="G433">
            <v>6</v>
          </cell>
          <cell r="H433" t="str">
            <v>m</v>
          </cell>
          <cell r="BJ433">
            <v>6</v>
          </cell>
        </row>
        <row r="434">
          <cell r="C434">
            <v>430</v>
          </cell>
          <cell r="E434" t="str">
            <v>F-CV 2.5sq x 2C x 1</v>
          </cell>
          <cell r="F434">
            <v>2</v>
          </cell>
          <cell r="G434">
            <v>2</v>
          </cell>
          <cell r="H434" t="str">
            <v>m</v>
          </cell>
          <cell r="BK434">
            <v>2</v>
          </cell>
        </row>
        <row r="435">
          <cell r="C435">
            <v>431</v>
          </cell>
          <cell r="D435" t="str">
            <v>LED 안내판 전원</v>
          </cell>
          <cell r="E435" t="str">
            <v>VCT 1.5sq 2C x 1열</v>
          </cell>
          <cell r="F435" t="str">
            <v>3+2</v>
          </cell>
          <cell r="G435">
            <v>5</v>
          </cell>
          <cell r="H435" t="str">
            <v>m</v>
          </cell>
          <cell r="BM435">
            <v>5</v>
          </cell>
        </row>
        <row r="436">
          <cell r="C436">
            <v>432</v>
          </cell>
          <cell r="D436" t="str">
            <v>카메라 전원</v>
          </cell>
          <cell r="E436" t="str">
            <v>VCT 1.5sq 2C x 4열</v>
          </cell>
          <cell r="F436" t="str">
            <v>3+3</v>
          </cell>
          <cell r="G436">
            <v>6</v>
          </cell>
          <cell r="H436" t="str">
            <v>m</v>
          </cell>
          <cell r="BP436">
            <v>6</v>
          </cell>
        </row>
        <row r="437">
          <cell r="C437">
            <v>433</v>
          </cell>
          <cell r="D437" t="str">
            <v>스피커</v>
          </cell>
          <cell r="E437" t="str">
            <v>SW 2300 x 1</v>
          </cell>
          <cell r="F437" t="str">
            <v>0.5+1.5</v>
          </cell>
          <cell r="G437">
            <v>2</v>
          </cell>
          <cell r="H437" t="str">
            <v>m</v>
          </cell>
          <cell r="BR437">
            <v>2</v>
          </cell>
        </row>
        <row r="438">
          <cell r="C438">
            <v>434</v>
          </cell>
          <cell r="D438" t="str">
            <v>전선</v>
          </cell>
          <cell r="E438" t="str">
            <v>F-GV 4sq x 1</v>
          </cell>
          <cell r="F438" t="str">
            <v>2+4</v>
          </cell>
          <cell r="G438">
            <v>6</v>
          </cell>
          <cell r="H438" t="str">
            <v>m</v>
          </cell>
          <cell r="BZ438">
            <v>6</v>
          </cell>
        </row>
        <row r="439">
          <cell r="C439">
            <v>435</v>
          </cell>
          <cell r="D439" t="str">
            <v>경광등</v>
          </cell>
          <cell r="E439" t="str">
            <v>UTP Cat.5e 4P(옥외) x 1열</v>
          </cell>
          <cell r="F439" t="str">
            <v>0.5+3.5</v>
          </cell>
          <cell r="G439">
            <v>4</v>
          </cell>
          <cell r="H439" t="str">
            <v>m</v>
          </cell>
          <cell r="BS439">
            <v>4</v>
          </cell>
        </row>
        <row r="440">
          <cell r="C440">
            <v>436</v>
          </cell>
          <cell r="D440" t="str">
            <v>비상벨</v>
          </cell>
          <cell r="E440" t="str">
            <v>UTP Cat.5e 4P(옥외) x 1열</v>
          </cell>
          <cell r="F440" t="str">
            <v>0.5+1.5</v>
          </cell>
          <cell r="G440">
            <v>2</v>
          </cell>
          <cell r="H440" t="str">
            <v>m</v>
          </cell>
          <cell r="BS440">
            <v>2</v>
          </cell>
        </row>
        <row r="441">
          <cell r="C441">
            <v>437</v>
          </cell>
          <cell r="D441" t="str">
            <v>카메라 통신</v>
          </cell>
          <cell r="E441" t="str">
            <v>UTP Cat.5e 4P(옥외) x 4열</v>
          </cell>
          <cell r="F441" t="str">
            <v>3+3</v>
          </cell>
          <cell r="G441">
            <v>6</v>
          </cell>
          <cell r="H441" t="str">
            <v>m</v>
          </cell>
          <cell r="BV441">
            <v>6</v>
          </cell>
        </row>
        <row r="442">
          <cell r="C442">
            <v>438</v>
          </cell>
          <cell r="D442" t="str">
            <v>불법광고물부착방지시트</v>
          </cell>
          <cell r="F442" t="str">
            <v>(0.0056+0.165+0.0056)*3.14*2.5</v>
          </cell>
          <cell r="G442">
            <v>1.38317</v>
          </cell>
          <cell r="H442" t="str">
            <v>㎡</v>
          </cell>
          <cell r="AA442">
            <v>1.38317</v>
          </cell>
        </row>
        <row r="443">
          <cell r="C443">
            <v>439</v>
          </cell>
          <cell r="D443" t="str">
            <v>폐기물처리</v>
          </cell>
          <cell r="E443" t="str">
            <v>폐아스콘(기초)</v>
          </cell>
          <cell r="F443" t="str">
            <v>(0.7*0.7*0.2)*2.34</v>
          </cell>
          <cell r="G443">
            <v>0.22931999999999997</v>
          </cell>
          <cell r="H443" t="str">
            <v>ton</v>
          </cell>
          <cell r="CN443">
            <v>0.22931999999999997</v>
          </cell>
        </row>
        <row r="444">
          <cell r="C444">
            <v>440</v>
          </cell>
        </row>
        <row r="445">
          <cell r="B445">
            <v>1028</v>
          </cell>
          <cell r="C445">
            <v>441</v>
          </cell>
          <cell r="D445" t="str">
            <v>계</v>
          </cell>
          <cell r="I445">
            <v>1</v>
          </cell>
          <cell r="J445">
            <v>1</v>
          </cell>
          <cell r="K445">
            <v>1</v>
          </cell>
          <cell r="L445">
            <v>1</v>
          </cell>
          <cell r="M445">
            <v>1</v>
          </cell>
          <cell r="N445">
            <v>1</v>
          </cell>
          <cell r="O445">
            <v>1</v>
          </cell>
          <cell r="P445">
            <v>0</v>
          </cell>
          <cell r="Q445">
            <v>0</v>
          </cell>
          <cell r="R445">
            <v>1</v>
          </cell>
          <cell r="S445">
            <v>1</v>
          </cell>
          <cell r="T445">
            <v>0</v>
          </cell>
          <cell r="U445">
            <v>0</v>
          </cell>
          <cell r="V445">
            <v>0</v>
          </cell>
          <cell r="W445">
            <v>0</v>
          </cell>
          <cell r="X445">
            <v>1</v>
          </cell>
          <cell r="Y445">
            <v>1</v>
          </cell>
          <cell r="Z445">
            <v>1</v>
          </cell>
          <cell r="AA445">
            <v>1.38317</v>
          </cell>
          <cell r="AB445">
            <v>1</v>
          </cell>
          <cell r="AC445">
            <v>0</v>
          </cell>
          <cell r="AD445">
            <v>2</v>
          </cell>
          <cell r="AF445">
            <v>1</v>
          </cell>
          <cell r="AG445">
            <v>0</v>
          </cell>
          <cell r="AH445">
            <v>0</v>
          </cell>
          <cell r="AI445">
            <v>1</v>
          </cell>
          <cell r="AJ445">
            <v>0</v>
          </cell>
          <cell r="AK445">
            <v>0</v>
          </cell>
          <cell r="AL445">
            <v>0</v>
          </cell>
          <cell r="AM445">
            <v>0</v>
          </cell>
          <cell r="AN445">
            <v>0</v>
          </cell>
          <cell r="AO445">
            <v>0</v>
          </cell>
          <cell r="AP445">
            <v>1</v>
          </cell>
          <cell r="AQ445">
            <v>0</v>
          </cell>
          <cell r="AR445">
            <v>0</v>
          </cell>
          <cell r="AS445">
            <v>0</v>
          </cell>
          <cell r="AT445">
            <v>0</v>
          </cell>
          <cell r="AU445">
            <v>0</v>
          </cell>
          <cell r="AV445">
            <v>1</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6</v>
          </cell>
          <cell r="BK445">
            <v>2</v>
          </cell>
          <cell r="BL445">
            <v>0</v>
          </cell>
          <cell r="BM445">
            <v>5</v>
          </cell>
          <cell r="BN445">
            <v>0</v>
          </cell>
          <cell r="BO445">
            <v>0</v>
          </cell>
          <cell r="BP445">
            <v>6</v>
          </cell>
          <cell r="BQ445">
            <v>0</v>
          </cell>
          <cell r="BR445">
            <v>2</v>
          </cell>
          <cell r="BS445">
            <v>6</v>
          </cell>
          <cell r="BT445">
            <v>0</v>
          </cell>
          <cell r="BU445">
            <v>0</v>
          </cell>
          <cell r="BV445">
            <v>6</v>
          </cell>
          <cell r="BW445">
            <v>0</v>
          </cell>
          <cell r="BX445">
            <v>0</v>
          </cell>
          <cell r="BY445">
            <v>0</v>
          </cell>
          <cell r="BZ445">
            <v>6</v>
          </cell>
          <cell r="CA445">
            <v>1</v>
          </cell>
          <cell r="CB445">
            <v>0</v>
          </cell>
          <cell r="CC445">
            <v>1</v>
          </cell>
          <cell r="CD445">
            <v>2</v>
          </cell>
          <cell r="CE445">
            <v>0</v>
          </cell>
          <cell r="CF445">
            <v>0</v>
          </cell>
          <cell r="CG445">
            <v>2</v>
          </cell>
          <cell r="CI445">
            <v>0</v>
          </cell>
          <cell r="CJ445">
            <v>0</v>
          </cell>
          <cell r="CK445">
            <v>0</v>
          </cell>
          <cell r="CL445">
            <v>0</v>
          </cell>
          <cell r="CM445">
            <v>0</v>
          </cell>
          <cell r="CN445">
            <v>0.22931999999999997</v>
          </cell>
          <cell r="CO445">
            <v>26</v>
          </cell>
          <cell r="CP445">
            <v>2</v>
          </cell>
        </row>
        <row r="446">
          <cell r="B446">
            <v>2029</v>
          </cell>
          <cell r="C446">
            <v>442</v>
          </cell>
          <cell r="D446" t="str">
            <v>2.29 처인구 모현읍 동림리 144-6(도)</v>
          </cell>
          <cell r="I446">
            <v>1</v>
          </cell>
          <cell r="J446">
            <v>1</v>
          </cell>
          <cell r="K446">
            <v>1</v>
          </cell>
          <cell r="L446">
            <v>1</v>
          </cell>
          <cell r="M446">
            <v>1</v>
          </cell>
          <cell r="N446">
            <v>1</v>
          </cell>
          <cell r="O446">
            <v>1</v>
          </cell>
          <cell r="R446">
            <v>1</v>
          </cell>
          <cell r="S446">
            <v>1</v>
          </cell>
          <cell r="X446">
            <v>1</v>
          </cell>
          <cell r="Y446">
            <v>1</v>
          </cell>
          <cell r="Z446">
            <v>1</v>
          </cell>
          <cell r="AB446">
            <v>1</v>
          </cell>
          <cell r="AD446">
            <v>2</v>
          </cell>
          <cell r="AL446">
            <v>1</v>
          </cell>
          <cell r="BF446">
            <v>4</v>
          </cell>
          <cell r="BH446">
            <v>4</v>
          </cell>
          <cell r="BI446">
            <v>2</v>
          </cell>
          <cell r="CA446">
            <v>1</v>
          </cell>
          <cell r="CC446">
            <v>1</v>
          </cell>
          <cell r="CF446">
            <v>10</v>
          </cell>
          <cell r="CO446">
            <v>26</v>
          </cell>
          <cell r="CP446">
            <v>2</v>
          </cell>
        </row>
        <row r="447">
          <cell r="C447">
            <v>443</v>
          </cell>
          <cell r="D447" t="str">
            <v>전선관</v>
          </cell>
          <cell r="E447" t="str">
            <v>FLEX 16C(방수)</v>
          </cell>
          <cell r="F447" t="str">
            <v>1.5+1.5</v>
          </cell>
          <cell r="G447">
            <v>3</v>
          </cell>
          <cell r="H447" t="str">
            <v>m</v>
          </cell>
          <cell r="AZ447">
            <v>3</v>
          </cell>
        </row>
        <row r="448">
          <cell r="C448">
            <v>444</v>
          </cell>
          <cell r="E448" t="str">
            <v>FLEX 28C(방수)</v>
          </cell>
          <cell r="F448" t="str">
            <v>1+9.5</v>
          </cell>
          <cell r="G448">
            <v>10.5</v>
          </cell>
          <cell r="H448" t="str">
            <v>m</v>
          </cell>
          <cell r="BB448">
            <v>10.5</v>
          </cell>
        </row>
        <row r="449">
          <cell r="C449">
            <v>445</v>
          </cell>
          <cell r="E449" t="str">
            <v>FLEX 36C(방수)</v>
          </cell>
          <cell r="F449">
            <v>3</v>
          </cell>
          <cell r="G449">
            <v>3</v>
          </cell>
          <cell r="H449" t="str">
            <v>m</v>
          </cell>
          <cell r="BC449">
            <v>3</v>
          </cell>
        </row>
        <row r="450">
          <cell r="C450">
            <v>446</v>
          </cell>
          <cell r="D450" t="str">
            <v>전선관(접지)</v>
          </cell>
          <cell r="E450" t="str">
            <v>HI 16C</v>
          </cell>
          <cell r="F450">
            <v>2.5</v>
          </cell>
          <cell r="G450">
            <v>2.5</v>
          </cell>
          <cell r="H450" t="str">
            <v>m</v>
          </cell>
          <cell r="BE450">
            <v>2.5</v>
          </cell>
        </row>
        <row r="451">
          <cell r="C451">
            <v>447</v>
          </cell>
          <cell r="D451" t="str">
            <v>전원인입</v>
          </cell>
          <cell r="E451" t="str">
            <v>F-CV 4sq x 2C x 1</v>
          </cell>
          <cell r="F451" t="str">
            <v>1+9.5</v>
          </cell>
          <cell r="G451">
            <v>10.5</v>
          </cell>
          <cell r="H451" t="str">
            <v>m</v>
          </cell>
          <cell r="BJ451">
            <v>10.5</v>
          </cell>
        </row>
        <row r="452">
          <cell r="C452">
            <v>448</v>
          </cell>
          <cell r="E452" t="str">
            <v>F-CV 2.5sq x 2C x 1</v>
          </cell>
          <cell r="F452">
            <v>2</v>
          </cell>
          <cell r="G452">
            <v>2</v>
          </cell>
          <cell r="H452" t="str">
            <v>m</v>
          </cell>
          <cell r="BK452">
            <v>2</v>
          </cell>
        </row>
        <row r="453">
          <cell r="C453">
            <v>449</v>
          </cell>
          <cell r="D453" t="str">
            <v>LED 안내판 전원</v>
          </cell>
          <cell r="E453" t="str">
            <v>VCT 1.5sq 2C x 1열</v>
          </cell>
          <cell r="F453" t="str">
            <v>3+1</v>
          </cell>
          <cell r="G453">
            <v>4</v>
          </cell>
          <cell r="H453" t="str">
            <v>m</v>
          </cell>
          <cell r="BM453">
            <v>4</v>
          </cell>
        </row>
        <row r="454">
          <cell r="C454">
            <v>450</v>
          </cell>
          <cell r="D454" t="str">
            <v>카메라 전원</v>
          </cell>
          <cell r="E454" t="str">
            <v>VCT 1.5sq 2C x 4열</v>
          </cell>
          <cell r="F454" t="str">
            <v>3+2</v>
          </cell>
          <cell r="G454">
            <v>5</v>
          </cell>
          <cell r="H454" t="str">
            <v>m</v>
          </cell>
          <cell r="BP454">
            <v>5</v>
          </cell>
        </row>
        <row r="455">
          <cell r="C455">
            <v>451</v>
          </cell>
          <cell r="D455" t="str">
            <v>스피커</v>
          </cell>
          <cell r="E455" t="str">
            <v>SW 2300 x 1</v>
          </cell>
          <cell r="F455" t="str">
            <v>0.5+1.5</v>
          </cell>
          <cell r="G455">
            <v>2</v>
          </cell>
          <cell r="H455" t="str">
            <v>m</v>
          </cell>
          <cell r="BR455">
            <v>2</v>
          </cell>
        </row>
        <row r="456">
          <cell r="C456">
            <v>452</v>
          </cell>
          <cell r="D456" t="str">
            <v>전선</v>
          </cell>
          <cell r="E456" t="str">
            <v>F-GV 4sq x 1</v>
          </cell>
          <cell r="F456" t="str">
            <v>2+2.5</v>
          </cell>
          <cell r="G456">
            <v>4.5</v>
          </cell>
          <cell r="H456" t="str">
            <v>m</v>
          </cell>
          <cell r="BZ456">
            <v>4.5</v>
          </cell>
        </row>
        <row r="457">
          <cell r="C457">
            <v>453</v>
          </cell>
          <cell r="D457" t="str">
            <v>경광등</v>
          </cell>
          <cell r="E457" t="str">
            <v>UTP Cat.5e 4P(옥외) x 1열</v>
          </cell>
          <cell r="F457" t="str">
            <v>3+1</v>
          </cell>
          <cell r="G457">
            <v>4</v>
          </cell>
          <cell r="H457" t="str">
            <v>m</v>
          </cell>
          <cell r="BS457">
            <v>4</v>
          </cell>
        </row>
        <row r="458">
          <cell r="C458">
            <v>454</v>
          </cell>
          <cell r="D458" t="str">
            <v>비상벨</v>
          </cell>
          <cell r="E458" t="str">
            <v>UTP Cat.5e 4P(옥외) x 1열</v>
          </cell>
          <cell r="F458" t="str">
            <v>0.5+1.5</v>
          </cell>
          <cell r="G458">
            <v>2</v>
          </cell>
          <cell r="H458" t="str">
            <v>m</v>
          </cell>
          <cell r="BS458">
            <v>2</v>
          </cell>
        </row>
        <row r="459">
          <cell r="C459">
            <v>455</v>
          </cell>
          <cell r="D459" t="str">
            <v>카메라 통신</v>
          </cell>
          <cell r="E459" t="str">
            <v>UTP Cat.5e 4P(옥외) x 4열</v>
          </cell>
          <cell r="F459" t="str">
            <v>3+2</v>
          </cell>
          <cell r="G459">
            <v>5</v>
          </cell>
          <cell r="H459" t="str">
            <v>m</v>
          </cell>
          <cell r="BV459">
            <v>5</v>
          </cell>
        </row>
        <row r="460">
          <cell r="B460">
            <v>1029</v>
          </cell>
          <cell r="C460">
            <v>456</v>
          </cell>
          <cell r="D460" t="str">
            <v>계</v>
          </cell>
          <cell r="I460">
            <v>1</v>
          </cell>
          <cell r="J460">
            <v>1</v>
          </cell>
          <cell r="K460">
            <v>1</v>
          </cell>
          <cell r="L460">
            <v>1</v>
          </cell>
          <cell r="M460">
            <v>1</v>
          </cell>
          <cell r="N460">
            <v>1</v>
          </cell>
          <cell r="O460">
            <v>1</v>
          </cell>
          <cell r="P460">
            <v>0</v>
          </cell>
          <cell r="Q460">
            <v>0</v>
          </cell>
          <cell r="R460">
            <v>1</v>
          </cell>
          <cell r="S460">
            <v>1</v>
          </cell>
          <cell r="T460">
            <v>0</v>
          </cell>
          <cell r="U460">
            <v>0</v>
          </cell>
          <cell r="V460">
            <v>0</v>
          </cell>
          <cell r="W460">
            <v>0</v>
          </cell>
          <cell r="X460">
            <v>1</v>
          </cell>
          <cell r="Y460">
            <v>1</v>
          </cell>
          <cell r="Z460">
            <v>1</v>
          </cell>
          <cell r="AA460">
            <v>0</v>
          </cell>
          <cell r="AB460">
            <v>1</v>
          </cell>
          <cell r="AC460">
            <v>0</v>
          </cell>
          <cell r="AD460">
            <v>2</v>
          </cell>
          <cell r="AF460">
            <v>0</v>
          </cell>
          <cell r="AG460">
            <v>0</v>
          </cell>
          <cell r="AH460">
            <v>0</v>
          </cell>
          <cell r="AI460">
            <v>0</v>
          </cell>
          <cell r="AJ460">
            <v>0</v>
          </cell>
          <cell r="AK460">
            <v>0</v>
          </cell>
          <cell r="AL460">
            <v>1</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3</v>
          </cell>
          <cell r="BA460">
            <v>0</v>
          </cell>
          <cell r="BB460">
            <v>10.5</v>
          </cell>
          <cell r="BC460">
            <v>3</v>
          </cell>
          <cell r="BD460">
            <v>0</v>
          </cell>
          <cell r="BE460">
            <v>2.5</v>
          </cell>
          <cell r="BF460">
            <v>4</v>
          </cell>
          <cell r="BG460">
            <v>0</v>
          </cell>
          <cell r="BH460">
            <v>4</v>
          </cell>
          <cell r="BI460">
            <v>2</v>
          </cell>
          <cell r="BJ460">
            <v>10.5</v>
          </cell>
          <cell r="BK460">
            <v>2</v>
          </cell>
          <cell r="BL460">
            <v>0</v>
          </cell>
          <cell r="BM460">
            <v>4</v>
          </cell>
          <cell r="BN460">
            <v>0</v>
          </cell>
          <cell r="BO460">
            <v>0</v>
          </cell>
          <cell r="BP460">
            <v>5</v>
          </cell>
          <cell r="BQ460">
            <v>0</v>
          </cell>
          <cell r="BR460">
            <v>2</v>
          </cell>
          <cell r="BS460">
            <v>6</v>
          </cell>
          <cell r="BT460">
            <v>0</v>
          </cell>
          <cell r="BU460">
            <v>0</v>
          </cell>
          <cell r="BV460">
            <v>5</v>
          </cell>
          <cell r="BW460">
            <v>0</v>
          </cell>
          <cell r="BX460">
            <v>0</v>
          </cell>
          <cell r="BY460">
            <v>0</v>
          </cell>
          <cell r="BZ460">
            <v>4.5</v>
          </cell>
          <cell r="CA460">
            <v>1</v>
          </cell>
          <cell r="CB460">
            <v>0</v>
          </cell>
          <cell r="CC460">
            <v>1</v>
          </cell>
          <cell r="CD460">
            <v>0</v>
          </cell>
          <cell r="CE460">
            <v>0</v>
          </cell>
          <cell r="CF460">
            <v>10</v>
          </cell>
          <cell r="CG460">
            <v>0</v>
          </cell>
          <cell r="CI460">
            <v>0</v>
          </cell>
          <cell r="CJ460">
            <v>0</v>
          </cell>
          <cell r="CK460">
            <v>0</v>
          </cell>
          <cell r="CL460">
            <v>0</v>
          </cell>
          <cell r="CM460">
            <v>0</v>
          </cell>
          <cell r="CN460">
            <v>0</v>
          </cell>
          <cell r="CO460">
            <v>26</v>
          </cell>
          <cell r="CP460">
            <v>2</v>
          </cell>
        </row>
        <row r="461">
          <cell r="B461">
            <v>2030</v>
          </cell>
          <cell r="C461">
            <v>457</v>
          </cell>
          <cell r="D461" t="str">
            <v>2.30 처인구 백암면 근창리 23-1(묘)</v>
          </cell>
          <cell r="I461">
            <v>1</v>
          </cell>
          <cell r="J461">
            <v>1</v>
          </cell>
          <cell r="K461">
            <v>1</v>
          </cell>
          <cell r="L461">
            <v>1</v>
          </cell>
          <cell r="M461">
            <v>1</v>
          </cell>
          <cell r="N461">
            <v>1</v>
          </cell>
          <cell r="O461">
            <v>1</v>
          </cell>
          <cell r="R461">
            <v>1</v>
          </cell>
          <cell r="S461">
            <v>1</v>
          </cell>
          <cell r="X461">
            <v>1</v>
          </cell>
          <cell r="Y461">
            <v>1</v>
          </cell>
          <cell r="Z461">
            <v>1</v>
          </cell>
          <cell r="AB461">
            <v>1</v>
          </cell>
          <cell r="AD461">
            <v>2</v>
          </cell>
          <cell r="AF461">
            <v>1</v>
          </cell>
          <cell r="AH461">
            <v>1</v>
          </cell>
          <cell r="AP461">
            <v>1</v>
          </cell>
          <cell r="AS461">
            <v>1</v>
          </cell>
          <cell r="CA461">
            <v>1</v>
          </cell>
          <cell r="CC461">
            <v>1</v>
          </cell>
          <cell r="CD461">
            <v>2</v>
          </cell>
          <cell r="CO461">
            <v>26</v>
          </cell>
          <cell r="CP461">
            <v>3</v>
          </cell>
        </row>
        <row r="462">
          <cell r="C462">
            <v>458</v>
          </cell>
          <cell r="D462" t="str">
            <v>전원인입</v>
          </cell>
          <cell r="E462" t="str">
            <v>DV 2.6mm 2C x 1</v>
          </cell>
          <cell r="F462">
            <v>3</v>
          </cell>
          <cell r="G462">
            <v>3</v>
          </cell>
          <cell r="H462" t="str">
            <v>m</v>
          </cell>
          <cell r="CG462">
            <v>3</v>
          </cell>
        </row>
        <row r="463">
          <cell r="C463">
            <v>459</v>
          </cell>
          <cell r="E463" t="str">
            <v>F-CV 4sq x 2C x 1</v>
          </cell>
          <cell r="F463" t="str">
            <v>4+1+1</v>
          </cell>
          <cell r="G463">
            <v>6</v>
          </cell>
          <cell r="H463" t="str">
            <v>m</v>
          </cell>
          <cell r="BJ463">
            <v>6</v>
          </cell>
        </row>
        <row r="464">
          <cell r="C464">
            <v>460</v>
          </cell>
          <cell r="E464" t="str">
            <v>F-CV 2.5sq x 2C x 1</v>
          </cell>
          <cell r="F464">
            <v>2</v>
          </cell>
          <cell r="G464">
            <v>2</v>
          </cell>
          <cell r="H464" t="str">
            <v>m</v>
          </cell>
          <cell r="BK464">
            <v>2</v>
          </cell>
        </row>
        <row r="465">
          <cell r="C465">
            <v>461</v>
          </cell>
          <cell r="D465" t="str">
            <v>LED 안내판 전원</v>
          </cell>
          <cell r="E465" t="str">
            <v>VCT 1.5sq 2C x 1열</v>
          </cell>
          <cell r="F465" t="str">
            <v>3+1</v>
          </cell>
          <cell r="G465">
            <v>4</v>
          </cell>
          <cell r="H465" t="str">
            <v>m</v>
          </cell>
          <cell r="BM465">
            <v>4</v>
          </cell>
        </row>
        <row r="466">
          <cell r="C466">
            <v>462</v>
          </cell>
          <cell r="D466" t="str">
            <v>카메라 전원</v>
          </cell>
          <cell r="E466" t="str">
            <v>VCT 1.5sq 2C x 4열</v>
          </cell>
          <cell r="F466" t="str">
            <v>3+2</v>
          </cell>
          <cell r="G466">
            <v>5</v>
          </cell>
          <cell r="H466" t="str">
            <v>m</v>
          </cell>
          <cell r="BP466">
            <v>5</v>
          </cell>
        </row>
        <row r="467">
          <cell r="C467">
            <v>463</v>
          </cell>
          <cell r="D467" t="str">
            <v>스피커</v>
          </cell>
          <cell r="E467" t="str">
            <v>SW 2300 x 1</v>
          </cell>
          <cell r="F467" t="str">
            <v>0.5+1.5</v>
          </cell>
          <cell r="G467">
            <v>2</v>
          </cell>
          <cell r="H467" t="str">
            <v>m</v>
          </cell>
          <cell r="BR467">
            <v>2</v>
          </cell>
        </row>
        <row r="468">
          <cell r="C468">
            <v>464</v>
          </cell>
          <cell r="D468" t="str">
            <v>전선</v>
          </cell>
          <cell r="E468" t="str">
            <v>F-GV 4sq x 1</v>
          </cell>
          <cell r="F468" t="str">
            <v>2+4</v>
          </cell>
          <cell r="G468">
            <v>6</v>
          </cell>
          <cell r="H468" t="str">
            <v>m</v>
          </cell>
          <cell r="BZ468">
            <v>6</v>
          </cell>
        </row>
        <row r="469">
          <cell r="C469">
            <v>465</v>
          </cell>
          <cell r="D469" t="str">
            <v>경광등</v>
          </cell>
          <cell r="E469" t="str">
            <v>UTP Cat.5e 4P(옥외) x 1열</v>
          </cell>
          <cell r="F469" t="str">
            <v>0.5+3.5</v>
          </cell>
          <cell r="G469">
            <v>4</v>
          </cell>
          <cell r="H469" t="str">
            <v>m</v>
          </cell>
          <cell r="BS469">
            <v>4</v>
          </cell>
        </row>
        <row r="470">
          <cell r="C470">
            <v>466</v>
          </cell>
          <cell r="D470" t="str">
            <v>비상벨</v>
          </cell>
          <cell r="E470" t="str">
            <v>UTP Cat.5e 4P(옥외) x 1열</v>
          </cell>
          <cell r="F470" t="str">
            <v>0.5+1.5</v>
          </cell>
          <cell r="G470">
            <v>2</v>
          </cell>
          <cell r="H470" t="str">
            <v>m</v>
          </cell>
          <cell r="BS470">
            <v>2</v>
          </cell>
        </row>
        <row r="471">
          <cell r="C471">
            <v>467</v>
          </cell>
          <cell r="D471" t="str">
            <v>카메라 통신</v>
          </cell>
          <cell r="E471" t="str">
            <v>UTP Cat.5e 4P(옥외) x 4열</v>
          </cell>
          <cell r="F471" t="str">
            <v>3+2</v>
          </cell>
          <cell r="G471">
            <v>5</v>
          </cell>
          <cell r="H471" t="str">
            <v>m</v>
          </cell>
          <cell r="BV471">
            <v>5</v>
          </cell>
        </row>
        <row r="472">
          <cell r="C472">
            <v>468</v>
          </cell>
          <cell r="D472" t="str">
            <v>불법광고물부착방지시트</v>
          </cell>
          <cell r="F472" t="str">
            <v>(0.0056+0.165+0.0056)*3.14*2.5</v>
          </cell>
          <cell r="G472">
            <v>1.38317</v>
          </cell>
          <cell r="H472" t="str">
            <v>㎡</v>
          </cell>
          <cell r="AA472">
            <v>1.38317</v>
          </cell>
        </row>
        <row r="473">
          <cell r="C473">
            <v>469</v>
          </cell>
        </row>
        <row r="474">
          <cell r="C474">
            <v>470</v>
          </cell>
        </row>
        <row r="475">
          <cell r="B475">
            <v>1030</v>
          </cell>
          <cell r="C475">
            <v>471</v>
          </cell>
          <cell r="D475" t="str">
            <v>계</v>
          </cell>
          <cell r="I475">
            <v>1</v>
          </cell>
          <cell r="J475">
            <v>1</v>
          </cell>
          <cell r="K475">
            <v>1</v>
          </cell>
          <cell r="L475">
            <v>1</v>
          </cell>
          <cell r="M475">
            <v>1</v>
          </cell>
          <cell r="N475">
            <v>1</v>
          </cell>
          <cell r="O475">
            <v>1</v>
          </cell>
          <cell r="P475">
            <v>0</v>
          </cell>
          <cell r="Q475">
            <v>0</v>
          </cell>
          <cell r="R475">
            <v>1</v>
          </cell>
          <cell r="S475">
            <v>1</v>
          </cell>
          <cell r="T475">
            <v>0</v>
          </cell>
          <cell r="U475">
            <v>0</v>
          </cell>
          <cell r="V475">
            <v>0</v>
          </cell>
          <cell r="W475">
            <v>0</v>
          </cell>
          <cell r="X475">
            <v>1</v>
          </cell>
          <cell r="Y475">
            <v>1</v>
          </cell>
          <cell r="Z475">
            <v>1</v>
          </cell>
          <cell r="AA475">
            <v>1.38317</v>
          </cell>
          <cell r="AB475">
            <v>1</v>
          </cell>
          <cell r="AC475">
            <v>0</v>
          </cell>
          <cell r="AD475">
            <v>2</v>
          </cell>
          <cell r="AF475">
            <v>1</v>
          </cell>
          <cell r="AG475">
            <v>0</v>
          </cell>
          <cell r="AH475">
            <v>1</v>
          </cell>
          <cell r="AI475">
            <v>0</v>
          </cell>
          <cell r="AJ475">
            <v>0</v>
          </cell>
          <cell r="AK475">
            <v>0</v>
          </cell>
          <cell r="AL475">
            <v>0</v>
          </cell>
          <cell r="AM475">
            <v>0</v>
          </cell>
          <cell r="AN475">
            <v>0</v>
          </cell>
          <cell r="AO475">
            <v>0</v>
          </cell>
          <cell r="AP475">
            <v>1</v>
          </cell>
          <cell r="AQ475">
            <v>0</v>
          </cell>
          <cell r="AR475">
            <v>0</v>
          </cell>
          <cell r="AS475">
            <v>1</v>
          </cell>
          <cell r="AT475">
            <v>0</v>
          </cell>
          <cell r="AU475">
            <v>0</v>
          </cell>
          <cell r="AV475">
            <v>0</v>
          </cell>
          <cell r="AW475">
            <v>0</v>
          </cell>
          <cell r="AX475">
            <v>0</v>
          </cell>
          <cell r="AY475">
            <v>0</v>
          </cell>
          <cell r="AZ475">
            <v>0</v>
          </cell>
          <cell r="BA475">
            <v>0</v>
          </cell>
          <cell r="BB475">
            <v>0</v>
          </cell>
          <cell r="BC475">
            <v>0</v>
          </cell>
          <cell r="BD475">
            <v>0</v>
          </cell>
          <cell r="BE475">
            <v>0</v>
          </cell>
          <cell r="BF475">
            <v>0</v>
          </cell>
          <cell r="BG475">
            <v>0</v>
          </cell>
          <cell r="BH475">
            <v>0</v>
          </cell>
          <cell r="BI475">
            <v>0</v>
          </cell>
          <cell r="BJ475">
            <v>6</v>
          </cell>
          <cell r="BK475">
            <v>2</v>
          </cell>
          <cell r="BL475">
            <v>0</v>
          </cell>
          <cell r="BM475">
            <v>4</v>
          </cell>
          <cell r="BN475">
            <v>0</v>
          </cell>
          <cell r="BO475">
            <v>0</v>
          </cell>
          <cell r="BP475">
            <v>5</v>
          </cell>
          <cell r="BQ475">
            <v>0</v>
          </cell>
          <cell r="BR475">
            <v>2</v>
          </cell>
          <cell r="BS475">
            <v>6</v>
          </cell>
          <cell r="BT475">
            <v>0</v>
          </cell>
          <cell r="BU475">
            <v>0</v>
          </cell>
          <cell r="BV475">
            <v>5</v>
          </cell>
          <cell r="BW475">
            <v>0</v>
          </cell>
          <cell r="BX475">
            <v>0</v>
          </cell>
          <cell r="BY475">
            <v>0</v>
          </cell>
          <cell r="BZ475">
            <v>6</v>
          </cell>
          <cell r="CA475">
            <v>1</v>
          </cell>
          <cell r="CB475">
            <v>0</v>
          </cell>
          <cell r="CC475">
            <v>1</v>
          </cell>
          <cell r="CD475">
            <v>2</v>
          </cell>
          <cell r="CE475">
            <v>0</v>
          </cell>
          <cell r="CF475">
            <v>0</v>
          </cell>
          <cell r="CG475">
            <v>3</v>
          </cell>
          <cell r="CI475">
            <v>0</v>
          </cell>
          <cell r="CJ475">
            <v>0</v>
          </cell>
          <cell r="CK475">
            <v>0</v>
          </cell>
          <cell r="CL475">
            <v>0</v>
          </cell>
          <cell r="CM475">
            <v>0</v>
          </cell>
          <cell r="CN475">
            <v>0</v>
          </cell>
          <cell r="CO475">
            <v>26</v>
          </cell>
          <cell r="CP475">
            <v>3</v>
          </cell>
        </row>
        <row r="476">
          <cell r="B476">
            <v>2031</v>
          </cell>
          <cell r="C476">
            <v>472</v>
          </cell>
          <cell r="D476" t="str">
            <v>2.31 처인구 백암면 백암리 293-8(답)</v>
          </cell>
          <cell r="I476">
            <v>1</v>
          </cell>
          <cell r="J476">
            <v>1</v>
          </cell>
          <cell r="K476">
            <v>1</v>
          </cell>
          <cell r="L476">
            <v>1</v>
          </cell>
          <cell r="M476">
            <v>1</v>
          </cell>
          <cell r="N476">
            <v>1</v>
          </cell>
          <cell r="O476">
            <v>1</v>
          </cell>
          <cell r="R476">
            <v>1</v>
          </cell>
          <cell r="S476">
            <v>1</v>
          </cell>
          <cell r="X476">
            <v>1</v>
          </cell>
          <cell r="Y476">
            <v>1</v>
          </cell>
          <cell r="Z476">
            <v>1</v>
          </cell>
          <cell r="AB476">
            <v>1</v>
          </cell>
          <cell r="AD476">
            <v>2</v>
          </cell>
          <cell r="AF476">
            <v>1</v>
          </cell>
          <cell r="AJ476">
            <v>1</v>
          </cell>
          <cell r="AQ476">
            <v>1</v>
          </cell>
          <cell r="AU476">
            <v>1</v>
          </cell>
          <cell r="CA476">
            <v>1</v>
          </cell>
          <cell r="CC476">
            <v>1</v>
          </cell>
          <cell r="CD476">
            <v>2</v>
          </cell>
          <cell r="CO476">
            <v>26</v>
          </cell>
          <cell r="CP476">
            <v>3</v>
          </cell>
        </row>
        <row r="477">
          <cell r="C477">
            <v>473</v>
          </cell>
          <cell r="D477" t="str">
            <v>전원인입</v>
          </cell>
          <cell r="E477" t="str">
            <v>DV 2.6mm 2C x 1</v>
          </cell>
          <cell r="F477">
            <v>10</v>
          </cell>
          <cell r="G477">
            <v>10</v>
          </cell>
          <cell r="H477" t="str">
            <v>m</v>
          </cell>
          <cell r="CG477">
            <v>10</v>
          </cell>
        </row>
        <row r="478">
          <cell r="C478">
            <v>474</v>
          </cell>
          <cell r="E478" t="str">
            <v>F-CV 4sq x 2C x 1</v>
          </cell>
          <cell r="F478" t="str">
            <v>4+1+1</v>
          </cell>
          <cell r="G478">
            <v>6</v>
          </cell>
          <cell r="H478" t="str">
            <v>m</v>
          </cell>
          <cell r="BJ478">
            <v>6</v>
          </cell>
        </row>
        <row r="479">
          <cell r="C479">
            <v>475</v>
          </cell>
          <cell r="E479" t="str">
            <v>F-CV 2.5sq x 2C x 1</v>
          </cell>
          <cell r="F479">
            <v>2</v>
          </cell>
          <cell r="G479">
            <v>2</v>
          </cell>
          <cell r="H479" t="str">
            <v>m</v>
          </cell>
          <cell r="BK479">
            <v>2</v>
          </cell>
        </row>
        <row r="480">
          <cell r="C480">
            <v>476</v>
          </cell>
          <cell r="D480" t="str">
            <v>LED 안내판 전원</v>
          </cell>
          <cell r="E480" t="str">
            <v>VCT 1.5sq 2C x 1열</v>
          </cell>
          <cell r="F480" t="str">
            <v>3+3</v>
          </cell>
          <cell r="G480">
            <v>6</v>
          </cell>
          <cell r="H480" t="str">
            <v>m</v>
          </cell>
          <cell r="BM480">
            <v>6</v>
          </cell>
        </row>
        <row r="481">
          <cell r="C481">
            <v>477</v>
          </cell>
          <cell r="D481" t="str">
            <v>카메라 전원</v>
          </cell>
          <cell r="E481" t="str">
            <v>VCT 1.5sq 2C x 5열</v>
          </cell>
          <cell r="F481" t="str">
            <v>3+4</v>
          </cell>
          <cell r="G481">
            <v>7</v>
          </cell>
          <cell r="H481" t="str">
            <v>m</v>
          </cell>
          <cell r="BP481">
            <v>7</v>
          </cell>
        </row>
        <row r="482">
          <cell r="C482">
            <v>478</v>
          </cell>
          <cell r="D482" t="str">
            <v>스피커</v>
          </cell>
          <cell r="E482" t="str">
            <v>SW 2300 x 1</v>
          </cell>
          <cell r="F482" t="str">
            <v>0.5+1.5</v>
          </cell>
          <cell r="G482">
            <v>2</v>
          </cell>
          <cell r="H482" t="str">
            <v>m</v>
          </cell>
          <cell r="BR482">
            <v>2</v>
          </cell>
        </row>
        <row r="483">
          <cell r="C483">
            <v>479</v>
          </cell>
          <cell r="D483" t="str">
            <v>전선</v>
          </cell>
          <cell r="E483" t="str">
            <v>F-GV 4sq x 1</v>
          </cell>
          <cell r="F483" t="str">
            <v>2+4</v>
          </cell>
          <cell r="G483">
            <v>6</v>
          </cell>
          <cell r="H483" t="str">
            <v>m</v>
          </cell>
          <cell r="BZ483">
            <v>6</v>
          </cell>
        </row>
        <row r="484">
          <cell r="C484">
            <v>480</v>
          </cell>
          <cell r="D484" t="str">
            <v>경광등</v>
          </cell>
          <cell r="E484" t="str">
            <v>UTP Cat.5e 4P(옥외) x 1열</v>
          </cell>
          <cell r="F484" t="str">
            <v>0.5+3.5</v>
          </cell>
          <cell r="G484">
            <v>4</v>
          </cell>
          <cell r="H484" t="str">
            <v>m</v>
          </cell>
          <cell r="BS484">
            <v>4</v>
          </cell>
        </row>
        <row r="485">
          <cell r="C485">
            <v>481</v>
          </cell>
          <cell r="D485" t="str">
            <v>비상벨</v>
          </cell>
          <cell r="E485" t="str">
            <v>UTP Cat.5e 4P(옥외) x 1열</v>
          </cell>
          <cell r="F485" t="str">
            <v>0.5+1.5</v>
          </cell>
          <cell r="G485">
            <v>2</v>
          </cell>
          <cell r="H485" t="str">
            <v>m</v>
          </cell>
          <cell r="BS485">
            <v>2</v>
          </cell>
        </row>
        <row r="486">
          <cell r="C486">
            <v>482</v>
          </cell>
          <cell r="D486" t="str">
            <v>카메라 통신</v>
          </cell>
          <cell r="E486" t="str">
            <v>UTP Cat.5e 4P(옥외) x 5열</v>
          </cell>
          <cell r="F486" t="str">
            <v>3+4</v>
          </cell>
          <cell r="G486">
            <v>7</v>
          </cell>
          <cell r="H486" t="str">
            <v>m</v>
          </cell>
          <cell r="BV486">
            <v>7</v>
          </cell>
        </row>
        <row r="487">
          <cell r="C487">
            <v>483</v>
          </cell>
          <cell r="D487" t="str">
            <v>불법광고물부착방지시트</v>
          </cell>
          <cell r="F487" t="str">
            <v>(0.0056+0.165+0.0056)*3.14*2.5</v>
          </cell>
          <cell r="G487">
            <v>1.38317</v>
          </cell>
          <cell r="H487" t="str">
            <v>㎡</v>
          </cell>
          <cell r="AA487">
            <v>1.38317</v>
          </cell>
        </row>
        <row r="488">
          <cell r="C488">
            <v>484</v>
          </cell>
        </row>
        <row r="489">
          <cell r="C489">
            <v>485</v>
          </cell>
        </row>
        <row r="490">
          <cell r="B490">
            <v>1031</v>
          </cell>
          <cell r="C490">
            <v>486</v>
          </cell>
          <cell r="D490" t="str">
            <v>계</v>
          </cell>
          <cell r="I490">
            <v>1</v>
          </cell>
          <cell r="J490">
            <v>1</v>
          </cell>
          <cell r="K490">
            <v>1</v>
          </cell>
          <cell r="L490">
            <v>1</v>
          </cell>
          <cell r="M490">
            <v>1</v>
          </cell>
          <cell r="N490">
            <v>1</v>
          </cell>
          <cell r="O490">
            <v>1</v>
          </cell>
          <cell r="P490">
            <v>0</v>
          </cell>
          <cell r="Q490">
            <v>0</v>
          </cell>
          <cell r="R490">
            <v>1</v>
          </cell>
          <cell r="S490">
            <v>1</v>
          </cell>
          <cell r="T490">
            <v>0</v>
          </cell>
          <cell r="U490">
            <v>0</v>
          </cell>
          <cell r="V490">
            <v>0</v>
          </cell>
          <cell r="W490">
            <v>0</v>
          </cell>
          <cell r="X490">
            <v>1</v>
          </cell>
          <cell r="Y490">
            <v>1</v>
          </cell>
          <cell r="Z490">
            <v>1</v>
          </cell>
          <cell r="AA490">
            <v>1.38317</v>
          </cell>
          <cell r="AB490">
            <v>1</v>
          </cell>
          <cell r="AC490">
            <v>0</v>
          </cell>
          <cell r="AD490">
            <v>2</v>
          </cell>
          <cell r="AF490">
            <v>1</v>
          </cell>
          <cell r="AG490">
            <v>0</v>
          </cell>
          <cell r="AH490">
            <v>0</v>
          </cell>
          <cell r="AI490">
            <v>0</v>
          </cell>
          <cell r="AJ490">
            <v>1</v>
          </cell>
          <cell r="AK490">
            <v>0</v>
          </cell>
          <cell r="AL490">
            <v>0</v>
          </cell>
          <cell r="AM490">
            <v>0</v>
          </cell>
          <cell r="AN490">
            <v>0</v>
          </cell>
          <cell r="AO490">
            <v>0</v>
          </cell>
          <cell r="AP490">
            <v>0</v>
          </cell>
          <cell r="AQ490">
            <v>1</v>
          </cell>
          <cell r="AR490">
            <v>0</v>
          </cell>
          <cell r="AS490">
            <v>0</v>
          </cell>
          <cell r="AT490">
            <v>0</v>
          </cell>
          <cell r="AU490">
            <v>1</v>
          </cell>
          <cell r="AV490">
            <v>0</v>
          </cell>
          <cell r="AW490">
            <v>0</v>
          </cell>
          <cell r="AX490">
            <v>0</v>
          </cell>
          <cell r="AY490">
            <v>0</v>
          </cell>
          <cell r="AZ490">
            <v>0</v>
          </cell>
          <cell r="BA490">
            <v>0</v>
          </cell>
          <cell r="BB490">
            <v>0</v>
          </cell>
          <cell r="BC490">
            <v>0</v>
          </cell>
          <cell r="BD490">
            <v>0</v>
          </cell>
          <cell r="BE490">
            <v>0</v>
          </cell>
          <cell r="BF490">
            <v>0</v>
          </cell>
          <cell r="BG490">
            <v>0</v>
          </cell>
          <cell r="BH490">
            <v>0</v>
          </cell>
          <cell r="BI490">
            <v>0</v>
          </cell>
          <cell r="BJ490">
            <v>6</v>
          </cell>
          <cell r="BK490">
            <v>2</v>
          </cell>
          <cell r="BL490">
            <v>0</v>
          </cell>
          <cell r="BM490">
            <v>6</v>
          </cell>
          <cell r="BN490">
            <v>0</v>
          </cell>
          <cell r="BO490">
            <v>0</v>
          </cell>
          <cell r="BP490">
            <v>7</v>
          </cell>
          <cell r="BQ490">
            <v>0</v>
          </cell>
          <cell r="BR490">
            <v>2</v>
          </cell>
          <cell r="BS490">
            <v>6</v>
          </cell>
          <cell r="BT490">
            <v>0</v>
          </cell>
          <cell r="BU490">
            <v>0</v>
          </cell>
          <cell r="BV490">
            <v>7</v>
          </cell>
          <cell r="BW490">
            <v>0</v>
          </cell>
          <cell r="BX490">
            <v>0</v>
          </cell>
          <cell r="BY490">
            <v>0</v>
          </cell>
          <cell r="BZ490">
            <v>6</v>
          </cell>
          <cell r="CA490">
            <v>1</v>
          </cell>
          <cell r="CB490">
            <v>0</v>
          </cell>
          <cell r="CC490">
            <v>1</v>
          </cell>
          <cell r="CD490">
            <v>2</v>
          </cell>
          <cell r="CE490">
            <v>0</v>
          </cell>
          <cell r="CF490">
            <v>0</v>
          </cell>
          <cell r="CG490">
            <v>10</v>
          </cell>
          <cell r="CI490">
            <v>0</v>
          </cell>
          <cell r="CJ490">
            <v>0</v>
          </cell>
          <cell r="CK490">
            <v>0</v>
          </cell>
          <cell r="CL490">
            <v>0</v>
          </cell>
          <cell r="CM490">
            <v>0</v>
          </cell>
          <cell r="CN490">
            <v>0</v>
          </cell>
          <cell r="CO490">
            <v>26</v>
          </cell>
          <cell r="CP490">
            <v>3</v>
          </cell>
        </row>
        <row r="491">
          <cell r="B491">
            <v>2032</v>
          </cell>
          <cell r="C491">
            <v>487</v>
          </cell>
          <cell r="D491" t="str">
            <v>2.32 처인구 양지면 송문리 72-3(철)</v>
          </cell>
          <cell r="I491">
            <v>1</v>
          </cell>
          <cell r="J491">
            <v>1</v>
          </cell>
          <cell r="K491">
            <v>1</v>
          </cell>
          <cell r="L491">
            <v>1</v>
          </cell>
          <cell r="M491">
            <v>1</v>
          </cell>
          <cell r="N491">
            <v>1</v>
          </cell>
          <cell r="O491">
            <v>1</v>
          </cell>
          <cell r="R491">
            <v>1</v>
          </cell>
          <cell r="S491">
            <v>1</v>
          </cell>
          <cell r="X491">
            <v>1</v>
          </cell>
          <cell r="Y491">
            <v>1</v>
          </cell>
          <cell r="Z491">
            <v>1</v>
          </cell>
          <cell r="AB491">
            <v>1</v>
          </cell>
          <cell r="AD491">
            <v>2</v>
          </cell>
          <cell r="AF491">
            <v>1</v>
          </cell>
          <cell r="AH491">
            <v>1</v>
          </cell>
          <cell r="AO491">
            <v>1</v>
          </cell>
          <cell r="AS491">
            <v>1</v>
          </cell>
          <cell r="CA491">
            <v>1</v>
          </cell>
          <cell r="CC491">
            <v>1</v>
          </cell>
          <cell r="CD491">
            <v>2</v>
          </cell>
          <cell r="CO491">
            <v>26</v>
          </cell>
          <cell r="CP491">
            <v>3</v>
          </cell>
        </row>
        <row r="492">
          <cell r="C492">
            <v>488</v>
          </cell>
          <cell r="D492" t="str">
            <v>전원인입</v>
          </cell>
          <cell r="E492" t="str">
            <v>DV 2.6mm 2C x 1</v>
          </cell>
          <cell r="F492">
            <v>10</v>
          </cell>
          <cell r="G492">
            <v>10</v>
          </cell>
          <cell r="H492" t="str">
            <v>m</v>
          </cell>
          <cell r="CG492">
            <v>10</v>
          </cell>
        </row>
        <row r="493">
          <cell r="C493">
            <v>489</v>
          </cell>
          <cell r="E493" t="str">
            <v>F-CV 4sq x 2C x 1</v>
          </cell>
          <cell r="F493" t="str">
            <v>4+1+1</v>
          </cell>
          <cell r="G493">
            <v>6</v>
          </cell>
          <cell r="H493" t="str">
            <v>m</v>
          </cell>
          <cell r="BJ493">
            <v>6</v>
          </cell>
        </row>
        <row r="494">
          <cell r="C494">
            <v>490</v>
          </cell>
          <cell r="E494" t="str">
            <v>F-CV 2.5sq x 2C x 1</v>
          </cell>
          <cell r="F494">
            <v>2</v>
          </cell>
          <cell r="G494">
            <v>2</v>
          </cell>
          <cell r="H494" t="str">
            <v>m</v>
          </cell>
          <cell r="BK494">
            <v>2</v>
          </cell>
        </row>
        <row r="495">
          <cell r="C495">
            <v>491</v>
          </cell>
          <cell r="D495" t="str">
            <v>LED 안내판 전원</v>
          </cell>
          <cell r="E495" t="str">
            <v>VCT 1.5sq 2C x 1열</v>
          </cell>
          <cell r="F495" t="str">
            <v>3+1</v>
          </cell>
          <cell r="G495">
            <v>4</v>
          </cell>
          <cell r="H495" t="str">
            <v>m</v>
          </cell>
          <cell r="BM495">
            <v>4</v>
          </cell>
        </row>
        <row r="496">
          <cell r="C496">
            <v>492</v>
          </cell>
          <cell r="D496" t="str">
            <v>카메라 전원</v>
          </cell>
          <cell r="E496" t="str">
            <v>VCT 1.5sq 2C x 5열</v>
          </cell>
          <cell r="F496" t="str">
            <v>3+2</v>
          </cell>
          <cell r="G496">
            <v>5</v>
          </cell>
          <cell r="H496" t="str">
            <v>m</v>
          </cell>
          <cell r="BQ496">
            <v>5</v>
          </cell>
        </row>
        <row r="497">
          <cell r="C497">
            <v>493</v>
          </cell>
          <cell r="D497" t="str">
            <v>스피커</v>
          </cell>
          <cell r="E497" t="str">
            <v>SW 2300 x 1</v>
          </cell>
          <cell r="F497" t="str">
            <v>0.5+1.5</v>
          </cell>
          <cell r="G497">
            <v>2</v>
          </cell>
          <cell r="H497" t="str">
            <v>m</v>
          </cell>
          <cell r="BR497">
            <v>2</v>
          </cell>
        </row>
        <row r="498">
          <cell r="C498">
            <v>494</v>
          </cell>
          <cell r="D498" t="str">
            <v>전선</v>
          </cell>
          <cell r="E498" t="str">
            <v>F-GV 4sq x 1</v>
          </cell>
          <cell r="F498" t="str">
            <v>2+4</v>
          </cell>
          <cell r="G498">
            <v>6</v>
          </cell>
          <cell r="H498" t="str">
            <v>m</v>
          </cell>
          <cell r="BZ498">
            <v>6</v>
          </cell>
        </row>
        <row r="499">
          <cell r="C499">
            <v>495</v>
          </cell>
          <cell r="D499" t="str">
            <v>경광등</v>
          </cell>
          <cell r="E499" t="str">
            <v>UTP Cat.5e 4P(옥외) x 1열</v>
          </cell>
          <cell r="F499" t="str">
            <v>0.5+3.5</v>
          </cell>
          <cell r="G499">
            <v>4</v>
          </cell>
          <cell r="H499" t="str">
            <v>m</v>
          </cell>
          <cell r="BS499">
            <v>4</v>
          </cell>
        </row>
        <row r="500">
          <cell r="C500">
            <v>496</v>
          </cell>
          <cell r="D500" t="str">
            <v>비상벨</v>
          </cell>
          <cell r="E500" t="str">
            <v>UTP Cat.5e 4P(옥외) x 1열</v>
          </cell>
          <cell r="F500" t="str">
            <v>0.5+1.5</v>
          </cell>
          <cell r="G500">
            <v>2</v>
          </cell>
          <cell r="H500" t="str">
            <v>m</v>
          </cell>
          <cell r="BS500">
            <v>2</v>
          </cell>
        </row>
        <row r="501">
          <cell r="C501">
            <v>497</v>
          </cell>
          <cell r="D501" t="str">
            <v>카메라 통신</v>
          </cell>
          <cell r="E501" t="str">
            <v>UTP Cat.5e 4P(옥외) x 5열</v>
          </cell>
          <cell r="F501" t="str">
            <v>3+2</v>
          </cell>
          <cell r="G501">
            <v>5</v>
          </cell>
          <cell r="H501" t="str">
            <v>m</v>
          </cell>
          <cell r="BW501">
            <v>5</v>
          </cell>
        </row>
        <row r="502">
          <cell r="C502">
            <v>498</v>
          </cell>
          <cell r="D502" t="str">
            <v>불법광고물부착방지시트</v>
          </cell>
          <cell r="F502" t="str">
            <v>(0.0056+0.165+0.0056)*3.14*2.5</v>
          </cell>
          <cell r="G502">
            <v>1.38317</v>
          </cell>
          <cell r="H502" t="str">
            <v>㎡</v>
          </cell>
          <cell r="AA502">
            <v>1.38317</v>
          </cell>
        </row>
        <row r="503">
          <cell r="C503">
            <v>499</v>
          </cell>
        </row>
        <row r="504">
          <cell r="C504">
            <v>500</v>
          </cell>
        </row>
        <row r="505">
          <cell r="B505">
            <v>1032</v>
          </cell>
          <cell r="C505">
            <v>501</v>
          </cell>
          <cell r="D505" t="str">
            <v>계</v>
          </cell>
          <cell r="I505">
            <v>1</v>
          </cell>
          <cell r="J505">
            <v>1</v>
          </cell>
          <cell r="K505">
            <v>1</v>
          </cell>
          <cell r="L505">
            <v>1</v>
          </cell>
          <cell r="M505">
            <v>1</v>
          </cell>
          <cell r="N505">
            <v>1</v>
          </cell>
          <cell r="O505">
            <v>1</v>
          </cell>
          <cell r="P505">
            <v>0</v>
          </cell>
          <cell r="Q505">
            <v>0</v>
          </cell>
          <cell r="R505">
            <v>1</v>
          </cell>
          <cell r="S505">
            <v>1</v>
          </cell>
          <cell r="T505">
            <v>0</v>
          </cell>
          <cell r="U505">
            <v>0</v>
          </cell>
          <cell r="V505">
            <v>0</v>
          </cell>
          <cell r="W505">
            <v>0</v>
          </cell>
          <cell r="X505">
            <v>1</v>
          </cell>
          <cell r="Y505">
            <v>1</v>
          </cell>
          <cell r="Z505">
            <v>1</v>
          </cell>
          <cell r="AA505">
            <v>1.38317</v>
          </cell>
          <cell r="AB505">
            <v>1</v>
          </cell>
          <cell r="AC505">
            <v>0</v>
          </cell>
          <cell r="AD505">
            <v>2</v>
          </cell>
          <cell r="AF505">
            <v>1</v>
          </cell>
          <cell r="AG505">
            <v>0</v>
          </cell>
          <cell r="AH505">
            <v>1</v>
          </cell>
          <cell r="AI505">
            <v>0</v>
          </cell>
          <cell r="AJ505">
            <v>0</v>
          </cell>
          <cell r="AK505">
            <v>0</v>
          </cell>
          <cell r="AL505">
            <v>0</v>
          </cell>
          <cell r="AM505">
            <v>0</v>
          </cell>
          <cell r="AN505">
            <v>0</v>
          </cell>
          <cell r="AO505">
            <v>1</v>
          </cell>
          <cell r="AP505">
            <v>0</v>
          </cell>
          <cell r="AQ505">
            <v>0</v>
          </cell>
          <cell r="AR505">
            <v>0</v>
          </cell>
          <cell r="AS505">
            <v>1</v>
          </cell>
          <cell r="AT505">
            <v>0</v>
          </cell>
          <cell r="AU505">
            <v>0</v>
          </cell>
          <cell r="AV505">
            <v>0</v>
          </cell>
          <cell r="AW505">
            <v>0</v>
          </cell>
          <cell r="AX505">
            <v>0</v>
          </cell>
          <cell r="AY505">
            <v>0</v>
          </cell>
          <cell r="AZ505">
            <v>0</v>
          </cell>
          <cell r="BA505">
            <v>0</v>
          </cell>
          <cell r="BB505">
            <v>0</v>
          </cell>
          <cell r="BC505">
            <v>0</v>
          </cell>
          <cell r="BD505">
            <v>0</v>
          </cell>
          <cell r="BE505">
            <v>0</v>
          </cell>
          <cell r="BF505">
            <v>0</v>
          </cell>
          <cell r="BG505">
            <v>0</v>
          </cell>
          <cell r="BH505">
            <v>0</v>
          </cell>
          <cell r="BI505">
            <v>0</v>
          </cell>
          <cell r="BJ505">
            <v>6</v>
          </cell>
          <cell r="BK505">
            <v>2</v>
          </cell>
          <cell r="BL505">
            <v>0</v>
          </cell>
          <cell r="BM505">
            <v>4</v>
          </cell>
          <cell r="BN505">
            <v>0</v>
          </cell>
          <cell r="BO505">
            <v>0</v>
          </cell>
          <cell r="BP505">
            <v>0</v>
          </cell>
          <cell r="BQ505">
            <v>5</v>
          </cell>
          <cell r="BR505">
            <v>2</v>
          </cell>
          <cell r="BS505">
            <v>6</v>
          </cell>
          <cell r="BT505">
            <v>0</v>
          </cell>
          <cell r="BU505">
            <v>0</v>
          </cell>
          <cell r="BV505">
            <v>0</v>
          </cell>
          <cell r="BW505">
            <v>5</v>
          </cell>
          <cell r="BX505">
            <v>0</v>
          </cell>
          <cell r="BY505">
            <v>0</v>
          </cell>
          <cell r="BZ505">
            <v>6</v>
          </cell>
          <cell r="CA505">
            <v>1</v>
          </cell>
          <cell r="CB505">
            <v>0</v>
          </cell>
          <cell r="CC505">
            <v>1</v>
          </cell>
          <cell r="CD505">
            <v>2</v>
          </cell>
          <cell r="CE505">
            <v>0</v>
          </cell>
          <cell r="CF505">
            <v>0</v>
          </cell>
          <cell r="CG505">
            <v>10</v>
          </cell>
          <cell r="CI505">
            <v>0</v>
          </cell>
          <cell r="CJ505">
            <v>0</v>
          </cell>
          <cell r="CK505">
            <v>0</v>
          </cell>
          <cell r="CL505">
            <v>0</v>
          </cell>
          <cell r="CM505">
            <v>0</v>
          </cell>
          <cell r="CN505">
            <v>0</v>
          </cell>
          <cell r="CO505">
            <v>26</v>
          </cell>
          <cell r="CP505">
            <v>3</v>
          </cell>
        </row>
        <row r="506">
          <cell r="B506">
            <v>2033</v>
          </cell>
          <cell r="C506">
            <v>502</v>
          </cell>
          <cell r="D506" t="str">
            <v>2.33 처인구 양지면 제일리 273-2(도)</v>
          </cell>
          <cell r="I506">
            <v>1</v>
          </cell>
          <cell r="J506">
            <v>1</v>
          </cell>
          <cell r="K506">
            <v>1</v>
          </cell>
          <cell r="L506">
            <v>1</v>
          </cell>
          <cell r="M506">
            <v>1</v>
          </cell>
          <cell r="N506">
            <v>1</v>
          </cell>
          <cell r="O506">
            <v>1</v>
          </cell>
          <cell r="R506">
            <v>1</v>
          </cell>
          <cell r="S506">
            <v>1</v>
          </cell>
          <cell r="X506">
            <v>1</v>
          </cell>
          <cell r="Y506">
            <v>1</v>
          </cell>
          <cell r="Z506">
            <v>1</v>
          </cell>
          <cell r="AB506">
            <v>1</v>
          </cell>
          <cell r="AD506">
            <v>2</v>
          </cell>
          <cell r="AF506">
            <v>1</v>
          </cell>
          <cell r="AI506">
            <v>1</v>
          </cell>
          <cell r="AP506">
            <v>1</v>
          </cell>
          <cell r="AS506">
            <v>1</v>
          </cell>
          <cell r="CA506">
            <v>1</v>
          </cell>
          <cell r="CC506">
            <v>1</v>
          </cell>
          <cell r="CD506">
            <v>2</v>
          </cell>
          <cell r="CO506">
            <v>26</v>
          </cell>
          <cell r="CP506">
            <v>3</v>
          </cell>
        </row>
        <row r="507">
          <cell r="C507">
            <v>503</v>
          </cell>
          <cell r="D507" t="str">
            <v>전원인입</v>
          </cell>
          <cell r="E507" t="str">
            <v>DV 2.6mm 2C x 1</v>
          </cell>
          <cell r="F507">
            <v>45</v>
          </cell>
          <cell r="G507">
            <v>45</v>
          </cell>
          <cell r="H507" t="str">
            <v>m</v>
          </cell>
          <cell r="CG507">
            <v>45</v>
          </cell>
        </row>
        <row r="508">
          <cell r="C508">
            <v>504</v>
          </cell>
          <cell r="E508" t="str">
            <v>F-CV 4sq x 2C x 1</v>
          </cell>
          <cell r="F508" t="str">
            <v>4+1+1</v>
          </cell>
          <cell r="G508">
            <v>6</v>
          </cell>
          <cell r="H508" t="str">
            <v>m</v>
          </cell>
          <cell r="BJ508">
            <v>6</v>
          </cell>
        </row>
        <row r="509">
          <cell r="C509">
            <v>505</v>
          </cell>
          <cell r="E509" t="str">
            <v>F-CV 2.5sq x 2C x 1</v>
          </cell>
          <cell r="F509">
            <v>2</v>
          </cell>
          <cell r="G509">
            <v>2</v>
          </cell>
          <cell r="H509" t="str">
            <v>m</v>
          </cell>
          <cell r="BK509">
            <v>2</v>
          </cell>
        </row>
        <row r="510">
          <cell r="C510">
            <v>506</v>
          </cell>
          <cell r="D510" t="str">
            <v>LED 안내판 전원</v>
          </cell>
          <cell r="E510" t="str">
            <v>VCT 1.5sq 2C x 1열</v>
          </cell>
          <cell r="F510" t="str">
            <v>3+2</v>
          </cell>
          <cell r="G510">
            <v>5</v>
          </cell>
          <cell r="H510" t="str">
            <v>m</v>
          </cell>
          <cell r="BM510">
            <v>5</v>
          </cell>
        </row>
        <row r="511">
          <cell r="C511">
            <v>507</v>
          </cell>
          <cell r="D511" t="str">
            <v>카메라 전원</v>
          </cell>
          <cell r="E511" t="str">
            <v>VCT 1.5sq 2C x 4열</v>
          </cell>
          <cell r="F511" t="str">
            <v>3+3</v>
          </cell>
          <cell r="G511">
            <v>6</v>
          </cell>
          <cell r="H511" t="str">
            <v>m</v>
          </cell>
          <cell r="BP511">
            <v>6</v>
          </cell>
        </row>
        <row r="512">
          <cell r="C512">
            <v>508</v>
          </cell>
          <cell r="D512" t="str">
            <v>스피커</v>
          </cell>
          <cell r="E512" t="str">
            <v>SW 2300 x 1</v>
          </cell>
          <cell r="F512" t="str">
            <v>0.5+1.5</v>
          </cell>
          <cell r="G512">
            <v>2</v>
          </cell>
          <cell r="H512" t="str">
            <v>m</v>
          </cell>
          <cell r="BR512">
            <v>2</v>
          </cell>
        </row>
        <row r="513">
          <cell r="C513">
            <v>509</v>
          </cell>
          <cell r="D513" t="str">
            <v>전선</v>
          </cell>
          <cell r="E513" t="str">
            <v>F-GV 4sq x 1</v>
          </cell>
          <cell r="F513" t="str">
            <v>2+4</v>
          </cell>
          <cell r="G513">
            <v>6</v>
          </cell>
          <cell r="H513" t="str">
            <v>m</v>
          </cell>
          <cell r="BZ513">
            <v>6</v>
          </cell>
        </row>
        <row r="514">
          <cell r="C514">
            <v>510</v>
          </cell>
          <cell r="D514" t="str">
            <v>경광등</v>
          </cell>
          <cell r="E514" t="str">
            <v>UTP Cat.5e 4P(옥외) x 1열</v>
          </cell>
          <cell r="F514" t="str">
            <v>0.5+3.5</v>
          </cell>
          <cell r="G514">
            <v>4</v>
          </cell>
          <cell r="H514" t="str">
            <v>m</v>
          </cell>
          <cell r="BS514">
            <v>4</v>
          </cell>
        </row>
        <row r="515">
          <cell r="C515">
            <v>511</v>
          </cell>
          <cell r="D515" t="str">
            <v>비상벨</v>
          </cell>
          <cell r="E515" t="str">
            <v>UTP Cat.5e 4P(옥외) x 1열</v>
          </cell>
          <cell r="F515" t="str">
            <v>0.5+1.5</v>
          </cell>
          <cell r="G515">
            <v>2</v>
          </cell>
          <cell r="H515" t="str">
            <v>m</v>
          </cell>
          <cell r="BS515">
            <v>2</v>
          </cell>
        </row>
        <row r="516">
          <cell r="C516">
            <v>512</v>
          </cell>
          <cell r="D516" t="str">
            <v>카메라 통신</v>
          </cell>
          <cell r="E516" t="str">
            <v>UTP Cat.5e 4P(옥외) x 4열</v>
          </cell>
          <cell r="F516" t="str">
            <v>3+3</v>
          </cell>
          <cell r="G516">
            <v>6</v>
          </cell>
          <cell r="H516" t="str">
            <v>m</v>
          </cell>
          <cell r="BV516">
            <v>6</v>
          </cell>
        </row>
        <row r="517">
          <cell r="C517">
            <v>513</v>
          </cell>
          <cell r="D517" t="str">
            <v>불법광고물부착방지시트</v>
          </cell>
          <cell r="F517" t="str">
            <v>(0.0056+0.165+0.0056)*3.14*2.5</v>
          </cell>
          <cell r="G517">
            <v>1.38317</v>
          </cell>
          <cell r="H517" t="str">
            <v>㎡</v>
          </cell>
          <cell r="AA517">
            <v>1.38317</v>
          </cell>
        </row>
        <row r="518">
          <cell r="C518">
            <v>514</v>
          </cell>
        </row>
        <row r="519">
          <cell r="C519">
            <v>515</v>
          </cell>
        </row>
        <row r="520">
          <cell r="B520">
            <v>1033</v>
          </cell>
          <cell r="C520">
            <v>516</v>
          </cell>
          <cell r="D520" t="str">
            <v>계</v>
          </cell>
          <cell r="I520">
            <v>1</v>
          </cell>
          <cell r="J520">
            <v>1</v>
          </cell>
          <cell r="K520">
            <v>1</v>
          </cell>
          <cell r="L520">
            <v>1</v>
          </cell>
          <cell r="M520">
            <v>1</v>
          </cell>
          <cell r="N520">
            <v>1</v>
          </cell>
          <cell r="O520">
            <v>1</v>
          </cell>
          <cell r="P520">
            <v>0</v>
          </cell>
          <cell r="Q520">
            <v>0</v>
          </cell>
          <cell r="R520">
            <v>1</v>
          </cell>
          <cell r="S520">
            <v>1</v>
          </cell>
          <cell r="T520">
            <v>0</v>
          </cell>
          <cell r="U520">
            <v>0</v>
          </cell>
          <cell r="V520">
            <v>0</v>
          </cell>
          <cell r="W520">
            <v>0</v>
          </cell>
          <cell r="X520">
            <v>1</v>
          </cell>
          <cell r="Y520">
            <v>1</v>
          </cell>
          <cell r="Z520">
            <v>1</v>
          </cell>
          <cell r="AA520">
            <v>1.38317</v>
          </cell>
          <cell r="AB520">
            <v>1</v>
          </cell>
          <cell r="AC520">
            <v>0</v>
          </cell>
          <cell r="AD520">
            <v>2</v>
          </cell>
          <cell r="AF520">
            <v>1</v>
          </cell>
          <cell r="AG520">
            <v>0</v>
          </cell>
          <cell r="AH520">
            <v>0</v>
          </cell>
          <cell r="AI520">
            <v>1</v>
          </cell>
          <cell r="AJ520">
            <v>0</v>
          </cell>
          <cell r="AK520">
            <v>0</v>
          </cell>
          <cell r="AL520">
            <v>0</v>
          </cell>
          <cell r="AM520">
            <v>0</v>
          </cell>
          <cell r="AN520">
            <v>0</v>
          </cell>
          <cell r="AO520">
            <v>0</v>
          </cell>
          <cell r="AP520">
            <v>1</v>
          </cell>
          <cell r="AQ520">
            <v>0</v>
          </cell>
          <cell r="AR520">
            <v>0</v>
          </cell>
          <cell r="AS520">
            <v>1</v>
          </cell>
          <cell r="AT520">
            <v>0</v>
          </cell>
          <cell r="AU520">
            <v>0</v>
          </cell>
          <cell r="AV520">
            <v>0</v>
          </cell>
          <cell r="AW520">
            <v>0</v>
          </cell>
          <cell r="AX520">
            <v>0</v>
          </cell>
          <cell r="AY520">
            <v>0</v>
          </cell>
          <cell r="AZ520">
            <v>0</v>
          </cell>
          <cell r="BA520">
            <v>0</v>
          </cell>
          <cell r="BB520">
            <v>0</v>
          </cell>
          <cell r="BC520">
            <v>0</v>
          </cell>
          <cell r="BD520">
            <v>0</v>
          </cell>
          <cell r="BE520">
            <v>0</v>
          </cell>
          <cell r="BF520">
            <v>0</v>
          </cell>
          <cell r="BG520">
            <v>0</v>
          </cell>
          <cell r="BH520">
            <v>0</v>
          </cell>
          <cell r="BI520">
            <v>0</v>
          </cell>
          <cell r="BJ520">
            <v>6</v>
          </cell>
          <cell r="BK520">
            <v>2</v>
          </cell>
          <cell r="BL520">
            <v>0</v>
          </cell>
          <cell r="BM520">
            <v>5</v>
          </cell>
          <cell r="BN520">
            <v>0</v>
          </cell>
          <cell r="BO520">
            <v>0</v>
          </cell>
          <cell r="BP520">
            <v>6</v>
          </cell>
          <cell r="BQ520">
            <v>0</v>
          </cell>
          <cell r="BR520">
            <v>2</v>
          </cell>
          <cell r="BS520">
            <v>6</v>
          </cell>
          <cell r="BT520">
            <v>0</v>
          </cell>
          <cell r="BU520">
            <v>0</v>
          </cell>
          <cell r="BV520">
            <v>6</v>
          </cell>
          <cell r="BW520">
            <v>0</v>
          </cell>
          <cell r="BX520">
            <v>0</v>
          </cell>
          <cell r="BY520">
            <v>0</v>
          </cell>
          <cell r="BZ520">
            <v>6</v>
          </cell>
          <cell r="CA520">
            <v>1</v>
          </cell>
          <cell r="CB520">
            <v>0</v>
          </cell>
          <cell r="CC520">
            <v>1</v>
          </cell>
          <cell r="CD520">
            <v>2</v>
          </cell>
          <cell r="CE520">
            <v>0</v>
          </cell>
          <cell r="CF520">
            <v>0</v>
          </cell>
          <cell r="CG520">
            <v>45</v>
          </cell>
          <cell r="CI520">
            <v>0</v>
          </cell>
          <cell r="CJ520">
            <v>0</v>
          </cell>
          <cell r="CK520">
            <v>0</v>
          </cell>
          <cell r="CL520">
            <v>0</v>
          </cell>
          <cell r="CM520">
            <v>0</v>
          </cell>
          <cell r="CN520">
            <v>0</v>
          </cell>
          <cell r="CO520">
            <v>26</v>
          </cell>
          <cell r="CP520">
            <v>3</v>
          </cell>
        </row>
        <row r="521">
          <cell r="B521">
            <v>2034</v>
          </cell>
          <cell r="C521">
            <v>517</v>
          </cell>
          <cell r="D521" t="str">
            <v>2.34 처인구 역북동 632-43(천)(역북동 439)</v>
          </cell>
          <cell r="J521">
            <v>1</v>
          </cell>
          <cell r="M521">
            <v>1</v>
          </cell>
          <cell r="N521">
            <v>1</v>
          </cell>
          <cell r="O521">
            <v>1</v>
          </cell>
          <cell r="S521">
            <v>1</v>
          </cell>
          <cell r="W521">
            <v>1</v>
          </cell>
          <cell r="AB521">
            <v>1</v>
          </cell>
          <cell r="AD521">
            <v>1</v>
          </cell>
          <cell r="AF521">
            <v>1</v>
          </cell>
          <cell r="AK521">
            <v>1</v>
          </cell>
          <cell r="AR521">
            <v>1</v>
          </cell>
          <cell r="AS521">
            <v>1</v>
          </cell>
          <cell r="CA521">
            <v>1</v>
          </cell>
          <cell r="CC521">
            <v>1</v>
          </cell>
          <cell r="CD521">
            <v>2</v>
          </cell>
          <cell r="CI521">
            <v>50</v>
          </cell>
          <cell r="CO521">
            <v>26</v>
          </cell>
          <cell r="CP521">
            <v>3</v>
          </cell>
        </row>
        <row r="522">
          <cell r="C522">
            <v>518</v>
          </cell>
          <cell r="D522" t="str">
            <v>전원인입</v>
          </cell>
          <cell r="E522" t="str">
            <v>F-CV 2.5sq x 2C x 1</v>
          </cell>
          <cell r="F522" t="str">
            <v>6+50+6</v>
          </cell>
          <cell r="G522">
            <v>62</v>
          </cell>
          <cell r="H522" t="str">
            <v>m</v>
          </cell>
          <cell r="BJ522">
            <v>62</v>
          </cell>
        </row>
        <row r="523">
          <cell r="C523">
            <v>519</v>
          </cell>
          <cell r="D523" t="str">
            <v>LED 안내판 전원</v>
          </cell>
          <cell r="E523" t="str">
            <v>VCT 1.5sq 2C x 1열</v>
          </cell>
          <cell r="F523" t="str">
            <v>3+4</v>
          </cell>
          <cell r="G523">
            <v>7</v>
          </cell>
          <cell r="H523" t="str">
            <v>m</v>
          </cell>
          <cell r="BM523">
            <v>7</v>
          </cell>
        </row>
        <row r="524">
          <cell r="C524">
            <v>520</v>
          </cell>
          <cell r="D524" t="str">
            <v>카메라 전원</v>
          </cell>
          <cell r="E524" t="str">
            <v>VCT 1.5sq 2C x 4열</v>
          </cell>
          <cell r="F524" t="str">
            <v>3+5</v>
          </cell>
          <cell r="G524">
            <v>8</v>
          </cell>
          <cell r="H524" t="str">
            <v>m</v>
          </cell>
          <cell r="BP524">
            <v>8</v>
          </cell>
        </row>
        <row r="525">
          <cell r="C525">
            <v>521</v>
          </cell>
          <cell r="D525" t="str">
            <v>전선</v>
          </cell>
          <cell r="E525" t="str">
            <v>F-GV 4sq x 1</v>
          </cell>
          <cell r="F525" t="str">
            <v>2+4</v>
          </cell>
          <cell r="G525">
            <v>6</v>
          </cell>
          <cell r="H525" t="str">
            <v>m</v>
          </cell>
          <cell r="BZ525">
            <v>6</v>
          </cell>
        </row>
        <row r="526">
          <cell r="C526">
            <v>522</v>
          </cell>
          <cell r="D526" t="str">
            <v>카메라 통신</v>
          </cell>
          <cell r="E526" t="str">
            <v>UTP Cat.5e 4P(옥외) x 1열</v>
          </cell>
          <cell r="F526" t="str">
            <v>6+50+6</v>
          </cell>
          <cell r="G526">
            <v>62</v>
          </cell>
          <cell r="H526" t="str">
            <v>m</v>
          </cell>
          <cell r="BS526">
            <v>62</v>
          </cell>
        </row>
        <row r="527">
          <cell r="C527">
            <v>523</v>
          </cell>
          <cell r="D527" t="str">
            <v>카메라 통신</v>
          </cell>
          <cell r="E527" t="str">
            <v>UTP Cat.5e 4P(옥외) x 4열</v>
          </cell>
          <cell r="F527" t="str">
            <v>3+5</v>
          </cell>
          <cell r="G527">
            <v>8</v>
          </cell>
          <cell r="H527" t="str">
            <v>m</v>
          </cell>
          <cell r="BV527">
            <v>8</v>
          </cell>
        </row>
        <row r="528">
          <cell r="C528">
            <v>524</v>
          </cell>
          <cell r="D528" t="str">
            <v>불법광고물부착방지시트</v>
          </cell>
          <cell r="F528" t="str">
            <v>(0.0056+0.165+0.0056)*3.14*2.5</v>
          </cell>
          <cell r="G528">
            <v>1.38317</v>
          </cell>
          <cell r="H528" t="str">
            <v>㎡</v>
          </cell>
          <cell r="AA528">
            <v>1.38317</v>
          </cell>
        </row>
        <row r="529">
          <cell r="C529">
            <v>525</v>
          </cell>
        </row>
        <row r="530">
          <cell r="C530">
            <v>526</v>
          </cell>
        </row>
        <row r="531">
          <cell r="C531">
            <v>527</v>
          </cell>
        </row>
        <row r="532">
          <cell r="C532">
            <v>528</v>
          </cell>
        </row>
        <row r="533">
          <cell r="B533">
            <v>1034</v>
          </cell>
          <cell r="C533">
            <v>529</v>
          </cell>
          <cell r="D533" t="str">
            <v>계</v>
          </cell>
          <cell r="I533">
            <v>0</v>
          </cell>
          <cell r="J533">
            <v>1</v>
          </cell>
          <cell r="K533">
            <v>0</v>
          </cell>
          <cell r="L533">
            <v>0</v>
          </cell>
          <cell r="M533">
            <v>1</v>
          </cell>
          <cell r="N533">
            <v>1</v>
          </cell>
          <cell r="O533">
            <v>1</v>
          </cell>
          <cell r="P533">
            <v>0</v>
          </cell>
          <cell r="Q533">
            <v>0</v>
          </cell>
          <cell r="R533">
            <v>0</v>
          </cell>
          <cell r="S533">
            <v>1</v>
          </cell>
          <cell r="T533">
            <v>0</v>
          </cell>
          <cell r="U533">
            <v>0</v>
          </cell>
          <cell r="V533">
            <v>0</v>
          </cell>
          <cell r="W533">
            <v>1</v>
          </cell>
          <cell r="X533">
            <v>0</v>
          </cell>
          <cell r="Y533">
            <v>0</v>
          </cell>
          <cell r="Z533">
            <v>0</v>
          </cell>
          <cell r="AA533">
            <v>1.38317</v>
          </cell>
          <cell r="AB533">
            <v>1</v>
          </cell>
          <cell r="AC533">
            <v>0</v>
          </cell>
          <cell r="AD533">
            <v>1</v>
          </cell>
          <cell r="AF533">
            <v>1</v>
          </cell>
          <cell r="AG533">
            <v>0</v>
          </cell>
          <cell r="AH533">
            <v>0</v>
          </cell>
          <cell r="AI533">
            <v>0</v>
          </cell>
          <cell r="AJ533">
            <v>0</v>
          </cell>
          <cell r="AK533">
            <v>1</v>
          </cell>
          <cell r="AL533">
            <v>0</v>
          </cell>
          <cell r="AM533">
            <v>0</v>
          </cell>
          <cell r="AN533">
            <v>0</v>
          </cell>
          <cell r="AO533">
            <v>0</v>
          </cell>
          <cell r="AP533">
            <v>0</v>
          </cell>
          <cell r="AQ533">
            <v>0</v>
          </cell>
          <cell r="AR533">
            <v>1</v>
          </cell>
          <cell r="AS533">
            <v>1</v>
          </cell>
          <cell r="AT533">
            <v>0</v>
          </cell>
          <cell r="AU533">
            <v>0</v>
          </cell>
          <cell r="AV533">
            <v>0</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62</v>
          </cell>
          <cell r="BK533">
            <v>0</v>
          </cell>
          <cell r="BL533">
            <v>0</v>
          </cell>
          <cell r="BM533">
            <v>7</v>
          </cell>
          <cell r="BN533">
            <v>0</v>
          </cell>
          <cell r="BO533">
            <v>0</v>
          </cell>
          <cell r="BP533">
            <v>8</v>
          </cell>
          <cell r="BQ533">
            <v>0</v>
          </cell>
          <cell r="BR533">
            <v>0</v>
          </cell>
          <cell r="BS533">
            <v>62</v>
          </cell>
          <cell r="BT533">
            <v>0</v>
          </cell>
          <cell r="BU533">
            <v>0</v>
          </cell>
          <cell r="BV533">
            <v>8</v>
          </cell>
          <cell r="BW533">
            <v>0</v>
          </cell>
          <cell r="BX533">
            <v>0</v>
          </cell>
          <cell r="BY533">
            <v>0</v>
          </cell>
          <cell r="BZ533">
            <v>6</v>
          </cell>
          <cell r="CA533">
            <v>1</v>
          </cell>
          <cell r="CB533">
            <v>0</v>
          </cell>
          <cell r="CC533">
            <v>1</v>
          </cell>
          <cell r="CD533">
            <v>2</v>
          </cell>
          <cell r="CE533">
            <v>0</v>
          </cell>
          <cell r="CF533">
            <v>0</v>
          </cell>
          <cell r="CG533">
            <v>0</v>
          </cell>
          <cell r="CI533">
            <v>50</v>
          </cell>
          <cell r="CJ533">
            <v>0</v>
          </cell>
          <cell r="CK533">
            <v>0</v>
          </cell>
          <cell r="CL533">
            <v>0</v>
          </cell>
          <cell r="CM533">
            <v>0</v>
          </cell>
          <cell r="CN533">
            <v>0</v>
          </cell>
          <cell r="CO533">
            <v>26</v>
          </cell>
          <cell r="CP533">
            <v>3</v>
          </cell>
        </row>
        <row r="534">
          <cell r="B534">
            <v>2035</v>
          </cell>
          <cell r="C534">
            <v>530</v>
          </cell>
          <cell r="D534" t="str">
            <v>2.35 처인구 원삼면 맹리 352-4(답)</v>
          </cell>
          <cell r="I534">
            <v>1</v>
          </cell>
          <cell r="J534">
            <v>1</v>
          </cell>
          <cell r="K534">
            <v>1</v>
          </cell>
          <cell r="L534">
            <v>1</v>
          </cell>
          <cell r="M534">
            <v>1</v>
          </cell>
          <cell r="N534">
            <v>1</v>
          </cell>
          <cell r="O534">
            <v>1</v>
          </cell>
          <cell r="R534">
            <v>1</v>
          </cell>
          <cell r="S534">
            <v>1</v>
          </cell>
          <cell r="X534">
            <v>1</v>
          </cell>
          <cell r="Y534">
            <v>1</v>
          </cell>
          <cell r="Z534">
            <v>1</v>
          </cell>
          <cell r="AB534">
            <v>1</v>
          </cell>
          <cell r="AD534">
            <v>2</v>
          </cell>
          <cell r="AL534">
            <v>1</v>
          </cell>
          <cell r="BF534">
            <v>4</v>
          </cell>
          <cell r="BH534">
            <v>4</v>
          </cell>
          <cell r="BI534">
            <v>2</v>
          </cell>
          <cell r="CA534">
            <v>1</v>
          </cell>
          <cell r="CC534">
            <v>1</v>
          </cell>
          <cell r="CF534">
            <v>10</v>
          </cell>
          <cell r="CO534">
            <v>26</v>
          </cell>
          <cell r="CP534">
            <v>3</v>
          </cell>
        </row>
        <row r="535">
          <cell r="C535">
            <v>531</v>
          </cell>
          <cell r="D535" t="str">
            <v>전선관</v>
          </cell>
          <cell r="E535" t="str">
            <v>FLEX 16C(방수)</v>
          </cell>
          <cell r="F535" t="str">
            <v>1.5+1.5</v>
          </cell>
          <cell r="G535">
            <v>3</v>
          </cell>
          <cell r="H535" t="str">
            <v>m</v>
          </cell>
          <cell r="AZ535">
            <v>3</v>
          </cell>
        </row>
        <row r="536">
          <cell r="C536">
            <v>532</v>
          </cell>
          <cell r="E536" t="str">
            <v>FLEX 28C(방수)</v>
          </cell>
          <cell r="F536" t="str">
            <v>1+9.5</v>
          </cell>
          <cell r="G536">
            <v>10.5</v>
          </cell>
          <cell r="H536" t="str">
            <v>m</v>
          </cell>
          <cell r="BB536">
            <v>10.5</v>
          </cell>
        </row>
        <row r="537">
          <cell r="C537">
            <v>533</v>
          </cell>
          <cell r="E537" t="str">
            <v>FLEX 36C(방수)</v>
          </cell>
          <cell r="F537">
            <v>3</v>
          </cell>
          <cell r="G537">
            <v>3</v>
          </cell>
          <cell r="H537" t="str">
            <v>m</v>
          </cell>
          <cell r="BC537">
            <v>3</v>
          </cell>
        </row>
        <row r="538">
          <cell r="C538">
            <v>534</v>
          </cell>
          <cell r="D538" t="str">
            <v>전선관(접지)</v>
          </cell>
          <cell r="E538" t="str">
            <v>HI 16C</v>
          </cell>
          <cell r="F538">
            <v>2.5</v>
          </cell>
          <cell r="G538">
            <v>2.5</v>
          </cell>
          <cell r="H538" t="str">
            <v>m</v>
          </cell>
          <cell r="BE538">
            <v>2.5</v>
          </cell>
        </row>
        <row r="539">
          <cell r="C539">
            <v>535</v>
          </cell>
          <cell r="D539" t="str">
            <v>전원인입</v>
          </cell>
          <cell r="E539" t="str">
            <v>F-CV 4sq x 2C x 1</v>
          </cell>
          <cell r="F539" t="str">
            <v>1+9.5</v>
          </cell>
          <cell r="G539">
            <v>10.5</v>
          </cell>
          <cell r="H539" t="str">
            <v>m</v>
          </cell>
          <cell r="BJ539">
            <v>10.5</v>
          </cell>
        </row>
        <row r="540">
          <cell r="C540">
            <v>536</v>
          </cell>
          <cell r="E540" t="str">
            <v>F-CV 2.5sq x 2C x 1</v>
          </cell>
          <cell r="F540">
            <v>2</v>
          </cell>
          <cell r="G540">
            <v>2</v>
          </cell>
          <cell r="H540" t="str">
            <v>m</v>
          </cell>
          <cell r="BK540">
            <v>2</v>
          </cell>
        </row>
        <row r="541">
          <cell r="C541">
            <v>537</v>
          </cell>
          <cell r="D541" t="str">
            <v>LED 안내판 전원</v>
          </cell>
          <cell r="E541" t="str">
            <v>VCT 1.5sq 2C x 1열</v>
          </cell>
          <cell r="F541" t="str">
            <v>3+1</v>
          </cell>
          <cell r="G541">
            <v>4</v>
          </cell>
          <cell r="H541" t="str">
            <v>m</v>
          </cell>
          <cell r="BM541">
            <v>4</v>
          </cell>
        </row>
        <row r="542">
          <cell r="C542">
            <v>538</v>
          </cell>
          <cell r="D542" t="str">
            <v>카메라 전원</v>
          </cell>
          <cell r="E542" t="str">
            <v>VCT 1.5sq 2C x 4열</v>
          </cell>
          <cell r="F542" t="str">
            <v>3+2</v>
          </cell>
          <cell r="G542">
            <v>5</v>
          </cell>
          <cell r="H542" t="str">
            <v>m</v>
          </cell>
          <cell r="BP542">
            <v>5</v>
          </cell>
        </row>
        <row r="543">
          <cell r="C543">
            <v>539</v>
          </cell>
          <cell r="D543" t="str">
            <v>스피커</v>
          </cell>
          <cell r="E543" t="str">
            <v>SW 2300 x 1</v>
          </cell>
          <cell r="F543" t="str">
            <v>0.5+1.5</v>
          </cell>
          <cell r="G543">
            <v>2</v>
          </cell>
          <cell r="H543" t="str">
            <v>m</v>
          </cell>
          <cell r="BR543">
            <v>2</v>
          </cell>
        </row>
        <row r="544">
          <cell r="C544">
            <v>540</v>
          </cell>
          <cell r="D544" t="str">
            <v>전선</v>
          </cell>
          <cell r="E544" t="str">
            <v>F-GV 4sq x 1</v>
          </cell>
          <cell r="F544" t="str">
            <v>2+2.5</v>
          </cell>
          <cell r="G544">
            <v>4.5</v>
          </cell>
          <cell r="H544" t="str">
            <v>m</v>
          </cell>
          <cell r="BZ544">
            <v>4.5</v>
          </cell>
        </row>
        <row r="545">
          <cell r="C545">
            <v>541</v>
          </cell>
          <cell r="D545" t="str">
            <v>경광등</v>
          </cell>
          <cell r="E545" t="str">
            <v>UTP Cat.5e 4P(옥외) x 1열</v>
          </cell>
          <cell r="F545" t="str">
            <v>3+1</v>
          </cell>
          <cell r="G545">
            <v>4</v>
          </cell>
          <cell r="H545" t="str">
            <v>m</v>
          </cell>
          <cell r="BS545">
            <v>4</v>
          </cell>
        </row>
        <row r="546">
          <cell r="C546">
            <v>542</v>
          </cell>
          <cell r="D546" t="str">
            <v>비상벨</v>
          </cell>
          <cell r="E546" t="str">
            <v>UTP Cat.5e 4P(옥외) x 1열</v>
          </cell>
          <cell r="F546" t="str">
            <v>0.5+1.5</v>
          </cell>
          <cell r="G546">
            <v>2</v>
          </cell>
          <cell r="H546" t="str">
            <v>m</v>
          </cell>
          <cell r="BS546">
            <v>2</v>
          </cell>
        </row>
        <row r="547">
          <cell r="C547">
            <v>543</v>
          </cell>
          <cell r="D547" t="str">
            <v>카메라 통신</v>
          </cell>
          <cell r="E547" t="str">
            <v>UTP Cat.5e 4P(옥외) x 4열</v>
          </cell>
          <cell r="F547" t="str">
            <v>3+2</v>
          </cell>
          <cell r="G547">
            <v>5</v>
          </cell>
          <cell r="H547" t="str">
            <v>m</v>
          </cell>
          <cell r="BV547">
            <v>5</v>
          </cell>
        </row>
        <row r="548">
          <cell r="C548">
            <v>544</v>
          </cell>
        </row>
        <row r="549">
          <cell r="C549">
            <v>545</v>
          </cell>
        </row>
        <row r="550">
          <cell r="B550">
            <v>1035</v>
          </cell>
          <cell r="C550">
            <v>546</v>
          </cell>
          <cell r="D550" t="str">
            <v>계</v>
          </cell>
          <cell r="I550">
            <v>1</v>
          </cell>
          <cell r="J550">
            <v>1</v>
          </cell>
          <cell r="K550">
            <v>1</v>
          </cell>
          <cell r="L550">
            <v>1</v>
          </cell>
          <cell r="M550">
            <v>1</v>
          </cell>
          <cell r="N550">
            <v>1</v>
          </cell>
          <cell r="O550">
            <v>1</v>
          </cell>
          <cell r="P550">
            <v>0</v>
          </cell>
          <cell r="Q550">
            <v>0</v>
          </cell>
          <cell r="R550">
            <v>1</v>
          </cell>
          <cell r="S550">
            <v>1</v>
          </cell>
          <cell r="T550">
            <v>0</v>
          </cell>
          <cell r="U550">
            <v>0</v>
          </cell>
          <cell r="V550">
            <v>0</v>
          </cell>
          <cell r="W550">
            <v>0</v>
          </cell>
          <cell r="X550">
            <v>1</v>
          </cell>
          <cell r="Y550">
            <v>1</v>
          </cell>
          <cell r="Z550">
            <v>1</v>
          </cell>
          <cell r="AA550">
            <v>0</v>
          </cell>
          <cell r="AB550">
            <v>1</v>
          </cell>
          <cell r="AC550">
            <v>0</v>
          </cell>
          <cell r="AD550">
            <v>2</v>
          </cell>
          <cell r="AF550">
            <v>0</v>
          </cell>
          <cell r="AG550">
            <v>0</v>
          </cell>
          <cell r="AH550">
            <v>0</v>
          </cell>
          <cell r="AI550">
            <v>0</v>
          </cell>
          <cell r="AJ550">
            <v>0</v>
          </cell>
          <cell r="AK550">
            <v>0</v>
          </cell>
          <cell r="AL550">
            <v>1</v>
          </cell>
          <cell r="AM550">
            <v>0</v>
          </cell>
          <cell r="AN550">
            <v>0</v>
          </cell>
          <cell r="AO550">
            <v>0</v>
          </cell>
          <cell r="AP550">
            <v>0</v>
          </cell>
          <cell r="AQ550">
            <v>0</v>
          </cell>
          <cell r="AR550">
            <v>0</v>
          </cell>
          <cell r="AS550">
            <v>0</v>
          </cell>
          <cell r="AT550">
            <v>0</v>
          </cell>
          <cell r="AU550">
            <v>0</v>
          </cell>
          <cell r="AV550">
            <v>0</v>
          </cell>
          <cell r="AW550">
            <v>0</v>
          </cell>
          <cell r="AX550">
            <v>0</v>
          </cell>
          <cell r="AY550">
            <v>0</v>
          </cell>
          <cell r="AZ550">
            <v>3</v>
          </cell>
          <cell r="BA550">
            <v>0</v>
          </cell>
          <cell r="BB550">
            <v>10.5</v>
          </cell>
          <cell r="BC550">
            <v>3</v>
          </cell>
          <cell r="BD550">
            <v>0</v>
          </cell>
          <cell r="BE550">
            <v>2.5</v>
          </cell>
          <cell r="BF550">
            <v>4</v>
          </cell>
          <cell r="BG550">
            <v>0</v>
          </cell>
          <cell r="BH550">
            <v>4</v>
          </cell>
          <cell r="BI550">
            <v>2</v>
          </cell>
          <cell r="BJ550">
            <v>10.5</v>
          </cell>
          <cell r="BK550">
            <v>2</v>
          </cell>
          <cell r="BL550">
            <v>0</v>
          </cell>
          <cell r="BM550">
            <v>4</v>
          </cell>
          <cell r="BN550">
            <v>0</v>
          </cell>
          <cell r="BO550">
            <v>0</v>
          </cell>
          <cell r="BP550">
            <v>5</v>
          </cell>
          <cell r="BQ550">
            <v>0</v>
          </cell>
          <cell r="BR550">
            <v>2</v>
          </cell>
          <cell r="BS550">
            <v>6</v>
          </cell>
          <cell r="BT550">
            <v>0</v>
          </cell>
          <cell r="BU550">
            <v>0</v>
          </cell>
          <cell r="BV550">
            <v>5</v>
          </cell>
          <cell r="BW550">
            <v>0</v>
          </cell>
          <cell r="BX550">
            <v>0</v>
          </cell>
          <cell r="BY550">
            <v>0</v>
          </cell>
          <cell r="BZ550">
            <v>4.5</v>
          </cell>
          <cell r="CA550">
            <v>1</v>
          </cell>
          <cell r="CB550">
            <v>0</v>
          </cell>
          <cell r="CC550">
            <v>1</v>
          </cell>
          <cell r="CD550">
            <v>0</v>
          </cell>
          <cell r="CE550">
            <v>0</v>
          </cell>
          <cell r="CF550">
            <v>10</v>
          </cell>
          <cell r="CG550">
            <v>0</v>
          </cell>
          <cell r="CI550">
            <v>0</v>
          </cell>
          <cell r="CJ550">
            <v>0</v>
          </cell>
          <cell r="CK550">
            <v>0</v>
          </cell>
          <cell r="CL550">
            <v>0</v>
          </cell>
          <cell r="CM550">
            <v>0</v>
          </cell>
          <cell r="CN550">
            <v>0</v>
          </cell>
          <cell r="CO550">
            <v>26</v>
          </cell>
          <cell r="CP550">
            <v>3</v>
          </cell>
        </row>
        <row r="551">
          <cell r="B551">
            <v>2036</v>
          </cell>
          <cell r="C551">
            <v>547</v>
          </cell>
          <cell r="D551" t="str">
            <v>2.36 처인구 원삼면 맹리 706(구)(맹리 311-16)</v>
          </cell>
          <cell r="I551">
            <v>1</v>
          </cell>
          <cell r="J551">
            <v>2</v>
          </cell>
          <cell r="K551">
            <v>1</v>
          </cell>
          <cell r="L551">
            <v>1</v>
          </cell>
          <cell r="M551">
            <v>2</v>
          </cell>
          <cell r="N551">
            <v>1</v>
          </cell>
          <cell r="O551">
            <v>1</v>
          </cell>
          <cell r="P551">
            <v>1</v>
          </cell>
          <cell r="R551">
            <v>1</v>
          </cell>
          <cell r="S551">
            <v>1</v>
          </cell>
          <cell r="V551">
            <v>1</v>
          </cell>
          <cell r="X551">
            <v>1</v>
          </cell>
          <cell r="Y551">
            <v>1</v>
          </cell>
          <cell r="Z551">
            <v>1</v>
          </cell>
          <cell r="AB551">
            <v>1</v>
          </cell>
          <cell r="AC551">
            <v>1</v>
          </cell>
          <cell r="AD551">
            <v>2</v>
          </cell>
          <cell r="AL551">
            <v>2</v>
          </cell>
          <cell r="BF551">
            <v>8</v>
          </cell>
          <cell r="BG551">
            <v>4</v>
          </cell>
          <cell r="BH551">
            <v>4</v>
          </cell>
          <cell r="BI551">
            <v>4</v>
          </cell>
          <cell r="CA551">
            <v>1</v>
          </cell>
          <cell r="CE551">
            <v>2</v>
          </cell>
          <cell r="CF551">
            <v>16</v>
          </cell>
          <cell r="CI551">
            <v>55</v>
          </cell>
          <cell r="CO551">
            <v>26</v>
          </cell>
          <cell r="CP551">
            <v>3</v>
          </cell>
        </row>
        <row r="552">
          <cell r="C552">
            <v>548</v>
          </cell>
          <cell r="D552" t="str">
            <v>전선관</v>
          </cell>
          <cell r="E552" t="str">
            <v>FLEX 16C(방수)</v>
          </cell>
          <cell r="F552" t="str">
            <v>1.5+1.5+8+6</v>
          </cell>
          <cell r="G552">
            <v>17</v>
          </cell>
          <cell r="H552" t="str">
            <v>m</v>
          </cell>
          <cell r="AZ552">
            <v>17</v>
          </cell>
        </row>
        <row r="553">
          <cell r="C553">
            <v>549</v>
          </cell>
          <cell r="E553" t="str">
            <v>FLEX 22C(방수)</v>
          </cell>
          <cell r="F553" t="str">
            <v>8+6</v>
          </cell>
          <cell r="G553">
            <v>14</v>
          </cell>
          <cell r="H553" t="str">
            <v>m</v>
          </cell>
          <cell r="BA553">
            <v>14</v>
          </cell>
        </row>
        <row r="554">
          <cell r="C554">
            <v>550</v>
          </cell>
          <cell r="E554" t="str">
            <v>FLEX 28C(방수)</v>
          </cell>
          <cell r="F554" t="str">
            <v>8.5+1</v>
          </cell>
          <cell r="G554">
            <v>9.5</v>
          </cell>
          <cell r="H554" t="str">
            <v>m</v>
          </cell>
          <cell r="BB554">
            <v>9.5</v>
          </cell>
        </row>
        <row r="555">
          <cell r="C555">
            <v>551</v>
          </cell>
          <cell r="E555" t="str">
            <v>FLEX 36C(방수)</v>
          </cell>
          <cell r="F555" t="str">
            <v>3+1</v>
          </cell>
          <cell r="G555">
            <v>4</v>
          </cell>
          <cell r="H555" t="str">
            <v>m</v>
          </cell>
          <cell r="BC555">
            <v>4</v>
          </cell>
        </row>
        <row r="556">
          <cell r="C556">
            <v>552</v>
          </cell>
          <cell r="D556" t="str">
            <v>전선관(접지)</v>
          </cell>
          <cell r="E556" t="str">
            <v>HI 16C</v>
          </cell>
          <cell r="F556">
            <v>2.5</v>
          </cell>
          <cell r="G556">
            <v>2.5</v>
          </cell>
          <cell r="H556" t="str">
            <v>m</v>
          </cell>
          <cell r="BE556">
            <v>2.5</v>
          </cell>
        </row>
        <row r="557">
          <cell r="C557">
            <v>553</v>
          </cell>
          <cell r="D557" t="str">
            <v>전원인입</v>
          </cell>
          <cell r="E557" t="str">
            <v>F-CV 4sq x 2C x 1</v>
          </cell>
          <cell r="F557" t="str">
            <v>8.5+1+0.5</v>
          </cell>
          <cell r="G557">
            <v>9.5</v>
          </cell>
          <cell r="H557" t="str">
            <v>m</v>
          </cell>
          <cell r="BJ557">
            <v>9.5</v>
          </cell>
        </row>
        <row r="558">
          <cell r="C558">
            <v>554</v>
          </cell>
          <cell r="D558" t="str">
            <v>전원케이블</v>
          </cell>
          <cell r="E558" t="str">
            <v>F-CV 2.5sq x 2C x 1</v>
          </cell>
          <cell r="F558">
            <v>2</v>
          </cell>
          <cell r="G558">
            <v>2</v>
          </cell>
          <cell r="H558" t="str">
            <v>m</v>
          </cell>
          <cell r="BK558">
            <v>2</v>
          </cell>
        </row>
        <row r="559">
          <cell r="C559">
            <v>555</v>
          </cell>
          <cell r="E559" t="str">
            <v>F-CV 2.5sq x 3C x 1</v>
          </cell>
          <cell r="F559" t="str">
            <v>0.5+8+55+6+0.5</v>
          </cell>
          <cell r="G559">
            <v>70</v>
          </cell>
          <cell r="H559" t="str">
            <v>m</v>
          </cell>
          <cell r="BL559">
            <v>70</v>
          </cell>
        </row>
        <row r="560">
          <cell r="C560">
            <v>556</v>
          </cell>
          <cell r="D560" t="str">
            <v>LED 안내판 전원</v>
          </cell>
          <cell r="E560" t="str">
            <v>VCT 1.5sq 2C x 1열</v>
          </cell>
          <cell r="F560" t="str">
            <v>3+1+3+1</v>
          </cell>
          <cell r="G560">
            <v>8</v>
          </cell>
          <cell r="H560" t="str">
            <v>m</v>
          </cell>
          <cell r="BM560">
            <v>8</v>
          </cell>
        </row>
        <row r="561">
          <cell r="C561">
            <v>557</v>
          </cell>
          <cell r="D561" t="str">
            <v>카메라 전원</v>
          </cell>
          <cell r="E561" t="str">
            <v>VCT 1.5sq 2C x 1열</v>
          </cell>
          <cell r="F561" t="str">
            <v>3+2</v>
          </cell>
          <cell r="G561">
            <v>3</v>
          </cell>
          <cell r="H561" t="str">
            <v>m</v>
          </cell>
          <cell r="BM561">
            <v>3</v>
          </cell>
        </row>
        <row r="562">
          <cell r="C562">
            <v>558</v>
          </cell>
          <cell r="E562" t="str">
            <v>VCT 1.5sq 2C x 4열</v>
          </cell>
          <cell r="F562" t="str">
            <v>3+2</v>
          </cell>
          <cell r="G562">
            <v>5.5</v>
          </cell>
          <cell r="H562" t="str">
            <v>m</v>
          </cell>
          <cell r="BP562">
            <v>5.5</v>
          </cell>
        </row>
        <row r="563">
          <cell r="C563">
            <v>559</v>
          </cell>
          <cell r="D563" t="str">
            <v>스피커</v>
          </cell>
          <cell r="E563" t="str">
            <v>SW 2300 x 1</v>
          </cell>
          <cell r="F563" t="str">
            <v>0.5+1.5</v>
          </cell>
          <cell r="G563">
            <v>2</v>
          </cell>
          <cell r="H563" t="str">
            <v>m</v>
          </cell>
          <cell r="BR563">
            <v>2</v>
          </cell>
        </row>
        <row r="564">
          <cell r="C564">
            <v>560</v>
          </cell>
          <cell r="D564" t="str">
            <v>전선</v>
          </cell>
          <cell r="E564" t="str">
            <v>F-GV 4sq x 1</v>
          </cell>
          <cell r="F564" t="str">
            <v>2+2.5</v>
          </cell>
          <cell r="G564">
            <v>4.5</v>
          </cell>
          <cell r="H564" t="str">
            <v>m</v>
          </cell>
          <cell r="BZ564">
            <v>4.5</v>
          </cell>
        </row>
        <row r="565">
          <cell r="C565">
            <v>561</v>
          </cell>
          <cell r="D565" t="str">
            <v>경광등</v>
          </cell>
          <cell r="E565" t="str">
            <v>UTP Cat.5e 4P(옥외) x 1열</v>
          </cell>
          <cell r="F565" t="str">
            <v>0.5+3+1.5</v>
          </cell>
          <cell r="G565">
            <v>5</v>
          </cell>
          <cell r="H565" t="str">
            <v>m</v>
          </cell>
          <cell r="BS565">
            <v>5</v>
          </cell>
        </row>
        <row r="566">
          <cell r="C566">
            <v>562</v>
          </cell>
          <cell r="D566" t="str">
            <v>비상벨</v>
          </cell>
          <cell r="E566" t="str">
            <v>UTP Cat.5e 4P(옥외) x 1열</v>
          </cell>
          <cell r="F566" t="str">
            <v>0.5+1.5</v>
          </cell>
          <cell r="G566">
            <v>2</v>
          </cell>
          <cell r="H566" t="str">
            <v>m</v>
          </cell>
          <cell r="BS566">
            <v>2</v>
          </cell>
        </row>
        <row r="567">
          <cell r="C567">
            <v>563</v>
          </cell>
          <cell r="D567" t="str">
            <v>카메라 통신</v>
          </cell>
          <cell r="E567" t="str">
            <v>UTP Cat.5e 4P(옥외) x 1열</v>
          </cell>
          <cell r="F567" t="str">
            <v>0.5+8+55+6+0.5</v>
          </cell>
          <cell r="G567">
            <v>70</v>
          </cell>
          <cell r="H567" t="str">
            <v>m</v>
          </cell>
          <cell r="BS567">
            <v>70</v>
          </cell>
        </row>
        <row r="568">
          <cell r="C568">
            <v>564</v>
          </cell>
          <cell r="E568" t="str">
            <v>UTP Cat.5e 4P(옥외) x 1열</v>
          </cell>
          <cell r="F568" t="str">
            <v>3+2</v>
          </cell>
          <cell r="G568">
            <v>3</v>
          </cell>
          <cell r="H568" t="str">
            <v>m</v>
          </cell>
          <cell r="BS568">
            <v>3</v>
          </cell>
        </row>
        <row r="569">
          <cell r="C569">
            <v>565</v>
          </cell>
          <cell r="E569" t="str">
            <v>UTP Cat.5e 4P(옥외) x 4열</v>
          </cell>
          <cell r="F569" t="str">
            <v>3+2</v>
          </cell>
          <cell r="G569">
            <v>5.5</v>
          </cell>
          <cell r="H569" t="str">
            <v>m</v>
          </cell>
          <cell r="BV569">
            <v>5.5</v>
          </cell>
        </row>
        <row r="570">
          <cell r="C570">
            <v>566</v>
          </cell>
        </row>
        <row r="571">
          <cell r="C571">
            <v>567</v>
          </cell>
        </row>
        <row r="572">
          <cell r="C572">
            <v>568</v>
          </cell>
        </row>
        <row r="573">
          <cell r="C573">
            <v>569</v>
          </cell>
        </row>
        <row r="574">
          <cell r="C574">
            <v>570</v>
          </cell>
        </row>
        <row r="575">
          <cell r="C575">
            <v>571</v>
          </cell>
        </row>
        <row r="576">
          <cell r="C576">
            <v>572</v>
          </cell>
        </row>
        <row r="577">
          <cell r="C577">
            <v>573</v>
          </cell>
        </row>
        <row r="578">
          <cell r="C578">
            <v>574</v>
          </cell>
        </row>
        <row r="579">
          <cell r="C579">
            <v>575</v>
          </cell>
        </row>
        <row r="580">
          <cell r="B580">
            <v>1036</v>
          </cell>
          <cell r="C580">
            <v>576</v>
          </cell>
          <cell r="D580" t="str">
            <v>계</v>
          </cell>
          <cell r="I580">
            <v>1</v>
          </cell>
          <cell r="J580">
            <v>2</v>
          </cell>
          <cell r="K580">
            <v>1</v>
          </cell>
          <cell r="L580">
            <v>1</v>
          </cell>
          <cell r="M580">
            <v>2</v>
          </cell>
          <cell r="N580">
            <v>1</v>
          </cell>
          <cell r="O580">
            <v>1</v>
          </cell>
          <cell r="P580">
            <v>1</v>
          </cell>
          <cell r="Q580">
            <v>0</v>
          </cell>
          <cell r="R580">
            <v>1</v>
          </cell>
          <cell r="S580">
            <v>1</v>
          </cell>
          <cell r="T580">
            <v>0</v>
          </cell>
          <cell r="U580">
            <v>0</v>
          </cell>
          <cell r="V580">
            <v>1</v>
          </cell>
          <cell r="W580">
            <v>0</v>
          </cell>
          <cell r="X580">
            <v>1</v>
          </cell>
          <cell r="Y580">
            <v>1</v>
          </cell>
          <cell r="Z580">
            <v>1</v>
          </cell>
          <cell r="AA580">
            <v>0</v>
          </cell>
          <cell r="AB580">
            <v>1</v>
          </cell>
          <cell r="AC580">
            <v>1</v>
          </cell>
          <cell r="AD580">
            <v>2</v>
          </cell>
          <cell r="AF580">
            <v>0</v>
          </cell>
          <cell r="AG580">
            <v>0</v>
          </cell>
          <cell r="AH580">
            <v>0</v>
          </cell>
          <cell r="AI580">
            <v>0</v>
          </cell>
          <cell r="AJ580">
            <v>0</v>
          </cell>
          <cell r="AK580">
            <v>0</v>
          </cell>
          <cell r="AL580">
            <v>2</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17</v>
          </cell>
          <cell r="BA580">
            <v>14</v>
          </cell>
          <cell r="BB580">
            <v>9.5</v>
          </cell>
          <cell r="BC580">
            <v>4</v>
          </cell>
          <cell r="BD580">
            <v>0</v>
          </cell>
          <cell r="BE580">
            <v>2.5</v>
          </cell>
          <cell r="BF580">
            <v>8</v>
          </cell>
          <cell r="BG580">
            <v>4</v>
          </cell>
          <cell r="BH580">
            <v>4</v>
          </cell>
          <cell r="BI580">
            <v>4</v>
          </cell>
          <cell r="BJ580">
            <v>9.5</v>
          </cell>
          <cell r="BK580">
            <v>2</v>
          </cell>
          <cell r="BL580">
            <v>70</v>
          </cell>
          <cell r="BM580">
            <v>11</v>
          </cell>
          <cell r="BN580">
            <v>0</v>
          </cell>
          <cell r="BO580">
            <v>0</v>
          </cell>
          <cell r="BP580">
            <v>5.5</v>
          </cell>
          <cell r="BQ580">
            <v>0</v>
          </cell>
          <cell r="BR580">
            <v>2</v>
          </cell>
          <cell r="BS580">
            <v>80</v>
          </cell>
          <cell r="BT580">
            <v>0</v>
          </cell>
          <cell r="BU580">
            <v>0</v>
          </cell>
          <cell r="BV580">
            <v>5.5</v>
          </cell>
          <cell r="BW580">
            <v>0</v>
          </cell>
          <cell r="BX580">
            <v>0</v>
          </cell>
          <cell r="BY580">
            <v>0</v>
          </cell>
          <cell r="BZ580">
            <v>4.5</v>
          </cell>
          <cell r="CA580">
            <v>1</v>
          </cell>
          <cell r="CB580">
            <v>0</v>
          </cell>
          <cell r="CC580">
            <v>0</v>
          </cell>
          <cell r="CD580">
            <v>0</v>
          </cell>
          <cell r="CE580">
            <v>2</v>
          </cell>
          <cell r="CF580">
            <v>16</v>
          </cell>
          <cell r="CG580">
            <v>0</v>
          </cell>
          <cell r="CI580">
            <v>55</v>
          </cell>
          <cell r="CJ580">
            <v>0</v>
          </cell>
          <cell r="CK580">
            <v>0</v>
          </cell>
          <cell r="CL580">
            <v>0</v>
          </cell>
          <cell r="CM580">
            <v>0</v>
          </cell>
          <cell r="CN580">
            <v>0</v>
          </cell>
          <cell r="CO580">
            <v>26</v>
          </cell>
          <cell r="CP580">
            <v>3</v>
          </cell>
        </row>
        <row r="581">
          <cell r="B581">
            <v>2037</v>
          </cell>
          <cell r="C581">
            <v>577</v>
          </cell>
          <cell r="D581" t="str">
            <v>2.37 처인구 유방동 70-2(도)</v>
          </cell>
          <cell r="I581">
            <v>1</v>
          </cell>
          <cell r="J581">
            <v>1</v>
          </cell>
          <cell r="K581">
            <v>1</v>
          </cell>
          <cell r="L581">
            <v>1</v>
          </cell>
          <cell r="M581">
            <v>1</v>
          </cell>
          <cell r="N581">
            <v>1</v>
          </cell>
          <cell r="O581">
            <v>1</v>
          </cell>
          <cell r="P581">
            <v>1</v>
          </cell>
          <cell r="Q581">
            <v>2</v>
          </cell>
          <cell r="R581">
            <v>1</v>
          </cell>
          <cell r="S581">
            <v>1</v>
          </cell>
          <cell r="X581">
            <v>1</v>
          </cell>
          <cell r="Y581">
            <v>1</v>
          </cell>
          <cell r="Z581">
            <v>1</v>
          </cell>
          <cell r="AB581">
            <v>1</v>
          </cell>
          <cell r="AD581">
            <v>2</v>
          </cell>
          <cell r="AF581">
            <v>1</v>
          </cell>
          <cell r="AJ581">
            <v>1</v>
          </cell>
          <cell r="AQ581">
            <v>1</v>
          </cell>
          <cell r="AV581">
            <v>1</v>
          </cell>
          <cell r="BB581">
            <v>8</v>
          </cell>
          <cell r="BD581">
            <v>45</v>
          </cell>
          <cell r="BH581">
            <v>8</v>
          </cell>
          <cell r="CA581">
            <v>1</v>
          </cell>
          <cell r="CC581">
            <v>1</v>
          </cell>
          <cell r="CD581">
            <v>2</v>
          </cell>
          <cell r="CH581">
            <v>2</v>
          </cell>
          <cell r="CI581">
            <v>30</v>
          </cell>
          <cell r="CO581">
            <v>26</v>
          </cell>
          <cell r="CP581">
            <v>3</v>
          </cell>
        </row>
        <row r="582">
          <cell r="C582">
            <v>578</v>
          </cell>
          <cell r="D582" t="str">
            <v>전원인입</v>
          </cell>
          <cell r="E582" t="str">
            <v>DV 2.6mm 2C x 1</v>
          </cell>
          <cell r="F582">
            <v>20</v>
          </cell>
          <cell r="G582">
            <v>20</v>
          </cell>
          <cell r="H582" t="str">
            <v>m</v>
          </cell>
          <cell r="CG582">
            <v>20</v>
          </cell>
        </row>
        <row r="583">
          <cell r="C583">
            <v>579</v>
          </cell>
          <cell r="E583" t="str">
            <v>F-CV 4sq x 2C x 1</v>
          </cell>
          <cell r="F583" t="str">
            <v>4+1+1</v>
          </cell>
          <cell r="G583">
            <v>6</v>
          </cell>
          <cell r="H583" t="str">
            <v>m</v>
          </cell>
          <cell r="BJ583">
            <v>6</v>
          </cell>
        </row>
        <row r="584">
          <cell r="C584">
            <v>580</v>
          </cell>
          <cell r="E584" t="str">
            <v>F-CV 2.5sq x 2C x 1</v>
          </cell>
          <cell r="F584">
            <v>2</v>
          </cell>
          <cell r="G584">
            <v>2</v>
          </cell>
          <cell r="H584" t="str">
            <v>m</v>
          </cell>
          <cell r="BK584">
            <v>2</v>
          </cell>
        </row>
        <row r="585">
          <cell r="C585">
            <v>581</v>
          </cell>
          <cell r="D585" t="str">
            <v>LED 안내판 전원</v>
          </cell>
          <cell r="E585" t="str">
            <v>VCT 1.5sq 2C x 1열</v>
          </cell>
          <cell r="F585" t="str">
            <v>3+3</v>
          </cell>
          <cell r="G585">
            <v>6</v>
          </cell>
          <cell r="H585" t="str">
            <v>m</v>
          </cell>
          <cell r="BM585">
            <v>6</v>
          </cell>
        </row>
        <row r="586">
          <cell r="C586">
            <v>582</v>
          </cell>
          <cell r="D586" t="str">
            <v>카메라 전원</v>
          </cell>
          <cell r="E586" t="str">
            <v>VCT 1.5sq 2C x 1열</v>
          </cell>
          <cell r="F586" t="str">
            <v>1+45</v>
          </cell>
          <cell r="G586">
            <v>46</v>
          </cell>
          <cell r="H586" t="str">
            <v>m</v>
          </cell>
          <cell r="BM586">
            <v>46</v>
          </cell>
        </row>
        <row r="587">
          <cell r="C587">
            <v>583</v>
          </cell>
          <cell r="E587" t="str">
            <v>VCT 1.5sq 2C x 4열</v>
          </cell>
          <cell r="F587" t="str">
            <v>3+4</v>
          </cell>
          <cell r="G587">
            <v>7</v>
          </cell>
          <cell r="H587" t="str">
            <v>m</v>
          </cell>
          <cell r="BP587">
            <v>7</v>
          </cell>
        </row>
        <row r="588">
          <cell r="C588">
            <v>584</v>
          </cell>
          <cell r="D588" t="str">
            <v>스피커</v>
          </cell>
          <cell r="E588" t="str">
            <v>SW 2300 x 1</v>
          </cell>
          <cell r="F588" t="str">
            <v>0.5+1.5</v>
          </cell>
          <cell r="G588">
            <v>2</v>
          </cell>
          <cell r="H588" t="str">
            <v>m</v>
          </cell>
          <cell r="BR588">
            <v>2</v>
          </cell>
        </row>
        <row r="589">
          <cell r="C589">
            <v>585</v>
          </cell>
          <cell r="D589" t="str">
            <v>전선</v>
          </cell>
          <cell r="E589" t="str">
            <v>F-GV 4sq x 1</v>
          </cell>
          <cell r="F589" t="str">
            <v>2+4</v>
          </cell>
          <cell r="G589">
            <v>6</v>
          </cell>
          <cell r="H589" t="str">
            <v>m</v>
          </cell>
          <cell r="BZ589">
            <v>6</v>
          </cell>
        </row>
        <row r="590">
          <cell r="C590">
            <v>586</v>
          </cell>
          <cell r="D590" t="str">
            <v>경광등</v>
          </cell>
          <cell r="E590" t="str">
            <v>UTP Cat.5e 4P(옥외) x 1열</v>
          </cell>
          <cell r="F590" t="str">
            <v>0.5+3.5</v>
          </cell>
          <cell r="G590">
            <v>4</v>
          </cell>
          <cell r="H590" t="str">
            <v>m</v>
          </cell>
          <cell r="BS590">
            <v>4</v>
          </cell>
        </row>
        <row r="591">
          <cell r="C591">
            <v>587</v>
          </cell>
          <cell r="D591" t="str">
            <v>비상벨</v>
          </cell>
          <cell r="E591" t="str">
            <v>UTP Cat.5e 4P(옥외) x 1열</v>
          </cell>
          <cell r="F591" t="str">
            <v>0.5+1.5</v>
          </cell>
          <cell r="G591">
            <v>2</v>
          </cell>
          <cell r="H591" t="str">
            <v>m</v>
          </cell>
          <cell r="BS591">
            <v>2</v>
          </cell>
        </row>
        <row r="592">
          <cell r="C592">
            <v>588</v>
          </cell>
          <cell r="D592" t="str">
            <v>카메라 통신</v>
          </cell>
          <cell r="E592" t="str">
            <v>UTP Cat.5e 4P(옥외) x 1열</v>
          </cell>
          <cell r="F592" t="str">
            <v>3+4</v>
          </cell>
          <cell r="G592">
            <v>7</v>
          </cell>
          <cell r="H592" t="str">
            <v>m</v>
          </cell>
          <cell r="BS592">
            <v>7</v>
          </cell>
        </row>
        <row r="593">
          <cell r="C593">
            <v>589</v>
          </cell>
          <cell r="E593" t="str">
            <v>UTP Cat.5e 4P(옥외) x 4열</v>
          </cell>
          <cell r="F593" t="str">
            <v>3+4</v>
          </cell>
          <cell r="G593">
            <v>7</v>
          </cell>
          <cell r="H593" t="str">
            <v>m</v>
          </cell>
          <cell r="BV593">
            <v>7</v>
          </cell>
        </row>
        <row r="594">
          <cell r="C594">
            <v>590</v>
          </cell>
          <cell r="D594" t="str">
            <v>불법광고물부착방지시트</v>
          </cell>
          <cell r="F594" t="str">
            <v>(0.0056+0.165+0.0056)*3.14*2.5</v>
          </cell>
          <cell r="G594">
            <v>1.38317</v>
          </cell>
          <cell r="H594" t="str">
            <v>㎡</v>
          </cell>
          <cell r="AA594">
            <v>1.38317</v>
          </cell>
        </row>
        <row r="595">
          <cell r="C595">
            <v>591</v>
          </cell>
          <cell r="D595" t="str">
            <v>폐기물처리</v>
          </cell>
          <cell r="E595" t="str">
            <v>폐아스콘(기초)</v>
          </cell>
          <cell r="F595" t="str">
            <v>(0.7*0.7*0.2)*2.34</v>
          </cell>
          <cell r="G595">
            <v>0.22931999999999997</v>
          </cell>
          <cell r="H595" t="str">
            <v>ton</v>
          </cell>
          <cell r="CN595">
            <v>0.22931999999999997</v>
          </cell>
        </row>
        <row r="596">
          <cell r="B596">
            <v>1037</v>
          </cell>
          <cell r="C596">
            <v>592</v>
          </cell>
          <cell r="D596" t="str">
            <v>계</v>
          </cell>
          <cell r="I596">
            <v>1</v>
          </cell>
          <cell r="J596">
            <v>1</v>
          </cell>
          <cell r="K596">
            <v>1</v>
          </cell>
          <cell r="L596">
            <v>1</v>
          </cell>
          <cell r="M596">
            <v>1</v>
          </cell>
          <cell r="N596">
            <v>1</v>
          </cell>
          <cell r="O596">
            <v>1</v>
          </cell>
          <cell r="P596">
            <v>1</v>
          </cell>
          <cell r="Q596">
            <v>2</v>
          </cell>
          <cell r="R596">
            <v>1</v>
          </cell>
          <cell r="S596">
            <v>1</v>
          </cell>
          <cell r="T596">
            <v>0</v>
          </cell>
          <cell r="U596">
            <v>0</v>
          </cell>
          <cell r="V596">
            <v>0</v>
          </cell>
          <cell r="W596">
            <v>0</v>
          </cell>
          <cell r="X596">
            <v>1</v>
          </cell>
          <cell r="Y596">
            <v>1</v>
          </cell>
          <cell r="Z596">
            <v>1</v>
          </cell>
          <cell r="AA596">
            <v>1.38317</v>
          </cell>
          <cell r="AB596">
            <v>1</v>
          </cell>
          <cell r="AC596">
            <v>0</v>
          </cell>
          <cell r="AD596">
            <v>2</v>
          </cell>
          <cell r="AF596">
            <v>1</v>
          </cell>
          <cell r="AG596">
            <v>0</v>
          </cell>
          <cell r="AH596">
            <v>0</v>
          </cell>
          <cell r="AI596">
            <v>0</v>
          </cell>
          <cell r="AJ596">
            <v>1</v>
          </cell>
          <cell r="AK596">
            <v>0</v>
          </cell>
          <cell r="AL596">
            <v>0</v>
          </cell>
          <cell r="AM596">
            <v>0</v>
          </cell>
          <cell r="AN596">
            <v>0</v>
          </cell>
          <cell r="AO596">
            <v>0</v>
          </cell>
          <cell r="AP596">
            <v>0</v>
          </cell>
          <cell r="AQ596">
            <v>1</v>
          </cell>
          <cell r="AR596">
            <v>0</v>
          </cell>
          <cell r="AS596">
            <v>0</v>
          </cell>
          <cell r="AT596">
            <v>0</v>
          </cell>
          <cell r="AU596">
            <v>0</v>
          </cell>
          <cell r="AV596">
            <v>1</v>
          </cell>
          <cell r="AW596">
            <v>0</v>
          </cell>
          <cell r="AX596">
            <v>0</v>
          </cell>
          <cell r="AY596">
            <v>0</v>
          </cell>
          <cell r="AZ596">
            <v>0</v>
          </cell>
          <cell r="BA596">
            <v>0</v>
          </cell>
          <cell r="BB596">
            <v>8</v>
          </cell>
          <cell r="BC596">
            <v>0</v>
          </cell>
          <cell r="BD596">
            <v>45</v>
          </cell>
          <cell r="BE596">
            <v>0</v>
          </cell>
          <cell r="BF596">
            <v>0</v>
          </cell>
          <cell r="BG596">
            <v>0</v>
          </cell>
          <cell r="BH596">
            <v>8</v>
          </cell>
          <cell r="BI596">
            <v>0</v>
          </cell>
          <cell r="BJ596">
            <v>6</v>
          </cell>
          <cell r="BK596">
            <v>2</v>
          </cell>
          <cell r="BL596">
            <v>0</v>
          </cell>
          <cell r="BM596">
            <v>52</v>
          </cell>
          <cell r="BN596">
            <v>0</v>
          </cell>
          <cell r="BO596">
            <v>0</v>
          </cell>
          <cell r="BP596">
            <v>7</v>
          </cell>
          <cell r="BQ596">
            <v>0</v>
          </cell>
          <cell r="BR596">
            <v>2</v>
          </cell>
          <cell r="BS596">
            <v>13</v>
          </cell>
          <cell r="BT596">
            <v>0</v>
          </cell>
          <cell r="BU596">
            <v>0</v>
          </cell>
          <cell r="BV596">
            <v>7</v>
          </cell>
          <cell r="BW596">
            <v>0</v>
          </cell>
          <cell r="BX596">
            <v>0</v>
          </cell>
          <cell r="BY596">
            <v>0</v>
          </cell>
          <cell r="BZ596">
            <v>6</v>
          </cell>
          <cell r="CA596">
            <v>1</v>
          </cell>
          <cell r="CB596">
            <v>0</v>
          </cell>
          <cell r="CC596">
            <v>1</v>
          </cell>
          <cell r="CD596">
            <v>2</v>
          </cell>
          <cell r="CE596">
            <v>0</v>
          </cell>
          <cell r="CF596">
            <v>0</v>
          </cell>
          <cell r="CG596">
            <v>20</v>
          </cell>
          <cell r="CH596">
            <v>2</v>
          </cell>
          <cell r="CI596">
            <v>30</v>
          </cell>
          <cell r="CJ596">
            <v>0</v>
          </cell>
          <cell r="CK596">
            <v>0</v>
          </cell>
          <cell r="CL596">
            <v>0</v>
          </cell>
          <cell r="CM596">
            <v>0</v>
          </cell>
          <cell r="CN596">
            <v>0.22931999999999997</v>
          </cell>
          <cell r="CO596">
            <v>26</v>
          </cell>
          <cell r="CP596">
            <v>3</v>
          </cell>
        </row>
        <row r="597">
          <cell r="B597">
            <v>2038</v>
          </cell>
          <cell r="C597">
            <v>593</v>
          </cell>
          <cell r="D597" t="str">
            <v>2.38 처인구 이동읍 천리 634(묘)</v>
          </cell>
          <cell r="I597">
            <v>1</v>
          </cell>
          <cell r="J597">
            <v>1</v>
          </cell>
          <cell r="K597">
            <v>1</v>
          </cell>
          <cell r="L597">
            <v>1</v>
          </cell>
          <cell r="M597">
            <v>1</v>
          </cell>
          <cell r="N597">
            <v>1</v>
          </cell>
          <cell r="O597">
            <v>1</v>
          </cell>
          <cell r="R597">
            <v>1</v>
          </cell>
          <cell r="S597">
            <v>1</v>
          </cell>
          <cell r="X597">
            <v>1</v>
          </cell>
          <cell r="Y597">
            <v>1</v>
          </cell>
          <cell r="Z597">
            <v>1</v>
          </cell>
          <cell r="AB597">
            <v>1</v>
          </cell>
          <cell r="AD597">
            <v>2</v>
          </cell>
          <cell r="AL597">
            <v>1</v>
          </cell>
          <cell r="BF597">
            <v>4</v>
          </cell>
          <cell r="BH597">
            <v>4</v>
          </cell>
          <cell r="BI597">
            <v>2</v>
          </cell>
          <cell r="CA597">
            <v>1</v>
          </cell>
          <cell r="CC597">
            <v>1</v>
          </cell>
          <cell r="CF597">
            <v>10</v>
          </cell>
          <cell r="CO597">
            <v>26</v>
          </cell>
          <cell r="CP597">
            <v>3</v>
          </cell>
        </row>
        <row r="598">
          <cell r="C598">
            <v>594</v>
          </cell>
          <cell r="D598" t="str">
            <v>전선관</v>
          </cell>
          <cell r="E598" t="str">
            <v>FLEX 16C(방수)</v>
          </cell>
          <cell r="F598" t="str">
            <v>1.5+1.5</v>
          </cell>
          <cell r="G598">
            <v>3</v>
          </cell>
          <cell r="H598" t="str">
            <v>m</v>
          </cell>
          <cell r="AZ598">
            <v>3</v>
          </cell>
        </row>
        <row r="599">
          <cell r="C599">
            <v>595</v>
          </cell>
          <cell r="E599" t="str">
            <v>FLEX 28C(방수)</v>
          </cell>
          <cell r="F599" t="str">
            <v>1+9.5</v>
          </cell>
          <cell r="G599">
            <v>10.5</v>
          </cell>
          <cell r="H599" t="str">
            <v>m</v>
          </cell>
          <cell r="BB599">
            <v>10.5</v>
          </cell>
        </row>
        <row r="600">
          <cell r="C600">
            <v>596</v>
          </cell>
          <cell r="E600" t="str">
            <v>FLEX 36C(방수)</v>
          </cell>
          <cell r="F600">
            <v>3</v>
          </cell>
          <cell r="G600">
            <v>3</v>
          </cell>
          <cell r="H600" t="str">
            <v>m</v>
          </cell>
          <cell r="BC600">
            <v>3</v>
          </cell>
        </row>
        <row r="601">
          <cell r="C601">
            <v>597</v>
          </cell>
          <cell r="D601" t="str">
            <v>전선관(접지)</v>
          </cell>
          <cell r="E601" t="str">
            <v>HI 16C</v>
          </cell>
          <cell r="F601">
            <v>2.5</v>
          </cell>
          <cell r="G601">
            <v>2.5</v>
          </cell>
          <cell r="H601" t="str">
            <v>m</v>
          </cell>
          <cell r="BE601">
            <v>2.5</v>
          </cell>
        </row>
        <row r="602">
          <cell r="C602">
            <v>598</v>
          </cell>
          <cell r="D602" t="str">
            <v>전원인입</v>
          </cell>
          <cell r="E602" t="str">
            <v>F-CV 4sq x 2C x 1</v>
          </cell>
          <cell r="F602" t="str">
            <v>1+9.5</v>
          </cell>
          <cell r="G602">
            <v>10.5</v>
          </cell>
          <cell r="H602" t="str">
            <v>m</v>
          </cell>
          <cell r="BJ602">
            <v>10.5</v>
          </cell>
        </row>
        <row r="603">
          <cell r="C603">
            <v>599</v>
          </cell>
          <cell r="E603" t="str">
            <v>F-CV 2.5sq x 2C x 1</v>
          </cell>
          <cell r="F603">
            <v>2</v>
          </cell>
          <cell r="G603">
            <v>2</v>
          </cell>
          <cell r="H603" t="str">
            <v>m</v>
          </cell>
          <cell r="BK603">
            <v>2</v>
          </cell>
        </row>
        <row r="604">
          <cell r="C604">
            <v>600</v>
          </cell>
          <cell r="D604" t="str">
            <v>LED 안내판 전원</v>
          </cell>
          <cell r="E604" t="str">
            <v>VCT 1.5sq 2C x 1열</v>
          </cell>
          <cell r="F604" t="str">
            <v>3+1</v>
          </cell>
          <cell r="G604">
            <v>4</v>
          </cell>
          <cell r="H604" t="str">
            <v>m</v>
          </cell>
          <cell r="BM604">
            <v>4</v>
          </cell>
        </row>
        <row r="605">
          <cell r="C605">
            <v>601</v>
          </cell>
          <cell r="D605" t="str">
            <v>카메라 전원</v>
          </cell>
          <cell r="E605" t="str">
            <v>VCT 1.5sq 2C x 4열</v>
          </cell>
          <cell r="F605" t="str">
            <v>3+2</v>
          </cell>
          <cell r="G605">
            <v>5</v>
          </cell>
          <cell r="H605" t="str">
            <v>m</v>
          </cell>
          <cell r="BP605">
            <v>5</v>
          </cell>
        </row>
        <row r="606">
          <cell r="C606">
            <v>602</v>
          </cell>
          <cell r="D606" t="str">
            <v>스피커</v>
          </cell>
          <cell r="E606" t="str">
            <v>SW 2300 x 1</v>
          </cell>
          <cell r="F606" t="str">
            <v>0.5+1.5</v>
          </cell>
          <cell r="G606">
            <v>2</v>
          </cell>
          <cell r="H606" t="str">
            <v>m</v>
          </cell>
          <cell r="BR606">
            <v>2</v>
          </cell>
        </row>
        <row r="607">
          <cell r="C607">
            <v>603</v>
          </cell>
          <cell r="D607" t="str">
            <v>전선</v>
          </cell>
          <cell r="E607" t="str">
            <v>F-GV 4sq x 1</v>
          </cell>
          <cell r="F607" t="str">
            <v>2+2.5</v>
          </cell>
          <cell r="G607">
            <v>4.5</v>
          </cell>
          <cell r="H607" t="str">
            <v>m</v>
          </cell>
          <cell r="BZ607">
            <v>4.5</v>
          </cell>
        </row>
        <row r="608">
          <cell r="C608">
            <v>604</v>
          </cell>
          <cell r="D608" t="str">
            <v>경광등</v>
          </cell>
          <cell r="E608" t="str">
            <v>UTP Cat.5e 4P(옥외) x 1열</v>
          </cell>
          <cell r="F608" t="str">
            <v>3+1</v>
          </cell>
          <cell r="G608">
            <v>4</v>
          </cell>
          <cell r="H608" t="str">
            <v>m</v>
          </cell>
          <cell r="BS608">
            <v>4</v>
          </cell>
        </row>
        <row r="609">
          <cell r="C609">
            <v>605</v>
          </cell>
          <cell r="D609" t="str">
            <v>비상벨</v>
          </cell>
          <cell r="E609" t="str">
            <v>UTP Cat.5e 4P(옥외) x 1열</v>
          </cell>
          <cell r="F609" t="str">
            <v>0.5+1.5</v>
          </cell>
          <cell r="G609">
            <v>2</v>
          </cell>
          <cell r="H609" t="str">
            <v>m</v>
          </cell>
          <cell r="BS609">
            <v>2</v>
          </cell>
        </row>
        <row r="610">
          <cell r="C610">
            <v>606</v>
          </cell>
          <cell r="D610" t="str">
            <v>카메라 통신</v>
          </cell>
          <cell r="E610" t="str">
            <v>UTP Cat.5e 4P(옥외) x 4열</v>
          </cell>
          <cell r="F610" t="str">
            <v>3+2</v>
          </cell>
          <cell r="G610">
            <v>5</v>
          </cell>
          <cell r="H610" t="str">
            <v>m</v>
          </cell>
          <cell r="BV610">
            <v>5</v>
          </cell>
        </row>
        <row r="611">
          <cell r="B611">
            <v>1038</v>
          </cell>
          <cell r="C611">
            <v>607</v>
          </cell>
          <cell r="D611" t="str">
            <v>계</v>
          </cell>
          <cell r="I611">
            <v>1</v>
          </cell>
          <cell r="J611">
            <v>1</v>
          </cell>
          <cell r="K611">
            <v>1</v>
          </cell>
          <cell r="L611">
            <v>1</v>
          </cell>
          <cell r="M611">
            <v>1</v>
          </cell>
          <cell r="N611">
            <v>1</v>
          </cell>
          <cell r="O611">
            <v>1</v>
          </cell>
          <cell r="P611">
            <v>0</v>
          </cell>
          <cell r="Q611">
            <v>0</v>
          </cell>
          <cell r="R611">
            <v>1</v>
          </cell>
          <cell r="S611">
            <v>1</v>
          </cell>
          <cell r="T611">
            <v>0</v>
          </cell>
          <cell r="U611">
            <v>0</v>
          </cell>
          <cell r="V611">
            <v>0</v>
          </cell>
          <cell r="W611">
            <v>0</v>
          </cell>
          <cell r="X611">
            <v>1</v>
          </cell>
          <cell r="Y611">
            <v>1</v>
          </cell>
          <cell r="Z611">
            <v>1</v>
          </cell>
          <cell r="AA611">
            <v>0</v>
          </cell>
          <cell r="AB611">
            <v>1</v>
          </cell>
          <cell r="AC611">
            <v>0</v>
          </cell>
          <cell r="AD611">
            <v>2</v>
          </cell>
          <cell r="AF611">
            <v>0</v>
          </cell>
          <cell r="AG611">
            <v>0</v>
          </cell>
          <cell r="AH611">
            <v>0</v>
          </cell>
          <cell r="AI611">
            <v>0</v>
          </cell>
          <cell r="AJ611">
            <v>0</v>
          </cell>
          <cell r="AK611">
            <v>0</v>
          </cell>
          <cell r="AL611">
            <v>1</v>
          </cell>
          <cell r="AM611">
            <v>0</v>
          </cell>
          <cell r="AN611">
            <v>0</v>
          </cell>
          <cell r="AO611">
            <v>0</v>
          </cell>
          <cell r="AP611">
            <v>0</v>
          </cell>
          <cell r="AQ611">
            <v>0</v>
          </cell>
          <cell r="AR611">
            <v>0</v>
          </cell>
          <cell r="AS611">
            <v>0</v>
          </cell>
          <cell r="AT611">
            <v>0</v>
          </cell>
          <cell r="AU611">
            <v>0</v>
          </cell>
          <cell r="AV611">
            <v>0</v>
          </cell>
          <cell r="AW611">
            <v>0</v>
          </cell>
          <cell r="AX611">
            <v>0</v>
          </cell>
          <cell r="AY611">
            <v>0</v>
          </cell>
          <cell r="AZ611">
            <v>3</v>
          </cell>
          <cell r="BA611">
            <v>0</v>
          </cell>
          <cell r="BB611">
            <v>10.5</v>
          </cell>
          <cell r="BC611">
            <v>3</v>
          </cell>
          <cell r="BD611">
            <v>0</v>
          </cell>
          <cell r="BE611">
            <v>2.5</v>
          </cell>
          <cell r="BF611">
            <v>4</v>
          </cell>
          <cell r="BG611">
            <v>0</v>
          </cell>
          <cell r="BH611">
            <v>4</v>
          </cell>
          <cell r="BI611">
            <v>2</v>
          </cell>
          <cell r="BJ611">
            <v>10.5</v>
          </cell>
          <cell r="BK611">
            <v>2</v>
          </cell>
          <cell r="BL611">
            <v>0</v>
          </cell>
          <cell r="BM611">
            <v>4</v>
          </cell>
          <cell r="BN611">
            <v>0</v>
          </cell>
          <cell r="BO611">
            <v>0</v>
          </cell>
          <cell r="BP611">
            <v>5</v>
          </cell>
          <cell r="BQ611">
            <v>0</v>
          </cell>
          <cell r="BR611">
            <v>2</v>
          </cell>
          <cell r="BS611">
            <v>6</v>
          </cell>
          <cell r="BT611">
            <v>0</v>
          </cell>
          <cell r="BU611">
            <v>0</v>
          </cell>
          <cell r="BV611">
            <v>5</v>
          </cell>
          <cell r="BW611">
            <v>0</v>
          </cell>
          <cell r="BX611">
            <v>0</v>
          </cell>
          <cell r="BY611">
            <v>0</v>
          </cell>
          <cell r="BZ611">
            <v>4.5</v>
          </cell>
          <cell r="CA611">
            <v>1</v>
          </cell>
          <cell r="CB611">
            <v>0</v>
          </cell>
          <cell r="CC611">
            <v>1</v>
          </cell>
          <cell r="CD611">
            <v>0</v>
          </cell>
          <cell r="CE611">
            <v>0</v>
          </cell>
          <cell r="CF611">
            <v>10</v>
          </cell>
          <cell r="CG611">
            <v>0</v>
          </cell>
          <cell r="CI611">
            <v>0</v>
          </cell>
          <cell r="CJ611">
            <v>0</v>
          </cell>
          <cell r="CK611">
            <v>0</v>
          </cell>
          <cell r="CL611">
            <v>0</v>
          </cell>
          <cell r="CM611">
            <v>0</v>
          </cell>
          <cell r="CN611">
            <v>0</v>
          </cell>
          <cell r="CO611">
            <v>26</v>
          </cell>
          <cell r="CP611">
            <v>3</v>
          </cell>
        </row>
        <row r="612">
          <cell r="B612">
            <v>2039</v>
          </cell>
          <cell r="C612">
            <v>608</v>
          </cell>
          <cell r="D612" t="str">
            <v>2.39 처인구 포곡읍 둔전리3(구)(둔전리32-5)</v>
          </cell>
          <cell r="I612">
            <v>1</v>
          </cell>
          <cell r="J612">
            <v>1</v>
          </cell>
          <cell r="K612">
            <v>1</v>
          </cell>
          <cell r="L612">
            <v>1</v>
          </cell>
          <cell r="M612">
            <v>1</v>
          </cell>
          <cell r="N612">
            <v>1</v>
          </cell>
          <cell r="O612">
            <v>1</v>
          </cell>
          <cell r="R612">
            <v>1</v>
          </cell>
          <cell r="S612">
            <v>1</v>
          </cell>
          <cell r="X612">
            <v>1</v>
          </cell>
          <cell r="Y612">
            <v>1</v>
          </cell>
          <cell r="Z612">
            <v>1</v>
          </cell>
          <cell r="AB612">
            <v>1</v>
          </cell>
          <cell r="AD612">
            <v>2</v>
          </cell>
          <cell r="AF612">
            <v>1</v>
          </cell>
          <cell r="AI612">
            <v>1</v>
          </cell>
          <cell r="AP612">
            <v>1</v>
          </cell>
          <cell r="AS612">
            <v>1</v>
          </cell>
          <cell r="AX612">
            <v>4</v>
          </cell>
          <cell r="CA612">
            <v>1</v>
          </cell>
          <cell r="CC612">
            <v>1</v>
          </cell>
          <cell r="CD612">
            <v>2</v>
          </cell>
          <cell r="CO612">
            <v>26</v>
          </cell>
          <cell r="CP612">
            <v>3</v>
          </cell>
        </row>
        <row r="613">
          <cell r="C613">
            <v>609</v>
          </cell>
          <cell r="D613" t="str">
            <v>전원인입</v>
          </cell>
          <cell r="E613" t="str">
            <v>DV 2.6mm 2C x 1</v>
          </cell>
          <cell r="F613">
            <v>20</v>
          </cell>
          <cell r="G613">
            <v>20</v>
          </cell>
          <cell r="H613" t="str">
            <v>m</v>
          </cell>
          <cell r="CG613">
            <v>20</v>
          </cell>
        </row>
        <row r="614">
          <cell r="C614">
            <v>610</v>
          </cell>
          <cell r="E614" t="str">
            <v>F-CV 4sq x 2C x 1</v>
          </cell>
          <cell r="F614" t="str">
            <v>4+1+1</v>
          </cell>
          <cell r="G614">
            <v>6</v>
          </cell>
          <cell r="H614" t="str">
            <v>m</v>
          </cell>
          <cell r="BJ614">
            <v>6</v>
          </cell>
        </row>
        <row r="615">
          <cell r="C615">
            <v>611</v>
          </cell>
          <cell r="E615" t="str">
            <v>F-CV 2.5sq x 2C x 1</v>
          </cell>
          <cell r="F615">
            <v>2</v>
          </cell>
          <cell r="G615">
            <v>2</v>
          </cell>
          <cell r="H615" t="str">
            <v>m</v>
          </cell>
          <cell r="BK615">
            <v>2</v>
          </cell>
        </row>
        <row r="616">
          <cell r="C616">
            <v>612</v>
          </cell>
          <cell r="D616" t="str">
            <v>LED 안내판 전원</v>
          </cell>
          <cell r="E616" t="str">
            <v>VCT 1.5sq 2C x 1열</v>
          </cell>
          <cell r="F616" t="str">
            <v>3+2</v>
          </cell>
          <cell r="G616">
            <v>5</v>
          </cell>
          <cell r="H616" t="str">
            <v>m</v>
          </cell>
          <cell r="BM616">
            <v>5</v>
          </cell>
        </row>
        <row r="617">
          <cell r="C617">
            <v>613</v>
          </cell>
          <cell r="D617" t="str">
            <v>카메라 전원</v>
          </cell>
          <cell r="E617" t="str">
            <v>VCT 1.5sq 2C x 4열</v>
          </cell>
          <cell r="F617" t="str">
            <v>3+3</v>
          </cell>
          <cell r="G617">
            <v>6</v>
          </cell>
          <cell r="H617" t="str">
            <v>m</v>
          </cell>
          <cell r="BP617">
            <v>6</v>
          </cell>
        </row>
        <row r="618">
          <cell r="C618">
            <v>614</v>
          </cell>
          <cell r="D618" t="str">
            <v>스피커</v>
          </cell>
          <cell r="E618" t="str">
            <v>SW 2300 x 1</v>
          </cell>
          <cell r="F618" t="str">
            <v>0.5+1.5</v>
          </cell>
          <cell r="G618">
            <v>2</v>
          </cell>
          <cell r="H618" t="str">
            <v>m</v>
          </cell>
          <cell r="BR618">
            <v>2</v>
          </cell>
        </row>
        <row r="619">
          <cell r="C619">
            <v>615</v>
          </cell>
          <cell r="D619" t="str">
            <v>전선</v>
          </cell>
          <cell r="E619" t="str">
            <v>F-GV 4sq x 1</v>
          </cell>
          <cell r="F619" t="str">
            <v>2+4</v>
          </cell>
          <cell r="G619">
            <v>6</v>
          </cell>
          <cell r="H619" t="str">
            <v>m</v>
          </cell>
          <cell r="BZ619">
            <v>6</v>
          </cell>
        </row>
        <row r="620">
          <cell r="C620">
            <v>616</v>
          </cell>
          <cell r="D620" t="str">
            <v>경광등</v>
          </cell>
          <cell r="E620" t="str">
            <v>UTP Cat.5e 4P(옥외) x 1열</v>
          </cell>
          <cell r="F620" t="str">
            <v>0.5+3.5</v>
          </cell>
          <cell r="G620">
            <v>4</v>
          </cell>
          <cell r="H620" t="str">
            <v>m</v>
          </cell>
          <cell r="BS620">
            <v>4</v>
          </cell>
        </row>
        <row r="621">
          <cell r="C621">
            <v>617</v>
          </cell>
          <cell r="D621" t="str">
            <v>비상벨</v>
          </cell>
          <cell r="E621" t="str">
            <v>UTP Cat.5e 4P(옥외) x 1열</v>
          </cell>
          <cell r="F621" t="str">
            <v>0.5+1.5</v>
          </cell>
          <cell r="G621">
            <v>2</v>
          </cell>
          <cell r="H621" t="str">
            <v>m</v>
          </cell>
          <cell r="BS621">
            <v>2</v>
          </cell>
        </row>
        <row r="622">
          <cell r="C622">
            <v>618</v>
          </cell>
          <cell r="D622" t="str">
            <v>카메라 통신</v>
          </cell>
          <cell r="E622" t="str">
            <v>UTP Cat.5e 4P(옥외) x 4열</v>
          </cell>
          <cell r="F622" t="str">
            <v>3+3</v>
          </cell>
          <cell r="G622">
            <v>6</v>
          </cell>
          <cell r="H622" t="str">
            <v>m</v>
          </cell>
          <cell r="BV622">
            <v>6</v>
          </cell>
        </row>
        <row r="623">
          <cell r="C623">
            <v>619</v>
          </cell>
          <cell r="D623" t="str">
            <v>불법광고물부착방지시트</v>
          </cell>
          <cell r="F623" t="str">
            <v>(0.0056+0.165+0.0056)*3.14*2.5</v>
          </cell>
          <cell r="G623">
            <v>1.38317</v>
          </cell>
          <cell r="H623" t="str">
            <v>㎡</v>
          </cell>
          <cell r="AA623">
            <v>1.38317</v>
          </cell>
        </row>
        <row r="624">
          <cell r="C624">
            <v>620</v>
          </cell>
          <cell r="D624" t="str">
            <v>폐기물처리</v>
          </cell>
          <cell r="E624" t="str">
            <v>폐아스콘(보호대)</v>
          </cell>
          <cell r="F624" t="str">
            <v>(0.2*0.2*0.05)*2.34*4</v>
          </cell>
          <cell r="G624">
            <v>1.8720000000000004E-2</v>
          </cell>
          <cell r="H624" t="str">
            <v>ton</v>
          </cell>
          <cell r="CN624">
            <v>1.8720000000000004E-2</v>
          </cell>
        </row>
        <row r="625">
          <cell r="B625">
            <v>1039</v>
          </cell>
          <cell r="C625">
            <v>621</v>
          </cell>
          <cell r="D625" t="str">
            <v>계</v>
          </cell>
          <cell r="I625">
            <v>1</v>
          </cell>
          <cell r="J625">
            <v>1</v>
          </cell>
          <cell r="K625">
            <v>1</v>
          </cell>
          <cell r="L625">
            <v>1</v>
          </cell>
          <cell r="M625">
            <v>1</v>
          </cell>
          <cell r="N625">
            <v>1</v>
          </cell>
          <cell r="O625">
            <v>1</v>
          </cell>
          <cell r="P625">
            <v>0</v>
          </cell>
          <cell r="Q625">
            <v>0</v>
          </cell>
          <cell r="R625">
            <v>1</v>
          </cell>
          <cell r="S625">
            <v>1</v>
          </cell>
          <cell r="T625">
            <v>0</v>
          </cell>
          <cell r="U625">
            <v>0</v>
          </cell>
          <cell r="V625">
            <v>0</v>
          </cell>
          <cell r="W625">
            <v>0</v>
          </cell>
          <cell r="X625">
            <v>1</v>
          </cell>
          <cell r="Y625">
            <v>1</v>
          </cell>
          <cell r="Z625">
            <v>1</v>
          </cell>
          <cell r="AA625">
            <v>1.38317</v>
          </cell>
          <cell r="AB625">
            <v>1</v>
          </cell>
          <cell r="AC625">
            <v>0</v>
          </cell>
          <cell r="AD625">
            <v>2</v>
          </cell>
          <cell r="AF625">
            <v>1</v>
          </cell>
          <cell r="AG625">
            <v>0</v>
          </cell>
          <cell r="AH625">
            <v>0</v>
          </cell>
          <cell r="AI625">
            <v>1</v>
          </cell>
          <cell r="AJ625">
            <v>0</v>
          </cell>
          <cell r="AK625">
            <v>0</v>
          </cell>
          <cell r="AL625">
            <v>0</v>
          </cell>
          <cell r="AM625">
            <v>0</v>
          </cell>
          <cell r="AN625">
            <v>0</v>
          </cell>
          <cell r="AO625">
            <v>0</v>
          </cell>
          <cell r="AP625">
            <v>1</v>
          </cell>
          <cell r="AQ625">
            <v>0</v>
          </cell>
          <cell r="AR625">
            <v>0</v>
          </cell>
          <cell r="AS625">
            <v>1</v>
          </cell>
          <cell r="AT625">
            <v>0</v>
          </cell>
          <cell r="AU625">
            <v>0</v>
          </cell>
          <cell r="AV625">
            <v>0</v>
          </cell>
          <cell r="AW625">
            <v>0</v>
          </cell>
          <cell r="AX625">
            <v>4</v>
          </cell>
          <cell r="AY625">
            <v>0</v>
          </cell>
          <cell r="AZ625">
            <v>0</v>
          </cell>
          <cell r="BA625">
            <v>0</v>
          </cell>
          <cell r="BB625">
            <v>0</v>
          </cell>
          <cell r="BC625">
            <v>0</v>
          </cell>
          <cell r="BD625">
            <v>0</v>
          </cell>
          <cell r="BE625">
            <v>0</v>
          </cell>
          <cell r="BF625">
            <v>0</v>
          </cell>
          <cell r="BG625">
            <v>0</v>
          </cell>
          <cell r="BH625">
            <v>0</v>
          </cell>
          <cell r="BI625">
            <v>0</v>
          </cell>
          <cell r="BJ625">
            <v>6</v>
          </cell>
          <cell r="BK625">
            <v>2</v>
          </cell>
          <cell r="BL625">
            <v>0</v>
          </cell>
          <cell r="BM625">
            <v>5</v>
          </cell>
          <cell r="BN625">
            <v>0</v>
          </cell>
          <cell r="BO625">
            <v>0</v>
          </cell>
          <cell r="BP625">
            <v>6</v>
          </cell>
          <cell r="BQ625">
            <v>0</v>
          </cell>
          <cell r="BR625">
            <v>2</v>
          </cell>
          <cell r="BS625">
            <v>6</v>
          </cell>
          <cell r="BT625">
            <v>0</v>
          </cell>
          <cell r="BU625">
            <v>0</v>
          </cell>
          <cell r="BV625">
            <v>6</v>
          </cell>
          <cell r="BW625">
            <v>0</v>
          </cell>
          <cell r="BX625">
            <v>0</v>
          </cell>
          <cell r="BY625">
            <v>0</v>
          </cell>
          <cell r="BZ625">
            <v>6</v>
          </cell>
          <cell r="CA625">
            <v>1</v>
          </cell>
          <cell r="CB625">
            <v>0</v>
          </cell>
          <cell r="CC625">
            <v>1</v>
          </cell>
          <cell r="CD625">
            <v>2</v>
          </cell>
          <cell r="CE625">
            <v>0</v>
          </cell>
          <cell r="CF625">
            <v>0</v>
          </cell>
          <cell r="CG625">
            <v>20</v>
          </cell>
          <cell r="CI625">
            <v>0</v>
          </cell>
          <cell r="CJ625">
            <v>0</v>
          </cell>
          <cell r="CK625">
            <v>0</v>
          </cell>
          <cell r="CL625">
            <v>0</v>
          </cell>
          <cell r="CM625">
            <v>0</v>
          </cell>
          <cell r="CN625">
            <v>1.8720000000000004E-2</v>
          </cell>
          <cell r="CO625">
            <v>26</v>
          </cell>
          <cell r="CP625">
            <v>3</v>
          </cell>
        </row>
        <row r="626">
          <cell r="B626">
            <v>2040</v>
          </cell>
          <cell r="C626">
            <v>622</v>
          </cell>
          <cell r="D626" t="str">
            <v>2.40 처인구 포곡읍 둔전리147(대)(둔전리144-9)</v>
          </cell>
          <cell r="I626">
            <v>1</v>
          </cell>
          <cell r="J626">
            <v>1</v>
          </cell>
          <cell r="K626">
            <v>1</v>
          </cell>
          <cell r="L626">
            <v>1</v>
          </cell>
          <cell r="M626">
            <v>1</v>
          </cell>
          <cell r="N626">
            <v>1</v>
          </cell>
          <cell r="O626">
            <v>1</v>
          </cell>
          <cell r="R626">
            <v>1</v>
          </cell>
          <cell r="S626">
            <v>1</v>
          </cell>
          <cell r="X626">
            <v>1</v>
          </cell>
          <cell r="Y626">
            <v>1</v>
          </cell>
          <cell r="Z626">
            <v>1</v>
          </cell>
          <cell r="AB626">
            <v>1</v>
          </cell>
          <cell r="AD626">
            <v>2</v>
          </cell>
          <cell r="AL626">
            <v>1</v>
          </cell>
          <cell r="BF626">
            <v>4</v>
          </cell>
          <cell r="BH626">
            <v>4</v>
          </cell>
          <cell r="BI626">
            <v>2</v>
          </cell>
          <cell r="CA626">
            <v>1</v>
          </cell>
          <cell r="CC626">
            <v>1</v>
          </cell>
          <cell r="CF626">
            <v>10</v>
          </cell>
          <cell r="CO626">
            <v>26</v>
          </cell>
          <cell r="CP626">
            <v>3</v>
          </cell>
        </row>
        <row r="627">
          <cell r="C627">
            <v>623</v>
          </cell>
          <cell r="D627" t="str">
            <v>전선관</v>
          </cell>
          <cell r="E627" t="str">
            <v>FLEX 16C(방수)</v>
          </cell>
          <cell r="F627" t="str">
            <v>1.5+1.5</v>
          </cell>
          <cell r="G627">
            <v>3</v>
          </cell>
          <cell r="H627" t="str">
            <v>m</v>
          </cell>
          <cell r="AZ627">
            <v>3</v>
          </cell>
        </row>
        <row r="628">
          <cell r="C628">
            <v>624</v>
          </cell>
          <cell r="E628" t="str">
            <v>FLEX 28C(방수)</v>
          </cell>
          <cell r="F628" t="str">
            <v>1+9.5</v>
          </cell>
          <cell r="G628">
            <v>10.5</v>
          </cell>
          <cell r="H628" t="str">
            <v>m</v>
          </cell>
          <cell r="BB628">
            <v>10.5</v>
          </cell>
        </row>
        <row r="629">
          <cell r="C629">
            <v>625</v>
          </cell>
          <cell r="E629" t="str">
            <v>FLEX 36C(방수)</v>
          </cell>
          <cell r="F629">
            <v>3</v>
          </cell>
          <cell r="G629">
            <v>3</v>
          </cell>
          <cell r="H629" t="str">
            <v>m</v>
          </cell>
          <cell r="BC629">
            <v>3</v>
          </cell>
        </row>
        <row r="630">
          <cell r="C630">
            <v>626</v>
          </cell>
          <cell r="D630" t="str">
            <v>전선관(접지)</v>
          </cell>
          <cell r="E630" t="str">
            <v>HI 16C</v>
          </cell>
          <cell r="F630">
            <v>2.5</v>
          </cell>
          <cell r="G630">
            <v>2.5</v>
          </cell>
          <cell r="H630" t="str">
            <v>m</v>
          </cell>
          <cell r="BE630">
            <v>2.5</v>
          </cell>
        </row>
        <row r="631">
          <cell r="C631">
            <v>627</v>
          </cell>
          <cell r="D631" t="str">
            <v>전원인입</v>
          </cell>
          <cell r="E631" t="str">
            <v>F-CV 4sq x 2C x 1</v>
          </cell>
          <cell r="F631" t="str">
            <v>1+9.5</v>
          </cell>
          <cell r="G631">
            <v>10.5</v>
          </cell>
          <cell r="H631" t="str">
            <v>m</v>
          </cell>
          <cell r="BJ631">
            <v>10.5</v>
          </cell>
        </row>
        <row r="632">
          <cell r="C632">
            <v>628</v>
          </cell>
          <cell r="E632" t="str">
            <v>F-CV 2.5sq x 2C x 1</v>
          </cell>
          <cell r="F632">
            <v>2</v>
          </cell>
          <cell r="G632">
            <v>2</v>
          </cell>
          <cell r="H632" t="str">
            <v>m</v>
          </cell>
          <cell r="BK632">
            <v>2</v>
          </cell>
        </row>
        <row r="633">
          <cell r="C633">
            <v>629</v>
          </cell>
          <cell r="D633" t="str">
            <v>LED 안내판 전원</v>
          </cell>
          <cell r="E633" t="str">
            <v>VCT 1.5sq 2C x 1열</v>
          </cell>
          <cell r="F633" t="str">
            <v>3+1</v>
          </cell>
          <cell r="G633">
            <v>4</v>
          </cell>
          <cell r="H633" t="str">
            <v>m</v>
          </cell>
          <cell r="BM633">
            <v>4</v>
          </cell>
        </row>
        <row r="634">
          <cell r="C634">
            <v>630</v>
          </cell>
          <cell r="D634" t="str">
            <v>카메라 전원</v>
          </cell>
          <cell r="E634" t="str">
            <v>VCT 1.5sq 2C x 3열</v>
          </cell>
          <cell r="F634" t="str">
            <v>3+2</v>
          </cell>
          <cell r="G634">
            <v>5</v>
          </cell>
          <cell r="H634" t="str">
            <v>m</v>
          </cell>
          <cell r="BO634">
            <v>5</v>
          </cell>
        </row>
        <row r="635">
          <cell r="C635">
            <v>631</v>
          </cell>
          <cell r="D635" t="str">
            <v>스피커</v>
          </cell>
          <cell r="E635" t="str">
            <v>SW 2300 x 1</v>
          </cell>
          <cell r="F635" t="str">
            <v>0.5+1.5</v>
          </cell>
          <cell r="G635">
            <v>2</v>
          </cell>
          <cell r="H635" t="str">
            <v>m</v>
          </cell>
          <cell r="BR635">
            <v>2</v>
          </cell>
        </row>
        <row r="636">
          <cell r="C636">
            <v>632</v>
          </cell>
          <cell r="D636" t="str">
            <v>전선</v>
          </cell>
          <cell r="E636" t="str">
            <v>F-GV 4sq x 1</v>
          </cell>
          <cell r="F636" t="str">
            <v>2+2.5</v>
          </cell>
          <cell r="G636">
            <v>4.5</v>
          </cell>
          <cell r="H636" t="str">
            <v>m</v>
          </cell>
          <cell r="BZ636">
            <v>4.5</v>
          </cell>
        </row>
        <row r="637">
          <cell r="C637">
            <v>633</v>
          </cell>
          <cell r="D637" t="str">
            <v>경광등</v>
          </cell>
          <cell r="E637" t="str">
            <v>UTP Cat.5e 4P(옥외) x 1열</v>
          </cell>
          <cell r="F637" t="str">
            <v>3+1</v>
          </cell>
          <cell r="G637">
            <v>4</v>
          </cell>
          <cell r="H637" t="str">
            <v>m</v>
          </cell>
          <cell r="BS637">
            <v>4</v>
          </cell>
        </row>
        <row r="638">
          <cell r="C638">
            <v>634</v>
          </cell>
          <cell r="D638" t="str">
            <v>비상벨</v>
          </cell>
          <cell r="E638" t="str">
            <v>UTP Cat.5e 4P(옥외) x 1열</v>
          </cell>
          <cell r="F638" t="str">
            <v>0.5+1.5</v>
          </cell>
          <cell r="G638">
            <v>2</v>
          </cell>
          <cell r="H638" t="str">
            <v>m</v>
          </cell>
          <cell r="BS638">
            <v>2</v>
          </cell>
        </row>
        <row r="639">
          <cell r="C639">
            <v>635</v>
          </cell>
          <cell r="D639" t="str">
            <v>카메라 통신</v>
          </cell>
          <cell r="E639" t="str">
            <v>UTP Cat.5e 4P(옥외) x 3열</v>
          </cell>
          <cell r="F639" t="str">
            <v>3+2</v>
          </cell>
          <cell r="G639">
            <v>5</v>
          </cell>
          <cell r="H639" t="str">
            <v>m</v>
          </cell>
          <cell r="BU639">
            <v>5</v>
          </cell>
        </row>
        <row r="640">
          <cell r="C640">
            <v>636</v>
          </cell>
        </row>
        <row r="641">
          <cell r="B641">
            <v>1040</v>
          </cell>
          <cell r="C641">
            <v>637</v>
          </cell>
          <cell r="D641" t="str">
            <v>계</v>
          </cell>
          <cell r="I641">
            <v>1</v>
          </cell>
          <cell r="J641">
            <v>1</v>
          </cell>
          <cell r="K641">
            <v>1</v>
          </cell>
          <cell r="L641">
            <v>1</v>
          </cell>
          <cell r="M641">
            <v>1</v>
          </cell>
          <cell r="N641">
            <v>1</v>
          </cell>
          <cell r="O641">
            <v>1</v>
          </cell>
          <cell r="P641">
            <v>0</v>
          </cell>
          <cell r="Q641">
            <v>0</v>
          </cell>
          <cell r="R641">
            <v>1</v>
          </cell>
          <cell r="S641">
            <v>1</v>
          </cell>
          <cell r="T641">
            <v>0</v>
          </cell>
          <cell r="U641">
            <v>0</v>
          </cell>
          <cell r="V641">
            <v>0</v>
          </cell>
          <cell r="W641">
            <v>0</v>
          </cell>
          <cell r="X641">
            <v>1</v>
          </cell>
          <cell r="Y641">
            <v>1</v>
          </cell>
          <cell r="Z641">
            <v>1</v>
          </cell>
          <cell r="AA641">
            <v>0</v>
          </cell>
          <cell r="AB641">
            <v>1</v>
          </cell>
          <cell r="AC641">
            <v>0</v>
          </cell>
          <cell r="AD641">
            <v>2</v>
          </cell>
          <cell r="AF641">
            <v>0</v>
          </cell>
          <cell r="AG641">
            <v>0</v>
          </cell>
          <cell r="AH641">
            <v>0</v>
          </cell>
          <cell r="AI641">
            <v>0</v>
          </cell>
          <cell r="AJ641">
            <v>0</v>
          </cell>
          <cell r="AK641">
            <v>0</v>
          </cell>
          <cell r="AL641">
            <v>1</v>
          </cell>
          <cell r="AM641">
            <v>0</v>
          </cell>
          <cell r="AN641">
            <v>0</v>
          </cell>
          <cell r="AO641">
            <v>0</v>
          </cell>
          <cell r="AP641">
            <v>0</v>
          </cell>
          <cell r="AQ641">
            <v>0</v>
          </cell>
          <cell r="AR641">
            <v>0</v>
          </cell>
          <cell r="AS641">
            <v>0</v>
          </cell>
          <cell r="AT641">
            <v>0</v>
          </cell>
          <cell r="AU641">
            <v>0</v>
          </cell>
          <cell r="AV641">
            <v>0</v>
          </cell>
          <cell r="AW641">
            <v>0</v>
          </cell>
          <cell r="AX641">
            <v>0</v>
          </cell>
          <cell r="AY641">
            <v>0</v>
          </cell>
          <cell r="AZ641">
            <v>3</v>
          </cell>
          <cell r="BA641">
            <v>0</v>
          </cell>
          <cell r="BB641">
            <v>10.5</v>
          </cell>
          <cell r="BC641">
            <v>3</v>
          </cell>
          <cell r="BD641">
            <v>0</v>
          </cell>
          <cell r="BE641">
            <v>2.5</v>
          </cell>
          <cell r="BF641">
            <v>4</v>
          </cell>
          <cell r="BG641">
            <v>0</v>
          </cell>
          <cell r="BH641">
            <v>4</v>
          </cell>
          <cell r="BI641">
            <v>2</v>
          </cell>
          <cell r="BJ641">
            <v>10.5</v>
          </cell>
          <cell r="BK641">
            <v>2</v>
          </cell>
          <cell r="BL641">
            <v>0</v>
          </cell>
          <cell r="BM641">
            <v>4</v>
          </cell>
          <cell r="BN641">
            <v>0</v>
          </cell>
          <cell r="BO641">
            <v>5</v>
          </cell>
          <cell r="BP641">
            <v>0</v>
          </cell>
          <cell r="BQ641">
            <v>0</v>
          </cell>
          <cell r="BR641">
            <v>2</v>
          </cell>
          <cell r="BS641">
            <v>6</v>
          </cell>
          <cell r="BT641">
            <v>0</v>
          </cell>
          <cell r="BU641">
            <v>5</v>
          </cell>
          <cell r="BV641">
            <v>0</v>
          </cell>
          <cell r="BW641">
            <v>0</v>
          </cell>
          <cell r="BX641">
            <v>0</v>
          </cell>
          <cell r="BY641">
            <v>0</v>
          </cell>
          <cell r="BZ641">
            <v>4.5</v>
          </cell>
          <cell r="CA641">
            <v>1</v>
          </cell>
          <cell r="CB641">
            <v>0</v>
          </cell>
          <cell r="CC641">
            <v>1</v>
          </cell>
          <cell r="CD641">
            <v>0</v>
          </cell>
          <cell r="CE641">
            <v>0</v>
          </cell>
          <cell r="CF641">
            <v>10</v>
          </cell>
          <cell r="CG641">
            <v>0</v>
          </cell>
          <cell r="CI641">
            <v>0</v>
          </cell>
          <cell r="CJ641">
            <v>0</v>
          </cell>
          <cell r="CK641">
            <v>0</v>
          </cell>
          <cell r="CL641">
            <v>0</v>
          </cell>
          <cell r="CM641">
            <v>0</v>
          </cell>
          <cell r="CN641">
            <v>0</v>
          </cell>
          <cell r="CO641">
            <v>26</v>
          </cell>
          <cell r="CP641">
            <v>3</v>
          </cell>
        </row>
        <row r="642">
          <cell r="B642">
            <v>2041</v>
          </cell>
          <cell r="C642">
            <v>638</v>
          </cell>
          <cell r="D642" t="str">
            <v>2.41 처인구 포곡읍 삼계리 607-9(구)</v>
          </cell>
          <cell r="I642">
            <v>1</v>
          </cell>
          <cell r="J642">
            <v>1</v>
          </cell>
          <cell r="K642">
            <v>1</v>
          </cell>
          <cell r="L642">
            <v>1</v>
          </cell>
          <cell r="M642">
            <v>1</v>
          </cell>
          <cell r="N642">
            <v>1</v>
          </cell>
          <cell r="O642">
            <v>1</v>
          </cell>
          <cell r="R642">
            <v>1</v>
          </cell>
          <cell r="S642">
            <v>1</v>
          </cell>
          <cell r="X642">
            <v>1</v>
          </cell>
          <cell r="Y642">
            <v>1</v>
          </cell>
          <cell r="Z642">
            <v>1</v>
          </cell>
          <cell r="AB642">
            <v>1</v>
          </cell>
          <cell r="AD642">
            <v>2</v>
          </cell>
          <cell r="AF642">
            <v>1</v>
          </cell>
          <cell r="AJ642">
            <v>1</v>
          </cell>
          <cell r="AP642">
            <v>1</v>
          </cell>
          <cell r="AS642">
            <v>1</v>
          </cell>
          <cell r="CA642">
            <v>1</v>
          </cell>
          <cell r="CC642">
            <v>1</v>
          </cell>
          <cell r="CD642">
            <v>2</v>
          </cell>
          <cell r="CO642">
            <v>26</v>
          </cell>
          <cell r="CP642">
            <v>3</v>
          </cell>
        </row>
        <row r="643">
          <cell r="C643">
            <v>639</v>
          </cell>
          <cell r="D643" t="str">
            <v>전원인입</v>
          </cell>
          <cell r="E643" t="str">
            <v>DV 2.6mm 2C x 1</v>
          </cell>
          <cell r="F643">
            <v>5</v>
          </cell>
          <cell r="G643">
            <v>5</v>
          </cell>
          <cell r="H643" t="str">
            <v>m</v>
          </cell>
          <cell r="CG643">
            <v>5</v>
          </cell>
        </row>
        <row r="644">
          <cell r="C644">
            <v>640</v>
          </cell>
          <cell r="E644" t="str">
            <v>F-CV 4sq x 2C x 1</v>
          </cell>
          <cell r="F644" t="str">
            <v>4+1+1</v>
          </cell>
          <cell r="G644">
            <v>6</v>
          </cell>
          <cell r="H644" t="str">
            <v>m</v>
          </cell>
          <cell r="BJ644">
            <v>6</v>
          </cell>
        </row>
        <row r="645">
          <cell r="C645">
            <v>641</v>
          </cell>
          <cell r="E645" t="str">
            <v>F-CV 2.5sq x 2C x 1</v>
          </cell>
          <cell r="F645">
            <v>2</v>
          </cell>
          <cell r="G645">
            <v>2</v>
          </cell>
          <cell r="H645" t="str">
            <v>m</v>
          </cell>
          <cell r="BK645">
            <v>2</v>
          </cell>
        </row>
        <row r="646">
          <cell r="C646">
            <v>642</v>
          </cell>
          <cell r="D646" t="str">
            <v>LED 안내판 전원</v>
          </cell>
          <cell r="E646" t="str">
            <v>VCT 1.5sq 2C x 1열</v>
          </cell>
          <cell r="F646" t="str">
            <v>3+3</v>
          </cell>
          <cell r="G646">
            <v>5</v>
          </cell>
          <cell r="H646" t="str">
            <v>m</v>
          </cell>
          <cell r="BM646">
            <v>5</v>
          </cell>
        </row>
        <row r="647">
          <cell r="C647">
            <v>643</v>
          </cell>
          <cell r="D647" t="str">
            <v>카메라 전원</v>
          </cell>
          <cell r="E647" t="str">
            <v>VCT 1.5sq 2C x 4열</v>
          </cell>
          <cell r="F647" t="str">
            <v>3+4</v>
          </cell>
          <cell r="G647">
            <v>6</v>
          </cell>
          <cell r="H647" t="str">
            <v>m</v>
          </cell>
          <cell r="BP647">
            <v>6</v>
          </cell>
        </row>
        <row r="648">
          <cell r="C648">
            <v>644</v>
          </cell>
          <cell r="D648" t="str">
            <v>스피커</v>
          </cell>
          <cell r="E648" t="str">
            <v>SW 2300 x 1</v>
          </cell>
          <cell r="F648" t="str">
            <v>0.5+1.5</v>
          </cell>
          <cell r="G648">
            <v>2</v>
          </cell>
          <cell r="H648" t="str">
            <v>m</v>
          </cell>
          <cell r="BR648">
            <v>2</v>
          </cell>
        </row>
        <row r="649">
          <cell r="C649">
            <v>645</v>
          </cell>
          <cell r="D649" t="str">
            <v>전선</v>
          </cell>
          <cell r="E649" t="str">
            <v>F-GV 4sq x 1</v>
          </cell>
          <cell r="F649" t="str">
            <v>2+4</v>
          </cell>
          <cell r="G649">
            <v>6</v>
          </cell>
          <cell r="H649" t="str">
            <v>m</v>
          </cell>
          <cell r="BZ649">
            <v>6</v>
          </cell>
        </row>
        <row r="650">
          <cell r="C650">
            <v>646</v>
          </cell>
          <cell r="D650" t="str">
            <v>경광등</v>
          </cell>
          <cell r="E650" t="str">
            <v>UTP Cat.5e 4P(옥외) x 1열</v>
          </cell>
          <cell r="F650" t="str">
            <v>0.5+3.5</v>
          </cell>
          <cell r="G650">
            <v>4</v>
          </cell>
          <cell r="H650" t="str">
            <v>m</v>
          </cell>
          <cell r="BS650">
            <v>4</v>
          </cell>
        </row>
        <row r="651">
          <cell r="C651">
            <v>647</v>
          </cell>
          <cell r="D651" t="str">
            <v>비상벨</v>
          </cell>
          <cell r="E651" t="str">
            <v>UTP Cat.5e 4P(옥외) x 1열</v>
          </cell>
          <cell r="F651" t="str">
            <v>0.5+1.5</v>
          </cell>
          <cell r="G651">
            <v>2</v>
          </cell>
          <cell r="H651" t="str">
            <v>m</v>
          </cell>
          <cell r="BS651">
            <v>2</v>
          </cell>
        </row>
        <row r="652">
          <cell r="C652">
            <v>648</v>
          </cell>
          <cell r="D652" t="str">
            <v>카메라 통신</v>
          </cell>
          <cell r="E652" t="str">
            <v>UTP Cat.5e 4P(옥외) x 4열</v>
          </cell>
          <cell r="F652" t="str">
            <v>3+4</v>
          </cell>
          <cell r="G652">
            <v>6</v>
          </cell>
          <cell r="H652" t="str">
            <v>m</v>
          </cell>
          <cell r="BV652">
            <v>6</v>
          </cell>
        </row>
        <row r="653">
          <cell r="C653">
            <v>649</v>
          </cell>
          <cell r="D653" t="str">
            <v>불법광고물부착방지시트</v>
          </cell>
          <cell r="F653" t="str">
            <v>(0.0056+0.165+0.0056)*3.14*2.5</v>
          </cell>
          <cell r="G653">
            <v>1.38317</v>
          </cell>
          <cell r="H653" t="str">
            <v>㎡</v>
          </cell>
          <cell r="AA653">
            <v>1.38317</v>
          </cell>
        </row>
        <row r="654">
          <cell r="C654">
            <v>650</v>
          </cell>
        </row>
        <row r="655">
          <cell r="C655">
            <v>651</v>
          </cell>
        </row>
        <row r="656">
          <cell r="B656">
            <v>1041</v>
          </cell>
          <cell r="C656">
            <v>652</v>
          </cell>
          <cell r="D656" t="str">
            <v>계</v>
          </cell>
          <cell r="I656">
            <v>1</v>
          </cell>
          <cell r="J656">
            <v>1</v>
          </cell>
          <cell r="K656">
            <v>1</v>
          </cell>
          <cell r="L656">
            <v>1</v>
          </cell>
          <cell r="M656">
            <v>1</v>
          </cell>
          <cell r="N656">
            <v>1</v>
          </cell>
          <cell r="O656">
            <v>1</v>
          </cell>
          <cell r="P656">
            <v>0</v>
          </cell>
          <cell r="Q656">
            <v>0</v>
          </cell>
          <cell r="R656">
            <v>1</v>
          </cell>
          <cell r="S656">
            <v>1</v>
          </cell>
          <cell r="T656">
            <v>0</v>
          </cell>
          <cell r="U656">
            <v>0</v>
          </cell>
          <cell r="V656">
            <v>0</v>
          </cell>
          <cell r="W656">
            <v>0</v>
          </cell>
          <cell r="X656">
            <v>1</v>
          </cell>
          <cell r="Y656">
            <v>1</v>
          </cell>
          <cell r="Z656">
            <v>1</v>
          </cell>
          <cell r="AA656">
            <v>1.38317</v>
          </cell>
          <cell r="AB656">
            <v>1</v>
          </cell>
          <cell r="AC656">
            <v>0</v>
          </cell>
          <cell r="AD656">
            <v>2</v>
          </cell>
          <cell r="AF656">
            <v>1</v>
          </cell>
          <cell r="AG656">
            <v>0</v>
          </cell>
          <cell r="AH656">
            <v>0</v>
          </cell>
          <cell r="AI656">
            <v>0</v>
          </cell>
          <cell r="AJ656">
            <v>1</v>
          </cell>
          <cell r="AK656">
            <v>0</v>
          </cell>
          <cell r="AL656">
            <v>0</v>
          </cell>
          <cell r="AM656">
            <v>0</v>
          </cell>
          <cell r="AN656">
            <v>0</v>
          </cell>
          <cell r="AO656">
            <v>0</v>
          </cell>
          <cell r="AP656">
            <v>1</v>
          </cell>
          <cell r="AQ656">
            <v>0</v>
          </cell>
          <cell r="AR656">
            <v>0</v>
          </cell>
          <cell r="AS656">
            <v>1</v>
          </cell>
          <cell r="AT656">
            <v>0</v>
          </cell>
          <cell r="AU656">
            <v>0</v>
          </cell>
          <cell r="AV656">
            <v>0</v>
          </cell>
          <cell r="AW656">
            <v>0</v>
          </cell>
          <cell r="AX656">
            <v>0</v>
          </cell>
          <cell r="AY656">
            <v>0</v>
          </cell>
          <cell r="AZ656">
            <v>0</v>
          </cell>
          <cell r="BA656">
            <v>0</v>
          </cell>
          <cell r="BB656">
            <v>0</v>
          </cell>
          <cell r="BC656">
            <v>0</v>
          </cell>
          <cell r="BD656">
            <v>0</v>
          </cell>
          <cell r="BE656">
            <v>0</v>
          </cell>
          <cell r="BF656">
            <v>0</v>
          </cell>
          <cell r="BG656">
            <v>0</v>
          </cell>
          <cell r="BH656">
            <v>0</v>
          </cell>
          <cell r="BI656">
            <v>0</v>
          </cell>
          <cell r="BJ656">
            <v>6</v>
          </cell>
          <cell r="BK656">
            <v>2</v>
          </cell>
          <cell r="BL656">
            <v>0</v>
          </cell>
          <cell r="BM656">
            <v>5</v>
          </cell>
          <cell r="BN656">
            <v>0</v>
          </cell>
          <cell r="BO656">
            <v>0</v>
          </cell>
          <cell r="BP656">
            <v>6</v>
          </cell>
          <cell r="BQ656">
            <v>0</v>
          </cell>
          <cell r="BR656">
            <v>2</v>
          </cell>
          <cell r="BS656">
            <v>6</v>
          </cell>
          <cell r="BT656">
            <v>0</v>
          </cell>
          <cell r="BU656">
            <v>0</v>
          </cell>
          <cell r="BV656">
            <v>6</v>
          </cell>
          <cell r="BW656">
            <v>0</v>
          </cell>
          <cell r="BX656">
            <v>0</v>
          </cell>
          <cell r="BY656">
            <v>0</v>
          </cell>
          <cell r="BZ656">
            <v>6</v>
          </cell>
          <cell r="CA656">
            <v>1</v>
          </cell>
          <cell r="CB656">
            <v>0</v>
          </cell>
          <cell r="CC656">
            <v>1</v>
          </cell>
          <cell r="CD656">
            <v>2</v>
          </cell>
          <cell r="CE656">
            <v>0</v>
          </cell>
          <cell r="CF656">
            <v>0</v>
          </cell>
          <cell r="CG656">
            <v>5</v>
          </cell>
          <cell r="CI656">
            <v>0</v>
          </cell>
          <cell r="CJ656">
            <v>0</v>
          </cell>
          <cell r="CK656">
            <v>0</v>
          </cell>
          <cell r="CL656">
            <v>0</v>
          </cell>
          <cell r="CM656">
            <v>0</v>
          </cell>
          <cell r="CN656">
            <v>0</v>
          </cell>
          <cell r="CO656">
            <v>26</v>
          </cell>
          <cell r="CP656">
            <v>3</v>
          </cell>
        </row>
        <row r="657">
          <cell r="B657">
            <v>2042</v>
          </cell>
          <cell r="C657">
            <v>653</v>
          </cell>
          <cell r="D657" t="str">
            <v>2.42 처인구 남사면 아곡리 707(도)</v>
          </cell>
          <cell r="I657">
            <v>1</v>
          </cell>
          <cell r="J657">
            <v>1</v>
          </cell>
          <cell r="K657">
            <v>1</v>
          </cell>
          <cell r="L657">
            <v>1</v>
          </cell>
          <cell r="M657">
            <v>1</v>
          </cell>
          <cell r="N657">
            <v>1</v>
          </cell>
          <cell r="O657">
            <v>1</v>
          </cell>
          <cell r="R657">
            <v>1</v>
          </cell>
          <cell r="S657">
            <v>1</v>
          </cell>
          <cell r="X657">
            <v>1</v>
          </cell>
          <cell r="Y657">
            <v>1</v>
          </cell>
          <cell r="Z657">
            <v>1</v>
          </cell>
          <cell r="AB657">
            <v>1</v>
          </cell>
          <cell r="AD657">
            <v>2</v>
          </cell>
          <cell r="AF657">
            <v>1</v>
          </cell>
          <cell r="AK657">
            <v>1</v>
          </cell>
          <cell r="AQ657">
            <v>1</v>
          </cell>
          <cell r="AU657">
            <v>1</v>
          </cell>
          <cell r="CA657">
            <v>1</v>
          </cell>
          <cell r="CC657">
            <v>1</v>
          </cell>
          <cell r="CD657">
            <v>2</v>
          </cell>
          <cell r="CM657">
            <v>10</v>
          </cell>
          <cell r="CO657">
            <v>26</v>
          </cell>
          <cell r="CP657">
            <v>3</v>
          </cell>
        </row>
        <row r="658">
          <cell r="C658">
            <v>654</v>
          </cell>
          <cell r="D658" t="str">
            <v>전선관</v>
          </cell>
          <cell r="E658" t="str">
            <v>PE 28C</v>
          </cell>
          <cell r="F658">
            <v>10</v>
          </cell>
          <cell r="G658">
            <v>10</v>
          </cell>
          <cell r="H658" t="str">
            <v>m</v>
          </cell>
          <cell r="AY658">
            <v>10</v>
          </cell>
        </row>
        <row r="659">
          <cell r="C659">
            <v>655</v>
          </cell>
          <cell r="D659" t="str">
            <v>전원인입</v>
          </cell>
          <cell r="E659" t="str">
            <v>F-CV 4sq x 2C x 1</v>
          </cell>
          <cell r="F659" t="str">
            <v>1+10+6</v>
          </cell>
          <cell r="G659">
            <v>17</v>
          </cell>
          <cell r="H659" t="str">
            <v>m</v>
          </cell>
          <cell r="BJ659">
            <v>17</v>
          </cell>
        </row>
        <row r="660">
          <cell r="C660">
            <v>656</v>
          </cell>
          <cell r="E660" t="str">
            <v>F-CV 2.5sq x 2C x 1</v>
          </cell>
          <cell r="F660">
            <v>2</v>
          </cell>
          <cell r="G660">
            <v>2</v>
          </cell>
          <cell r="H660" t="str">
            <v>m</v>
          </cell>
          <cell r="BK660">
            <v>2</v>
          </cell>
        </row>
        <row r="661">
          <cell r="C661">
            <v>657</v>
          </cell>
          <cell r="D661" t="str">
            <v>LED 안내판 전원</v>
          </cell>
          <cell r="E661" t="str">
            <v>VCT 1.5sq 2C x 1열</v>
          </cell>
          <cell r="F661" t="str">
            <v>3+4</v>
          </cell>
          <cell r="G661">
            <v>7</v>
          </cell>
          <cell r="H661" t="str">
            <v>m</v>
          </cell>
          <cell r="BM661">
            <v>7</v>
          </cell>
        </row>
        <row r="662">
          <cell r="C662">
            <v>658</v>
          </cell>
          <cell r="D662" t="str">
            <v>카메라 전원</v>
          </cell>
          <cell r="E662" t="str">
            <v>VCT 1.5sq 2C x 4열</v>
          </cell>
          <cell r="F662" t="str">
            <v>3+5</v>
          </cell>
          <cell r="G662">
            <v>8</v>
          </cell>
          <cell r="H662" t="str">
            <v>m</v>
          </cell>
          <cell r="BP662">
            <v>8</v>
          </cell>
        </row>
        <row r="663">
          <cell r="C663">
            <v>659</v>
          </cell>
          <cell r="D663" t="str">
            <v>스피커</v>
          </cell>
          <cell r="E663" t="str">
            <v>SW 2300 x 1</v>
          </cell>
          <cell r="F663" t="str">
            <v>0.5+1.5</v>
          </cell>
          <cell r="G663">
            <v>2</v>
          </cell>
          <cell r="H663" t="str">
            <v>m</v>
          </cell>
          <cell r="BR663">
            <v>2</v>
          </cell>
        </row>
        <row r="664">
          <cell r="C664">
            <v>660</v>
          </cell>
          <cell r="D664" t="str">
            <v>전선</v>
          </cell>
          <cell r="E664" t="str">
            <v>F-GV 4sq x 1</v>
          </cell>
          <cell r="F664" t="str">
            <v>2+4</v>
          </cell>
          <cell r="G664">
            <v>6</v>
          </cell>
          <cell r="H664" t="str">
            <v>m</v>
          </cell>
          <cell r="BZ664">
            <v>6</v>
          </cell>
        </row>
        <row r="665">
          <cell r="C665">
            <v>661</v>
          </cell>
          <cell r="D665" t="str">
            <v>경광등</v>
          </cell>
          <cell r="E665" t="str">
            <v>UTP Cat.5e 4P(옥외) x 1열</v>
          </cell>
          <cell r="F665" t="str">
            <v>0.5+3.5</v>
          </cell>
          <cell r="G665">
            <v>4</v>
          </cell>
          <cell r="H665" t="str">
            <v>m</v>
          </cell>
          <cell r="BS665">
            <v>4</v>
          </cell>
        </row>
        <row r="666">
          <cell r="C666">
            <v>662</v>
          </cell>
          <cell r="D666" t="str">
            <v>비상벨</v>
          </cell>
          <cell r="E666" t="str">
            <v>UTP Cat.5e 4P(옥외) x 1열</v>
          </cell>
          <cell r="F666" t="str">
            <v>0.5+1.5</v>
          </cell>
          <cell r="G666">
            <v>2</v>
          </cell>
          <cell r="H666" t="str">
            <v>m</v>
          </cell>
          <cell r="BS666">
            <v>2</v>
          </cell>
        </row>
        <row r="667">
          <cell r="C667">
            <v>663</v>
          </cell>
          <cell r="D667" t="str">
            <v>카메라 통신</v>
          </cell>
          <cell r="E667" t="str">
            <v>UTP Cat.5e 4P(옥외) x 4열</v>
          </cell>
          <cell r="F667" t="str">
            <v>3+5</v>
          </cell>
          <cell r="G667">
            <v>8</v>
          </cell>
          <cell r="H667" t="str">
            <v>m</v>
          </cell>
          <cell r="BV667">
            <v>8</v>
          </cell>
        </row>
        <row r="668">
          <cell r="C668">
            <v>664</v>
          </cell>
          <cell r="D668" t="str">
            <v>불법광고물부착방지시트</v>
          </cell>
          <cell r="F668" t="str">
            <v>(0.0056+0.165+0.0056)*3.14*2.5</v>
          </cell>
          <cell r="G668">
            <v>1.38317</v>
          </cell>
          <cell r="H668" t="str">
            <v>㎡</v>
          </cell>
          <cell r="AA668">
            <v>1.38317</v>
          </cell>
        </row>
        <row r="669">
          <cell r="C669">
            <v>665</v>
          </cell>
          <cell r="D669" t="str">
            <v>굴착구간</v>
          </cell>
          <cell r="E669" t="str">
            <v>보도블럭</v>
          </cell>
          <cell r="F669">
            <v>10</v>
          </cell>
          <cell r="G669">
            <v>10</v>
          </cell>
          <cell r="H669" t="str">
            <v>m</v>
          </cell>
          <cell r="CK669">
            <v>10</v>
          </cell>
        </row>
        <row r="670">
          <cell r="C670">
            <v>666</v>
          </cell>
        </row>
        <row r="671">
          <cell r="B671">
            <v>1042</v>
          </cell>
          <cell r="C671">
            <v>667</v>
          </cell>
          <cell r="D671" t="str">
            <v>계</v>
          </cell>
          <cell r="I671">
            <v>1</v>
          </cell>
          <cell r="J671">
            <v>1</v>
          </cell>
          <cell r="K671">
            <v>1</v>
          </cell>
          <cell r="L671">
            <v>1</v>
          </cell>
          <cell r="M671">
            <v>1</v>
          </cell>
          <cell r="N671">
            <v>1</v>
          </cell>
          <cell r="O671">
            <v>1</v>
          </cell>
          <cell r="P671">
            <v>0</v>
          </cell>
          <cell r="Q671">
            <v>0</v>
          </cell>
          <cell r="R671">
            <v>1</v>
          </cell>
          <cell r="S671">
            <v>1</v>
          </cell>
          <cell r="T671">
            <v>0</v>
          </cell>
          <cell r="U671">
            <v>0</v>
          </cell>
          <cell r="V671">
            <v>0</v>
          </cell>
          <cell r="W671">
            <v>0</v>
          </cell>
          <cell r="X671">
            <v>1</v>
          </cell>
          <cell r="Y671">
            <v>1</v>
          </cell>
          <cell r="Z671">
            <v>1</v>
          </cell>
          <cell r="AA671">
            <v>1.38317</v>
          </cell>
          <cell r="AB671">
            <v>1</v>
          </cell>
          <cell r="AC671">
            <v>0</v>
          </cell>
          <cell r="AD671">
            <v>2</v>
          </cell>
          <cell r="AF671">
            <v>1</v>
          </cell>
          <cell r="AG671">
            <v>0</v>
          </cell>
          <cell r="AH671">
            <v>0</v>
          </cell>
          <cell r="AI671">
            <v>0</v>
          </cell>
          <cell r="AJ671">
            <v>0</v>
          </cell>
          <cell r="AK671">
            <v>1</v>
          </cell>
          <cell r="AL671">
            <v>0</v>
          </cell>
          <cell r="AM671">
            <v>0</v>
          </cell>
          <cell r="AN671">
            <v>0</v>
          </cell>
          <cell r="AO671">
            <v>0</v>
          </cell>
          <cell r="AP671">
            <v>0</v>
          </cell>
          <cell r="AQ671">
            <v>1</v>
          </cell>
          <cell r="AR671">
            <v>0</v>
          </cell>
          <cell r="AS671">
            <v>0</v>
          </cell>
          <cell r="AT671">
            <v>0</v>
          </cell>
          <cell r="AU671">
            <v>1</v>
          </cell>
          <cell r="AV671">
            <v>0</v>
          </cell>
          <cell r="AW671">
            <v>0</v>
          </cell>
          <cell r="AX671">
            <v>0</v>
          </cell>
          <cell r="AY671">
            <v>10</v>
          </cell>
          <cell r="AZ671">
            <v>0</v>
          </cell>
          <cell r="BA671">
            <v>0</v>
          </cell>
          <cell r="BB671">
            <v>0</v>
          </cell>
          <cell r="BC671">
            <v>0</v>
          </cell>
          <cell r="BD671">
            <v>0</v>
          </cell>
          <cell r="BE671">
            <v>0</v>
          </cell>
          <cell r="BF671">
            <v>0</v>
          </cell>
          <cell r="BG671">
            <v>0</v>
          </cell>
          <cell r="BH671">
            <v>0</v>
          </cell>
          <cell r="BI671">
            <v>0</v>
          </cell>
          <cell r="BJ671">
            <v>17</v>
          </cell>
          <cell r="BK671">
            <v>2</v>
          </cell>
          <cell r="BL671">
            <v>0</v>
          </cell>
          <cell r="BM671">
            <v>7</v>
          </cell>
          <cell r="BN671">
            <v>0</v>
          </cell>
          <cell r="BO671">
            <v>0</v>
          </cell>
          <cell r="BP671">
            <v>8</v>
          </cell>
          <cell r="BQ671">
            <v>0</v>
          </cell>
          <cell r="BR671">
            <v>2</v>
          </cell>
          <cell r="BS671">
            <v>6</v>
          </cell>
          <cell r="BT671">
            <v>0</v>
          </cell>
          <cell r="BU671">
            <v>0</v>
          </cell>
          <cell r="BV671">
            <v>8</v>
          </cell>
          <cell r="BW671">
            <v>0</v>
          </cell>
          <cell r="BX671">
            <v>0</v>
          </cell>
          <cell r="BY671">
            <v>0</v>
          </cell>
          <cell r="BZ671">
            <v>6</v>
          </cell>
          <cell r="CA671">
            <v>1</v>
          </cell>
          <cell r="CB671">
            <v>0</v>
          </cell>
          <cell r="CC671">
            <v>1</v>
          </cell>
          <cell r="CD671">
            <v>2</v>
          </cell>
          <cell r="CE671">
            <v>0</v>
          </cell>
          <cell r="CF671">
            <v>0</v>
          </cell>
          <cell r="CG671">
            <v>0</v>
          </cell>
          <cell r="CI671">
            <v>0</v>
          </cell>
          <cell r="CJ671">
            <v>0</v>
          </cell>
          <cell r="CK671">
            <v>10</v>
          </cell>
          <cell r="CL671">
            <v>0</v>
          </cell>
          <cell r="CM671">
            <v>10</v>
          </cell>
          <cell r="CN671">
            <v>0</v>
          </cell>
          <cell r="CO671">
            <v>26</v>
          </cell>
          <cell r="CP671">
            <v>3</v>
          </cell>
        </row>
        <row r="672">
          <cell r="B672">
            <v>2043</v>
          </cell>
          <cell r="C672">
            <v>668</v>
          </cell>
          <cell r="D672" t="str">
            <v>2.43 처인구 남사면 완장리 696(답)</v>
          </cell>
          <cell r="I672">
            <v>1</v>
          </cell>
          <cell r="J672">
            <v>1</v>
          </cell>
          <cell r="K672">
            <v>1</v>
          </cell>
          <cell r="L672">
            <v>1</v>
          </cell>
          <cell r="M672">
            <v>1</v>
          </cell>
          <cell r="N672">
            <v>1</v>
          </cell>
          <cell r="O672">
            <v>1</v>
          </cell>
          <cell r="R672">
            <v>1</v>
          </cell>
          <cell r="S672">
            <v>1</v>
          </cell>
          <cell r="X672">
            <v>1</v>
          </cell>
          <cell r="Y672">
            <v>1</v>
          </cell>
          <cell r="Z672">
            <v>1</v>
          </cell>
          <cell r="AB672">
            <v>1</v>
          </cell>
          <cell r="AD672">
            <v>2</v>
          </cell>
          <cell r="AF672">
            <v>1</v>
          </cell>
          <cell r="AK672">
            <v>1</v>
          </cell>
          <cell r="AQ672">
            <v>1</v>
          </cell>
          <cell r="AU672">
            <v>1</v>
          </cell>
          <cell r="CA672">
            <v>1</v>
          </cell>
          <cell r="CC672">
            <v>1</v>
          </cell>
          <cell r="CD672">
            <v>2</v>
          </cell>
          <cell r="CM672">
            <v>40</v>
          </cell>
          <cell r="CO672">
            <v>26</v>
          </cell>
          <cell r="CP672">
            <v>3</v>
          </cell>
        </row>
        <row r="673">
          <cell r="C673">
            <v>669</v>
          </cell>
          <cell r="D673" t="str">
            <v>전선관</v>
          </cell>
          <cell r="E673" t="str">
            <v>PE 28C</v>
          </cell>
          <cell r="F673">
            <v>40</v>
          </cell>
          <cell r="G673">
            <v>40</v>
          </cell>
          <cell r="H673" t="str">
            <v>m</v>
          </cell>
          <cell r="AY673">
            <v>40</v>
          </cell>
        </row>
        <row r="674">
          <cell r="C674">
            <v>670</v>
          </cell>
          <cell r="D674" t="str">
            <v>전원인입</v>
          </cell>
          <cell r="E674" t="str">
            <v>F-CV 4sq x 2C x 1</v>
          </cell>
          <cell r="F674" t="str">
            <v>1+40+6</v>
          </cell>
          <cell r="G674">
            <v>47</v>
          </cell>
          <cell r="H674" t="str">
            <v>m</v>
          </cell>
          <cell r="BJ674">
            <v>47</v>
          </cell>
        </row>
        <row r="675">
          <cell r="C675">
            <v>671</v>
          </cell>
          <cell r="E675" t="str">
            <v>F-CV 2.5sq x 2C x 1</v>
          </cell>
          <cell r="F675">
            <v>2</v>
          </cell>
          <cell r="G675">
            <v>2</v>
          </cell>
          <cell r="H675" t="str">
            <v>m</v>
          </cell>
          <cell r="BK675">
            <v>2</v>
          </cell>
        </row>
        <row r="676">
          <cell r="C676">
            <v>672</v>
          </cell>
          <cell r="D676" t="str">
            <v>LED 안내판 전원</v>
          </cell>
          <cell r="E676" t="str">
            <v>VCT 1.5sq 2C x 1열</v>
          </cell>
          <cell r="F676" t="str">
            <v>3+4</v>
          </cell>
          <cell r="G676">
            <v>7</v>
          </cell>
          <cell r="H676" t="str">
            <v>m</v>
          </cell>
          <cell r="BM676">
            <v>7</v>
          </cell>
        </row>
        <row r="677">
          <cell r="C677">
            <v>673</v>
          </cell>
          <cell r="D677" t="str">
            <v>카메라 전원</v>
          </cell>
          <cell r="E677" t="str">
            <v>VCT 1.5sq 2C x 4열</v>
          </cell>
          <cell r="F677" t="str">
            <v>3+5</v>
          </cell>
          <cell r="G677">
            <v>8</v>
          </cell>
          <cell r="H677" t="str">
            <v>m</v>
          </cell>
          <cell r="BP677">
            <v>8</v>
          </cell>
        </row>
        <row r="678">
          <cell r="C678">
            <v>674</v>
          </cell>
          <cell r="D678" t="str">
            <v>스피커</v>
          </cell>
          <cell r="E678" t="str">
            <v>SW 2300 x 1</v>
          </cell>
          <cell r="F678" t="str">
            <v>0.5+1.5</v>
          </cell>
          <cell r="G678">
            <v>2</v>
          </cell>
          <cell r="H678" t="str">
            <v>m</v>
          </cell>
          <cell r="BR678">
            <v>2</v>
          </cell>
        </row>
        <row r="679">
          <cell r="C679">
            <v>675</v>
          </cell>
          <cell r="D679" t="str">
            <v>전선</v>
          </cell>
          <cell r="E679" t="str">
            <v>F-GV 4sq x 1</v>
          </cell>
          <cell r="F679" t="str">
            <v>2+4</v>
          </cell>
          <cell r="G679">
            <v>6</v>
          </cell>
          <cell r="H679" t="str">
            <v>m</v>
          </cell>
          <cell r="BZ679">
            <v>6</v>
          </cell>
        </row>
        <row r="680">
          <cell r="C680">
            <v>676</v>
          </cell>
          <cell r="D680" t="str">
            <v>경광등</v>
          </cell>
          <cell r="E680" t="str">
            <v>UTP Cat.5e 4P(옥외) x 1열</v>
          </cell>
          <cell r="F680" t="str">
            <v>0.5+3.5</v>
          </cell>
          <cell r="G680">
            <v>4</v>
          </cell>
          <cell r="H680" t="str">
            <v>m</v>
          </cell>
          <cell r="BS680">
            <v>4</v>
          </cell>
        </row>
        <row r="681">
          <cell r="C681">
            <v>677</v>
          </cell>
          <cell r="D681" t="str">
            <v>비상벨</v>
          </cell>
          <cell r="E681" t="str">
            <v>UTP Cat.5e 4P(옥외) x 1열</v>
          </cell>
          <cell r="F681" t="str">
            <v>0.5+1.5</v>
          </cell>
          <cell r="G681">
            <v>2</v>
          </cell>
          <cell r="H681" t="str">
            <v>m</v>
          </cell>
          <cell r="BS681">
            <v>2</v>
          </cell>
        </row>
        <row r="682">
          <cell r="C682">
            <v>678</v>
          </cell>
          <cell r="D682" t="str">
            <v>카메라 통신</v>
          </cell>
          <cell r="E682" t="str">
            <v>UTP Cat.5e 4P(옥외) x 4열</v>
          </cell>
          <cell r="F682" t="str">
            <v>3+5</v>
          </cell>
          <cell r="G682">
            <v>8</v>
          </cell>
          <cell r="H682" t="str">
            <v>m</v>
          </cell>
          <cell r="BV682">
            <v>8</v>
          </cell>
        </row>
        <row r="683">
          <cell r="C683">
            <v>679</v>
          </cell>
          <cell r="D683" t="str">
            <v>불법광고물부착방지시트</v>
          </cell>
          <cell r="F683" t="str">
            <v>(0.0056+0.165+0.0056)*3.14*2.5</v>
          </cell>
          <cell r="G683">
            <v>1.38317</v>
          </cell>
          <cell r="H683" t="str">
            <v>㎡</v>
          </cell>
          <cell r="AA683">
            <v>1.38317</v>
          </cell>
        </row>
        <row r="684">
          <cell r="C684">
            <v>680</v>
          </cell>
          <cell r="D684" t="str">
            <v>굴착구간</v>
          </cell>
          <cell r="E684" t="str">
            <v>보도블럭</v>
          </cell>
          <cell r="F684">
            <v>40</v>
          </cell>
          <cell r="G684">
            <v>40</v>
          </cell>
          <cell r="H684" t="str">
            <v>m</v>
          </cell>
          <cell r="CK684">
            <v>40</v>
          </cell>
        </row>
        <row r="685">
          <cell r="C685">
            <v>681</v>
          </cell>
        </row>
        <row r="686">
          <cell r="C686">
            <v>682</v>
          </cell>
        </row>
        <row r="687">
          <cell r="C687">
            <v>683</v>
          </cell>
        </row>
        <row r="688">
          <cell r="C688">
            <v>684</v>
          </cell>
        </row>
        <row r="689">
          <cell r="C689">
            <v>685</v>
          </cell>
        </row>
        <row r="690">
          <cell r="C690">
            <v>686</v>
          </cell>
        </row>
        <row r="691">
          <cell r="C691">
            <v>687</v>
          </cell>
        </row>
        <row r="692">
          <cell r="C692">
            <v>688</v>
          </cell>
        </row>
        <row r="693">
          <cell r="C693">
            <v>689</v>
          </cell>
        </row>
        <row r="694">
          <cell r="C694">
            <v>690</v>
          </cell>
        </row>
        <row r="695">
          <cell r="C695">
            <v>691</v>
          </cell>
        </row>
        <row r="696">
          <cell r="C696">
            <v>692</v>
          </cell>
        </row>
        <row r="697">
          <cell r="C697">
            <v>693</v>
          </cell>
        </row>
        <row r="698">
          <cell r="C698">
            <v>694</v>
          </cell>
        </row>
        <row r="699">
          <cell r="C699">
            <v>695</v>
          </cell>
        </row>
        <row r="700">
          <cell r="C700">
            <v>696</v>
          </cell>
        </row>
        <row r="701">
          <cell r="B701">
            <v>1043</v>
          </cell>
          <cell r="C701">
            <v>697</v>
          </cell>
          <cell r="D701" t="str">
            <v>계</v>
          </cell>
          <cell r="I701">
            <v>1</v>
          </cell>
          <cell r="J701">
            <v>1</v>
          </cell>
          <cell r="K701">
            <v>1</v>
          </cell>
          <cell r="L701">
            <v>1</v>
          </cell>
          <cell r="M701">
            <v>1</v>
          </cell>
          <cell r="N701">
            <v>1</v>
          </cell>
          <cell r="O701">
            <v>1</v>
          </cell>
          <cell r="P701">
            <v>0</v>
          </cell>
          <cell r="Q701">
            <v>0</v>
          </cell>
          <cell r="R701">
            <v>1</v>
          </cell>
          <cell r="S701">
            <v>1</v>
          </cell>
          <cell r="T701">
            <v>0</v>
          </cell>
          <cell r="U701">
            <v>0</v>
          </cell>
          <cell r="V701">
            <v>0</v>
          </cell>
          <cell r="W701">
            <v>0</v>
          </cell>
          <cell r="X701">
            <v>1</v>
          </cell>
          <cell r="Y701">
            <v>1</v>
          </cell>
          <cell r="Z701">
            <v>1</v>
          </cell>
          <cell r="AA701">
            <v>1.38317</v>
          </cell>
          <cell r="AB701">
            <v>1</v>
          </cell>
          <cell r="AC701">
            <v>0</v>
          </cell>
          <cell r="AD701">
            <v>2</v>
          </cell>
          <cell r="AE701">
            <v>0</v>
          </cell>
          <cell r="AF701">
            <v>1</v>
          </cell>
          <cell r="AG701">
            <v>0</v>
          </cell>
          <cell r="AH701">
            <v>0</v>
          </cell>
          <cell r="AI701">
            <v>0</v>
          </cell>
          <cell r="AJ701">
            <v>0</v>
          </cell>
          <cell r="AK701">
            <v>1</v>
          </cell>
          <cell r="AL701">
            <v>0</v>
          </cell>
          <cell r="AM701">
            <v>0</v>
          </cell>
          <cell r="AN701">
            <v>0</v>
          </cell>
          <cell r="AO701">
            <v>0</v>
          </cell>
          <cell r="AP701">
            <v>0</v>
          </cell>
          <cell r="AQ701">
            <v>1</v>
          </cell>
          <cell r="AR701">
            <v>0</v>
          </cell>
          <cell r="AS701">
            <v>0</v>
          </cell>
          <cell r="AT701">
            <v>0</v>
          </cell>
          <cell r="AU701">
            <v>1</v>
          </cell>
          <cell r="AV701">
            <v>0</v>
          </cell>
          <cell r="AW701">
            <v>0</v>
          </cell>
          <cell r="AX701">
            <v>0</v>
          </cell>
          <cell r="AY701">
            <v>40</v>
          </cell>
          <cell r="AZ701">
            <v>0</v>
          </cell>
          <cell r="BA701">
            <v>0</v>
          </cell>
          <cell r="BB701">
            <v>0</v>
          </cell>
          <cell r="BC701">
            <v>0</v>
          </cell>
          <cell r="BD701">
            <v>0</v>
          </cell>
          <cell r="BE701">
            <v>0</v>
          </cell>
          <cell r="BF701">
            <v>0</v>
          </cell>
          <cell r="BG701">
            <v>0</v>
          </cell>
          <cell r="BH701">
            <v>0</v>
          </cell>
          <cell r="BI701">
            <v>0</v>
          </cell>
          <cell r="BJ701">
            <v>47</v>
          </cell>
          <cell r="BK701">
            <v>2</v>
          </cell>
          <cell r="BL701">
            <v>0</v>
          </cell>
          <cell r="BM701">
            <v>7</v>
          </cell>
          <cell r="BN701">
            <v>0</v>
          </cell>
          <cell r="BO701">
            <v>0</v>
          </cell>
          <cell r="BP701">
            <v>8</v>
          </cell>
          <cell r="BQ701">
            <v>0</v>
          </cell>
          <cell r="BR701">
            <v>2</v>
          </cell>
          <cell r="BS701">
            <v>6</v>
          </cell>
          <cell r="BT701">
            <v>0</v>
          </cell>
          <cell r="BU701">
            <v>0</v>
          </cell>
          <cell r="BV701">
            <v>8</v>
          </cell>
          <cell r="BW701">
            <v>0</v>
          </cell>
          <cell r="BX701">
            <v>0</v>
          </cell>
          <cell r="BY701">
            <v>0</v>
          </cell>
          <cell r="BZ701">
            <v>6</v>
          </cell>
          <cell r="CA701">
            <v>1</v>
          </cell>
          <cell r="CB701">
            <v>0</v>
          </cell>
          <cell r="CC701">
            <v>1</v>
          </cell>
          <cell r="CD701">
            <v>2</v>
          </cell>
          <cell r="CE701">
            <v>0</v>
          </cell>
          <cell r="CF701">
            <v>0</v>
          </cell>
          <cell r="CG701">
            <v>0</v>
          </cell>
          <cell r="CH701">
            <v>0</v>
          </cell>
          <cell r="CI701">
            <v>0</v>
          </cell>
          <cell r="CJ701">
            <v>0</v>
          </cell>
          <cell r="CK701">
            <v>40</v>
          </cell>
          <cell r="CL701">
            <v>0</v>
          </cell>
          <cell r="CM701">
            <v>40</v>
          </cell>
          <cell r="CN701">
            <v>0</v>
          </cell>
          <cell r="CO701">
            <v>26</v>
          </cell>
          <cell r="CP701">
            <v>3</v>
          </cell>
          <cell r="CQ701">
            <v>0</v>
          </cell>
          <cell r="CR701">
            <v>0</v>
          </cell>
          <cell r="CS701">
            <v>0</v>
          </cell>
        </row>
      </sheetData>
      <sheetData sheetId="40" refreshError="1"/>
      <sheetData sheetId="41" refreshError="1"/>
      <sheetData sheetId="42">
        <row r="2">
          <cell r="B2" t="str">
            <v>1. CCTV 설치</v>
          </cell>
        </row>
        <row r="3">
          <cell r="A3">
            <v>1</v>
          </cell>
          <cell r="B3" t="str">
            <v>기흥구 고매동 836-1(천)</v>
          </cell>
        </row>
        <row r="4">
          <cell r="A4">
            <v>2</v>
          </cell>
          <cell r="B4" t="str">
            <v>기흥구 공세동 152-2(임)</v>
          </cell>
        </row>
        <row r="5">
          <cell r="A5">
            <v>3</v>
          </cell>
          <cell r="B5" t="str">
            <v>기흥구 구갈동 617(도)</v>
          </cell>
        </row>
        <row r="6">
          <cell r="A6">
            <v>4</v>
          </cell>
          <cell r="B6" t="str">
            <v>기흥구 농서동 415(도)</v>
          </cell>
        </row>
        <row r="7">
          <cell r="A7">
            <v>5</v>
          </cell>
          <cell r="B7" t="str">
            <v>기흥구 마북동 317-43(도)</v>
          </cell>
        </row>
        <row r="8">
          <cell r="A8">
            <v>6</v>
          </cell>
          <cell r="B8" t="str">
            <v>기흥구 보라동 288-28(전)</v>
          </cell>
        </row>
        <row r="9">
          <cell r="A9">
            <v>7</v>
          </cell>
          <cell r="B9" t="str">
            <v>기흥구 상하동 592(구)(상하동 121)</v>
          </cell>
        </row>
        <row r="10">
          <cell r="A10">
            <v>8</v>
          </cell>
          <cell r="B10" t="str">
            <v>기흥구 상하동 614(구)(상하동 353)</v>
          </cell>
        </row>
        <row r="11">
          <cell r="A11">
            <v>9</v>
          </cell>
          <cell r="B11" t="str">
            <v>기흥구 신갈동 74(도)(신갈동 58)</v>
          </cell>
        </row>
        <row r="12">
          <cell r="A12">
            <v>10</v>
          </cell>
          <cell r="B12" t="str">
            <v>기흥구 언남동 465-9(도)</v>
          </cell>
        </row>
        <row r="13">
          <cell r="A13">
            <v>11</v>
          </cell>
          <cell r="B13" t="str">
            <v>기흥구 영덕동 1256(천)(공원 다리 부근)</v>
          </cell>
        </row>
        <row r="14">
          <cell r="A14">
            <v>12</v>
          </cell>
          <cell r="B14" t="str">
            <v>기흥구 중동 665-43(도)(중동 665-23)</v>
          </cell>
        </row>
        <row r="15">
          <cell r="A15">
            <v>13</v>
          </cell>
          <cell r="B15" t="str">
            <v>기흥구 마북동 516-3(대)</v>
          </cell>
        </row>
        <row r="16">
          <cell r="A16">
            <v>14</v>
          </cell>
          <cell r="B16" t="str">
            <v>기흥구 신갈동 402-5(도)</v>
          </cell>
        </row>
        <row r="17">
          <cell r="A17">
            <v>15</v>
          </cell>
          <cell r="B17" t="str">
            <v>기흥구 지곡동 산31-3(임)(지곡동61-3)</v>
          </cell>
        </row>
        <row r="18">
          <cell r="A18">
            <v>16</v>
          </cell>
          <cell r="B18" t="str">
            <v>수지구 고기동 259-58(도)(고기동391-2)</v>
          </cell>
        </row>
        <row r="19">
          <cell r="A19">
            <v>17</v>
          </cell>
          <cell r="B19" t="str">
            <v>수지구 고기동 755-36(천)</v>
          </cell>
        </row>
        <row r="20">
          <cell r="A20">
            <v>18</v>
          </cell>
          <cell r="B20" t="str">
            <v>수지구 상현동 269-4(답)(상현동 54-14)</v>
          </cell>
        </row>
        <row r="21">
          <cell r="A21">
            <v>19</v>
          </cell>
          <cell r="B21" t="str">
            <v>수지구 상현동 870(도)(상현동 869)</v>
          </cell>
        </row>
        <row r="22">
          <cell r="A22">
            <v>20</v>
          </cell>
          <cell r="B22" t="str">
            <v>수지구 성복동 544-4(도)</v>
          </cell>
        </row>
        <row r="23">
          <cell r="A23">
            <v>21</v>
          </cell>
          <cell r="B23" t="str">
            <v>수지구 신봉동 999(도)(신봉동 993)</v>
          </cell>
        </row>
        <row r="24">
          <cell r="A24">
            <v>22</v>
          </cell>
          <cell r="B24" t="str">
            <v>수지구 죽전동 539-8(도)</v>
          </cell>
        </row>
        <row r="25">
          <cell r="A25">
            <v>23</v>
          </cell>
          <cell r="B25" t="str">
            <v>수지구 죽전동 1480(도)(죽전동 1189-5)</v>
          </cell>
        </row>
        <row r="26">
          <cell r="A26">
            <v>24</v>
          </cell>
          <cell r="B26" t="str">
            <v>수지구 풍덕천동 776(도)(푸름어린이집 뒤편)</v>
          </cell>
        </row>
        <row r="27">
          <cell r="A27">
            <v>25</v>
          </cell>
          <cell r="B27" t="str">
            <v>수지구 풍덕천동 780(도)(풍덕천동 707)</v>
          </cell>
        </row>
        <row r="28">
          <cell r="A28">
            <v>26</v>
          </cell>
          <cell r="B28" t="str">
            <v>처인구 남동 506(전)</v>
          </cell>
        </row>
        <row r="29">
          <cell r="A29">
            <v>27</v>
          </cell>
          <cell r="B29" t="str">
            <v>처인구 남사면 북리 950-57(천)</v>
          </cell>
        </row>
        <row r="30">
          <cell r="A30">
            <v>28</v>
          </cell>
          <cell r="B30" t="str">
            <v>처인구 모현읍 동림리 36-28(대)</v>
          </cell>
        </row>
        <row r="31">
          <cell r="A31">
            <v>29</v>
          </cell>
          <cell r="B31" t="str">
            <v>처인구 모현읍 동림리 144-6(도)</v>
          </cell>
        </row>
        <row r="32">
          <cell r="A32">
            <v>30</v>
          </cell>
          <cell r="B32" t="str">
            <v>처인구 백암면 근창리 23-1(묘)</v>
          </cell>
        </row>
        <row r="33">
          <cell r="A33">
            <v>31</v>
          </cell>
          <cell r="B33" t="str">
            <v>처인구 백암면 백암리 293-8(답)</v>
          </cell>
        </row>
        <row r="34">
          <cell r="A34">
            <v>32</v>
          </cell>
          <cell r="B34" t="str">
            <v>처인구 양지면 송문리 72-3(철)</v>
          </cell>
        </row>
        <row r="35">
          <cell r="A35">
            <v>33</v>
          </cell>
          <cell r="B35" t="str">
            <v>처인구 양지면 제일리 273-2(도)</v>
          </cell>
        </row>
        <row r="36">
          <cell r="A36">
            <v>34</v>
          </cell>
          <cell r="B36" t="str">
            <v>처인구 역북동 632-43(천)(역북동 439)</v>
          </cell>
        </row>
        <row r="37">
          <cell r="A37">
            <v>35</v>
          </cell>
          <cell r="B37" t="str">
            <v>처인구 원삼면 맹리 352-4(답)</v>
          </cell>
        </row>
        <row r="38">
          <cell r="A38">
            <v>36</v>
          </cell>
          <cell r="B38" t="str">
            <v>처인구 원삼면 맹리 706(구)(맹리 311-16)</v>
          </cell>
        </row>
        <row r="39">
          <cell r="A39">
            <v>37</v>
          </cell>
          <cell r="B39" t="str">
            <v>처인구 유방동 70-2(도)</v>
          </cell>
        </row>
        <row r="40">
          <cell r="A40">
            <v>38</v>
          </cell>
          <cell r="B40" t="str">
            <v>처인구 이동읍 천리 634(묘)</v>
          </cell>
        </row>
        <row r="41">
          <cell r="A41">
            <v>39</v>
          </cell>
          <cell r="B41" t="str">
            <v>처인구 포곡읍 둔전리3(구)(둔전리32-5)</v>
          </cell>
        </row>
        <row r="42">
          <cell r="A42">
            <v>40</v>
          </cell>
          <cell r="B42" t="str">
            <v>처인구 포곡읍 둔전리147(대)(둔전리144-9)</v>
          </cell>
        </row>
        <row r="43">
          <cell r="A43">
            <v>41</v>
          </cell>
          <cell r="B43" t="str">
            <v>처인구 포곡읍 삼계리 607-9(구)</v>
          </cell>
        </row>
        <row r="44">
          <cell r="A44">
            <v>42</v>
          </cell>
          <cell r="B44" t="str">
            <v>처인구 남사면 아곡리 707(도)</v>
          </cell>
        </row>
        <row r="45">
          <cell r="A45">
            <v>43</v>
          </cell>
          <cell r="B45" t="str">
            <v>처인구 남사면 완장리 696(답)</v>
          </cell>
        </row>
        <row r="46">
          <cell r="A46">
            <v>44</v>
          </cell>
          <cell r="B46" t="str">
            <v>기흥구 마북동 344-1</v>
          </cell>
        </row>
        <row r="47">
          <cell r="A47">
            <v>45</v>
          </cell>
          <cell r="B47" t="str">
            <v>기흥구 중동 1077</v>
          </cell>
        </row>
        <row r="48">
          <cell r="A48">
            <v>46</v>
          </cell>
          <cell r="B48" t="str">
            <v>기흥구 언남동 328-2</v>
          </cell>
        </row>
        <row r="49">
          <cell r="A49">
            <v>47</v>
          </cell>
          <cell r="B49" t="str">
            <v>기흥구 동백동 431-2</v>
          </cell>
        </row>
        <row r="50">
          <cell r="A50">
            <v>48</v>
          </cell>
          <cell r="B50" t="str">
            <v>기흥구 중동 665-43</v>
          </cell>
        </row>
        <row r="51">
          <cell r="A51">
            <v>49</v>
          </cell>
          <cell r="B51" t="str">
            <v>기흥구 중동 993</v>
          </cell>
        </row>
        <row r="52">
          <cell r="A52">
            <v>50</v>
          </cell>
          <cell r="B52" t="str">
            <v>기흥구 중동 815</v>
          </cell>
        </row>
        <row r="53">
          <cell r="A53">
            <v>51</v>
          </cell>
          <cell r="B53" t="str">
            <v>기흥구 상하동 578</v>
          </cell>
        </row>
        <row r="54">
          <cell r="A54">
            <v>52</v>
          </cell>
          <cell r="B54" t="str">
            <v>기흥구 마북동 502-354</v>
          </cell>
        </row>
        <row r="55">
          <cell r="A55">
            <v>53</v>
          </cell>
          <cell r="B55" t="str">
            <v>기흥구 중동 1104</v>
          </cell>
        </row>
        <row r="56">
          <cell r="A56">
            <v>54</v>
          </cell>
          <cell r="B56" t="str">
            <v>기흥구 중동 1097</v>
          </cell>
        </row>
        <row r="57">
          <cell r="A57">
            <v>55</v>
          </cell>
        </row>
        <row r="58">
          <cell r="A58">
            <v>56</v>
          </cell>
        </row>
        <row r="59">
          <cell r="A59">
            <v>57</v>
          </cell>
        </row>
        <row r="60">
          <cell r="A60">
            <v>58</v>
          </cell>
        </row>
        <row r="61">
          <cell r="A61">
            <v>59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공사)-1"/>
      <sheetName val="총괄표"/>
      <sheetName val="내역서"/>
      <sheetName val="잔토량"/>
      <sheetName val="단위내역목록"/>
      <sheetName val="단위내역서"/>
      <sheetName val="단가비교표"/>
      <sheetName val="원가계산서(폐기물처리)"/>
      <sheetName val="폐기물내역"/>
      <sheetName val="폐기물처리비 "/>
      <sheetName val="N賃率-職"/>
      <sheetName val="PAD TR보호대기초"/>
      <sheetName val="가로등기초"/>
      <sheetName val="HANDHOLE(2)"/>
      <sheetName val="내역"/>
      <sheetName val="일위대가(긴급전화)"/>
      <sheetName val="자재단가표"/>
      <sheetName val="일위대가표"/>
      <sheetName val="서울기획2003"/>
      <sheetName val="Sheet1"/>
      <sheetName val="노임"/>
      <sheetName val="합천내역"/>
      <sheetName val="목차"/>
      <sheetName val="인건비"/>
      <sheetName val="#REF"/>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본변경화일"/>
      <sheetName val="전문하도급"/>
      <sheetName val="일위대가"/>
      <sheetName val="MOTOR"/>
      <sheetName val="#REF"/>
      <sheetName val="교량전기"/>
      <sheetName val="평가데이터"/>
      <sheetName val="내역"/>
      <sheetName val="현장관리비 산출내역"/>
      <sheetName val="경상비"/>
      <sheetName val="DANGA"/>
      <sheetName val="단가표"/>
      <sheetName val="단가"/>
      <sheetName val="내역서"/>
      <sheetName val="전기"/>
      <sheetName val="국내조달(통합-1)"/>
      <sheetName val="구간공종"/>
      <sheetName val="수량산출"/>
      <sheetName val="연결임시"/>
      <sheetName val="빌딩 안내"/>
      <sheetName val="토공"/>
      <sheetName val="인건비 "/>
      <sheetName val="내역서1999.8최종"/>
      <sheetName val="2. 공원조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예산"/>
      <sheetName val="cover설계서"/>
      <sheetName val="예산서갑지"/>
      <sheetName val="원가계산"/>
      <sheetName val="원가근거 "/>
      <sheetName val="관급자재집계"/>
      <sheetName val="내역서집계"/>
      <sheetName val="내역서(1. 옥외전력 및 수변전설비)"/>
      <sheetName val="내역서(2. 접지 및 피뢰침 설비)"/>
      <sheetName val="내역서(3. CABLE TRAY)"/>
      <sheetName val="내역서(4. 가압장 동력)"/>
      <sheetName val="내역서(5. 약품투입동,응집침전지 동력)"/>
      <sheetName val="내역서(6. 여과지 동력)"/>
      <sheetName val="내역서(7. 농축조,농축분배조 동력)"/>
      <sheetName val="내역서(8. 조정농축조,조정농축분배조 동력)"/>
      <sheetName val="내역서(9. 탈리액농축조,탈리액농축분배조 동력)"/>
      <sheetName val="내역서(10. 탈수기동,회수펌프동 동력)"/>
      <sheetName val="내역서(11. 식당 및 창고 전력간선,전열)"/>
      <sheetName val="내역서(12. 식당 및 창고 전등)"/>
      <sheetName val="내역서(13. 가압장 전력간선,전열)"/>
      <sheetName val="내역서(14. 가압장 전등)"/>
      <sheetName val="내역서(15. 여과지 전력간선,전열)"/>
      <sheetName val="내역서(16. 여과지 전등)"/>
      <sheetName val="내역서(17. 각 농축분배조 전등.전열)"/>
      <sheetName val="내역서(18. 옥외 약전 및 방송)"/>
      <sheetName val="내역서(19. 각동 약전 및 방송)"/>
      <sheetName val="부대설비"/>
      <sheetName val="대가갑지"/>
      <sheetName val="일위대가"/>
      <sheetName val="분전반설치비 일위대가"/>
      <sheetName val="그림갑지"/>
      <sheetName val="가로등기초"/>
      <sheetName val="잡철물제작"/>
      <sheetName val="관로굴착"/>
      <sheetName val="단가갑지"/>
      <sheetName val="단가비교표"/>
      <sheetName val="산출서갑지"/>
      <sheetName val="공량갑지"/>
      <sheetName val="공량(1. 옥외전력 및 수변전, 외등설비)"/>
      <sheetName val="공량(2. 접지 및 피뢰침 설비)"/>
      <sheetName val="공량(3. CABLE TRAY)"/>
      <sheetName val="공량(4. 가압장 동력)"/>
      <sheetName val="공량(5. 약품투입동,응집침전지 동력)"/>
      <sheetName val="공량(6. 여과지 동력)"/>
      <sheetName val="공량(7. 농축조,농축분배조 동력)"/>
      <sheetName val="공량(8. 조정농축조,조정농축분배조 동력)"/>
      <sheetName val="공량(9. 탈리액농축조,탈리액농축분배조 동력)"/>
      <sheetName val="공량(10. 탈수기동,회수펌프동 동력)"/>
      <sheetName val="공량(11. 식당 및 창고 전력간선,전열)"/>
      <sheetName val="공량(12. 식당 및 창고 전등)"/>
      <sheetName val="공량(13. 가압장 전력간선,전열)"/>
      <sheetName val="공량(14. 가압장 전등)"/>
      <sheetName val="공량(15. 여과지 전력간선,전열)"/>
      <sheetName val="공량(16. 여과지 전등)"/>
      <sheetName val="공량(17. 각 농축분배조 전등.전열)"/>
      <sheetName val="공량(18. 옥외 약전 및 방송)"/>
      <sheetName val="공량(19. 각동 약전 및 방송"/>
      <sheetName val="산출조서갑지"/>
      <sheetName val="산출조서(1.옥외전력 및 수변전, 외등설비)"/>
      <sheetName val="산출조서(2. 접지 및 피뢰침 설비)"/>
      <sheetName val="산출조서(3. CABLE TRAY)"/>
      <sheetName val="산출조서(4. 가압장 동력)"/>
      <sheetName val="산출조서(5. 약품투입동,응집침전지 동력)"/>
      <sheetName val="산출조서(6. 여과지 동력)"/>
      <sheetName val="산출조서(7. 농축조,농축분배조 동력)"/>
      <sheetName val="산출조서(8. 조정농축조,조정농축분배조 동력)"/>
      <sheetName val="산출조서(9. 탈리액농축조,탈리액농축분배조 동력)"/>
      <sheetName val="산출조서(10. 탈수기동,회수펌프동 동력)"/>
      <sheetName val="산출조서(11. 식당 및 창고 전력간선,전열)"/>
      <sheetName val="산출조서(12. 식당 및 창고 전등)"/>
      <sheetName val="산출조서(13. 가압장 전력간선,전열)"/>
      <sheetName val="산출조서(L1. 관리동 전등)"/>
      <sheetName val="산출조서(L2. 침사지 전등,전열)"/>
      <sheetName val="산출조서(15. 여과지 전력간선,전열)"/>
      <sheetName val="산출조서(16. 여과지 전등)"/>
      <sheetName val="산출조서(17. 각 농축분배조 전등.전열)"/>
      <sheetName val="산출조서(18. 옥외 약전 및 방송)"/>
      <sheetName val="산출조서(19. 각동 약전 및 방송)"/>
      <sheetName val="견적갑지"/>
      <sheetName val="Sheet6"/>
      <sheetName val="Sheet7"/>
      <sheetName val="Sheet8"/>
      <sheetName val="Sheet9"/>
      <sheetName val="Sheet10"/>
      <sheetName val="Sheet11"/>
      <sheetName val="Sheet12"/>
      <sheetName val="Sheet13"/>
      <sheetName val="Sheet14"/>
      <sheetName val="Sheet15"/>
      <sheetName val="Sheet16"/>
      <sheetName val="Sheet5"/>
      <sheetName val="한전 수탁비 계산 내역"/>
      <sheetName val="CUBICLE설치비 일위대가 "/>
      <sheetName val="9811"/>
      <sheetName val="NFB"/>
      <sheetName val="9509"/>
      <sheetName val="갑지"/>
      <sheetName val="집계표"/>
      <sheetName val="내역서"/>
      <sheetName val="식재품셈"/>
      <sheetName val="원가계산서 "/>
      <sheetName val="고용보험료"/>
      <sheetName val="예산내역서"/>
      <sheetName val="관급"/>
      <sheetName val="견적을지"/>
      <sheetName val="이름정의"/>
      <sheetName val="대로근거"/>
      <sheetName val="중로근거"/>
      <sheetName val="내역"/>
      <sheetName val="G.R300경비"/>
      <sheetName val="여과지동"/>
      <sheetName val="기초자료"/>
      <sheetName val="기성내역서표지"/>
      <sheetName val="계수시트"/>
      <sheetName val="준검 내역서"/>
      <sheetName val="연봉제 전환의 건"/>
      <sheetName val="연봉제임금테이블"/>
      <sheetName val="기초일위"/>
      <sheetName val="시설일위"/>
      <sheetName val="조명일위"/>
      <sheetName val="설계 갑지"/>
      <sheetName val="투찰금액"/>
      <sheetName val="직재"/>
      <sheetName val="부표총괄"/>
      <sheetName val="연결임시"/>
      <sheetName val="산출금액내역"/>
      <sheetName val="_x0000__x0000__x0000__x0004__x0000_"/>
      <sheetName val="가도공"/>
      <sheetName val="접속도로1"/>
      <sheetName val="Sheet1"/>
      <sheetName val="SORCE1"/>
      <sheetName val="선로정수계산"/>
      <sheetName val="납부서"/>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총괄표"/>
      <sheetName val="원가계산"/>
      <sheetName val="총괄내역"/>
      <sheetName val="퇴직공제부금비"/>
      <sheetName val="내역"/>
      <sheetName val="일위대가 (PM)"/>
      <sheetName val="일위대가"/>
      <sheetName val="단가 "/>
      <sheetName val="사무보조원"/>
      <sheetName val="감독차량비"/>
      <sheetName val="중기"/>
      <sheetName val="지급자재"/>
      <sheetName val="가로등수량집계"/>
      <sheetName val="전선 및 전선관(가로등)"/>
      <sheetName val="압착단자(가로등)"/>
      <sheetName val="부대공사집계(가로등)"/>
      <sheetName val="관로터파기(가로등)"/>
      <sheetName val="가로등기초"/>
      <sheetName val="보안등주(기초,가로등)"/>
      <sheetName val="점멸기기초(보도,가로등)"/>
      <sheetName val="관로(차도,가로등)"/>
      <sheetName val="관로(보도,가로등)"/>
      <sheetName val="공원등수량집계"/>
      <sheetName val="압착단자(공원등)"/>
      <sheetName val="전선 및 전선관(공원등)"/>
      <sheetName val="부대공사집계(공원등)"/>
      <sheetName val="관로터파기(공원등)"/>
      <sheetName val="관로(공원녹지)"/>
      <sheetName val="공원등기초"/>
      <sheetName val="점멸기기초(녹지,공원등)"/>
      <sheetName val="노임"/>
      <sheetName val="9811"/>
      <sheetName val="9GNG운반"/>
      <sheetName val="별표 "/>
      <sheetName val="인건비"/>
      <sheetName val="갑지"/>
      <sheetName val="집계표"/>
      <sheetName val="중기사용료"/>
      <sheetName val="현장관리비"/>
      <sheetName val="품목"/>
    </sheetNames>
    <sheetDataSet>
      <sheetData sheetId="0" refreshError="1"/>
      <sheetData sheetId="1" refreshError="1"/>
      <sheetData sheetId="2" refreshError="1"/>
      <sheetData sheetId="3" refreshError="1"/>
      <sheetData sheetId="4" refreshError="1"/>
      <sheetData sheetId="5" refreshError="1"/>
      <sheetData sheetId="6">
        <row r="394">
          <cell r="A394" t="str">
            <v>제1호표</v>
          </cell>
        </row>
      </sheetData>
      <sheetData sheetId="7" refreshError="1"/>
      <sheetData sheetId="8">
        <row r="3">
          <cell r="B3" t="str">
            <v>CD-P 16C</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A2" t="str">
            <v>플랜트전공</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
      <sheetName val="표지1"/>
      <sheetName val="원가계산서"/>
      <sheetName val="내역집계표"/>
      <sheetName val="내역서"/>
      <sheetName val="표지2"/>
      <sheetName val="일위대가표"/>
      <sheetName val="접지일위대가공량"/>
      <sheetName val="표지3"/>
      <sheetName val="공량"/>
      <sheetName val="산출기초"/>
      <sheetName val="표지4"/>
      <sheetName val="단가대비표"/>
      <sheetName val="N賃率-職"/>
      <sheetName val="#REF"/>
      <sheetName val="단가 "/>
      <sheetName val="일위대가 (PM)"/>
      <sheetName val="노임"/>
      <sheetName val="수량산출"/>
      <sheetName val="9509"/>
      <sheetName val="Sheet1"/>
      <sheetName val="9811"/>
      <sheetName val="합천내역"/>
      <sheetName val="집계표"/>
      <sheetName val="8.PILE  (돌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
      <sheetName val="견적갑지"/>
      <sheetName val="견적을지"/>
      <sheetName val="수수료"/>
      <sheetName val="일대"/>
      <sheetName val="노임"/>
      <sheetName val="산출"/>
      <sheetName val="단가"/>
      <sheetName val="단가 (2)"/>
      <sheetName val="조도"/>
      <sheetName val="부하"/>
      <sheetName val="전압강하"/>
      <sheetName val="일위대가"/>
      <sheetName val="단가 "/>
      <sheetName val="일위대가 (PM)"/>
      <sheetName val="11-1.노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REF"/>
      <sheetName val="전기자료"/>
      <sheetName val="GEN"/>
      <sheetName val="동부하-L"/>
      <sheetName val="도체종-상수표"/>
      <sheetName val="변압기 "/>
      <sheetName val="L-A"/>
      <sheetName val="DUT-BAT1"/>
      <sheetName val="부속동"/>
      <sheetName val="동-LE"/>
      <sheetName val="MCC"/>
      <sheetName val="주차장"/>
      <sheetName val="data"/>
      <sheetName val="504전기실 동부하-L"/>
      <sheetName val="세대부하"/>
      <sheetName val="약품공급2"/>
      <sheetName val="9GNG운반"/>
      <sheetName val="P-J"/>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설명서"/>
      <sheetName val="표지 (설계설명서)"/>
      <sheetName val="0.설계서"/>
      <sheetName val="목차"/>
      <sheetName val="0.표지"/>
      <sheetName val="원가계산서"/>
      <sheetName val="물품원가계산서"/>
      <sheetName val="2.표지"/>
      <sheetName val="총괄집계표"/>
      <sheetName val="관급자재비(관제센터)"/>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관제센터)"/>
      <sheetName val="수량산출서(관제센터)"/>
      <sheetName val="수량집계(현장장비)"/>
      <sheetName val="수량산출서(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R6" t="str">
            <v>통신소프트웨어Guardian Enterprise_LIC200</v>
          </cell>
          <cell r="S6">
            <v>39670000</v>
          </cell>
        </row>
        <row r="7">
          <cell r="R7" t="str">
            <v>DRIVE BOX4U/60HDDS</v>
          </cell>
          <cell r="S7">
            <v>8800000</v>
          </cell>
        </row>
        <row r="8">
          <cell r="R8" t="str">
            <v>DISK DRIVE10TB</v>
          </cell>
          <cell r="S8">
            <v>2750000</v>
          </cell>
        </row>
        <row r="9">
          <cell r="R9" t="str">
            <v>SAN SWITCH8Port(MAX 24Port)</v>
          </cell>
          <cell r="S9">
            <v>9400000</v>
          </cell>
        </row>
        <row r="12">
          <cell r="R12" t="str">
            <v>스피드 돔 카메라2.0 Megapixel</v>
          </cell>
          <cell r="S12">
            <v>2600000</v>
          </cell>
        </row>
        <row r="13">
          <cell r="R13" t="str">
            <v>고정형 카메라2.0 Megapixel, IR일체형</v>
          </cell>
          <cell r="S13">
            <v>700000</v>
          </cell>
        </row>
        <row r="14">
          <cell r="R14" t="str">
            <v>스피드 돔 카메라 고정용 브래킷제작사양</v>
          </cell>
          <cell r="S14">
            <v>50000</v>
          </cell>
        </row>
        <row r="15">
          <cell r="R15" t="str">
            <v>고정형 카메라 브래킷제작사양</v>
          </cell>
          <cell r="S15">
            <v>80000</v>
          </cell>
        </row>
        <row r="16">
          <cell r="R16" t="str">
            <v>경광등크세논램프 5W, ABS</v>
          </cell>
          <cell r="S16">
            <v>50000</v>
          </cell>
        </row>
        <row r="17">
          <cell r="R17" t="str">
            <v>스피커20W, 8Ω</v>
          </cell>
          <cell r="S17">
            <v>44500</v>
          </cell>
        </row>
        <row r="18">
          <cell r="R18" t="str">
            <v>안내판폴 or 부착대(ARM)부착형</v>
          </cell>
          <cell r="S18">
            <v>75000</v>
          </cell>
        </row>
        <row r="19">
          <cell r="R19" t="str">
            <v>안내판(함체부착용)접착식(400x300x3t)</v>
          </cell>
          <cell r="S19">
            <v>50000</v>
          </cell>
        </row>
        <row r="20">
          <cell r="R20" t="str">
            <v>함체(분체도장)SUS 400x700x370, 이중구조</v>
          </cell>
          <cell r="S20">
            <v>850000</v>
          </cell>
        </row>
        <row r="21">
          <cell r="R21" t="str">
            <v>함체(분체도장)SUS 300x400x360, 1.2t</v>
          </cell>
          <cell r="S21">
            <v>300000</v>
          </cell>
        </row>
        <row r="22">
          <cell r="R22" t="str">
            <v>누전차단기ELB 2P 30/20AT</v>
          </cell>
          <cell r="S22">
            <v>13500</v>
          </cell>
        </row>
        <row r="23">
          <cell r="R23" t="str">
            <v>써지보호기전원, 40KA</v>
          </cell>
          <cell r="S23">
            <v>90000</v>
          </cell>
        </row>
        <row r="24">
          <cell r="R24" t="str">
            <v>써지보호기데이터,12V, 25VPK</v>
          </cell>
          <cell r="S24">
            <v>150000</v>
          </cell>
        </row>
        <row r="25">
          <cell r="R25" t="str">
            <v>멀티콘센트접지6구</v>
          </cell>
          <cell r="S25">
            <v>12400</v>
          </cell>
        </row>
        <row r="26">
          <cell r="R26" t="str">
            <v>멀티콘센트접지2구</v>
          </cell>
          <cell r="S26">
            <v>6300</v>
          </cell>
        </row>
        <row r="27">
          <cell r="R27" t="str">
            <v xml:space="preserve">광 스위치TP Port : 8포트 </v>
          </cell>
          <cell r="S27">
            <v>300000</v>
          </cell>
        </row>
        <row r="28">
          <cell r="R28" t="str">
            <v>CCTV POLE6M, Ø165, 분체도장</v>
          </cell>
          <cell r="S28">
            <v>1100000</v>
          </cell>
        </row>
        <row r="29">
          <cell r="R29" t="str">
            <v>CCTV POLE7M, Ø165, 분체도장</v>
          </cell>
          <cell r="S29">
            <v>1400000</v>
          </cell>
        </row>
        <row r="30">
          <cell r="R30" t="str">
            <v>부착대(ARM)2M, Ø76, 분체도장</v>
          </cell>
          <cell r="S30">
            <v>210000</v>
          </cell>
        </row>
        <row r="31">
          <cell r="R31" t="str">
            <v>부착대(ARM)3M, Ø76, 분체도장</v>
          </cell>
          <cell r="S31">
            <v>230000</v>
          </cell>
        </row>
        <row r="32">
          <cell r="R32" t="str">
            <v>부착대(ARM)4M, Ø76, 분체도장</v>
          </cell>
          <cell r="S32">
            <v>240000</v>
          </cell>
        </row>
        <row r="33">
          <cell r="R33" t="str">
            <v>부착대(ARM)5M, Ø76, 분체도장</v>
          </cell>
          <cell r="S33">
            <v>260000</v>
          </cell>
        </row>
        <row r="34">
          <cell r="R34" t="str">
            <v>부착대(ARM)6M, Ø76, 분체도장</v>
          </cell>
          <cell r="S34">
            <v>286000</v>
          </cell>
        </row>
        <row r="35">
          <cell r="R35" t="str">
            <v>전주부착형 부착대(ARM)2M, Ø76, 분체도장</v>
          </cell>
          <cell r="S35">
            <v>210000</v>
          </cell>
        </row>
        <row r="36">
          <cell r="R36" t="str">
            <v>CCTV POLE 기성기초1,000 x 1,000 x 1,100</v>
          </cell>
          <cell r="S36">
            <v>230000</v>
          </cell>
        </row>
        <row r="37">
          <cell r="R37" t="str">
            <v>불법광고물 부착방지시트현장설치도</v>
          </cell>
          <cell r="S37">
            <v>94480</v>
          </cell>
        </row>
        <row r="38">
          <cell r="R38" t="str">
            <v>비상벨경광등 및 스피커 연결, 볼륨조절, MIC, 방수버튼</v>
          </cell>
          <cell r="S38">
            <v>800000</v>
          </cell>
        </row>
        <row r="39">
          <cell r="R39" t="str">
            <v>보호대볼라드 매립식</v>
          </cell>
          <cell r="S39">
            <v>240000</v>
          </cell>
        </row>
        <row r="40">
          <cell r="R40" t="str">
            <v>와이어 로프13Ø</v>
          </cell>
          <cell r="S40">
            <v>1330</v>
          </cell>
        </row>
        <row r="41">
          <cell r="R41" t="str">
            <v>턴버클Ø16</v>
          </cell>
          <cell r="S41">
            <v>3550</v>
          </cell>
        </row>
        <row r="42">
          <cell r="R42" t="str">
            <v>밴드클립16mm</v>
          </cell>
          <cell r="S42">
            <v>850</v>
          </cell>
        </row>
        <row r="43">
          <cell r="R43" t="str">
            <v>PE필름(비닐)</v>
          </cell>
          <cell r="S43">
            <v>540</v>
          </cell>
        </row>
        <row r="44">
          <cell r="R44" t="str">
            <v>아연도철선4mm</v>
          </cell>
          <cell r="S44">
            <v>1360</v>
          </cell>
        </row>
        <row r="47">
          <cell r="R47" t="str">
            <v>전선관PE 28C</v>
          </cell>
          <cell r="S47">
            <v>392</v>
          </cell>
        </row>
        <row r="48">
          <cell r="R48" t="str">
            <v>전선관HI 16C</v>
          </cell>
          <cell r="S48">
            <v>257</v>
          </cell>
        </row>
        <row r="49">
          <cell r="R49" t="str">
            <v>전선관(노출)FLEX 16C(고장력 방수형)</v>
          </cell>
          <cell r="S49">
            <v>752</v>
          </cell>
        </row>
        <row r="50">
          <cell r="R50" t="str">
            <v>전선관(노출)FLEX 22C(고장력 방수형)</v>
          </cell>
          <cell r="S50">
            <v>1070</v>
          </cell>
        </row>
        <row r="51">
          <cell r="R51" t="str">
            <v>전선관(노출)FLEX 28C(고장력 방수형)</v>
          </cell>
          <cell r="S51">
            <v>1270</v>
          </cell>
        </row>
        <row r="52">
          <cell r="R52" t="str">
            <v>전선관(노출)FLEX 36C(고장력 방수형)</v>
          </cell>
          <cell r="S52">
            <v>2140</v>
          </cell>
        </row>
        <row r="53">
          <cell r="R53" t="str">
            <v>전선관 커넥터FLEX 16C(방수형)</v>
          </cell>
          <cell r="S53">
            <v>567</v>
          </cell>
        </row>
        <row r="54">
          <cell r="R54" t="str">
            <v>전선관 커넥터FLEX 22C(방수형)</v>
          </cell>
          <cell r="S54">
            <v>719</v>
          </cell>
        </row>
        <row r="55">
          <cell r="R55" t="str">
            <v>전선관 커넥터FLEX 28C(방수형)</v>
          </cell>
          <cell r="S55">
            <v>1000</v>
          </cell>
        </row>
        <row r="56">
          <cell r="R56" t="str">
            <v>전선관 커넥터FLEX 36C(방수형)</v>
          </cell>
          <cell r="S56">
            <v>1300</v>
          </cell>
        </row>
        <row r="57">
          <cell r="R57" t="str">
            <v>U CHANNEL41x41x2.6t</v>
          </cell>
          <cell r="S57">
            <v>2912</v>
          </cell>
        </row>
        <row r="58">
          <cell r="R58" t="str">
            <v/>
          </cell>
          <cell r="S58">
            <v>0</v>
          </cell>
        </row>
        <row r="59">
          <cell r="S59">
            <v>0</v>
          </cell>
        </row>
        <row r="60">
          <cell r="R60" t="str">
            <v>케이블F-CV 2.5sq x 2C</v>
          </cell>
          <cell r="S60">
            <v>872</v>
          </cell>
        </row>
        <row r="61">
          <cell r="R61" t="str">
            <v>케이블F-CV 2.5sq x 3C</v>
          </cell>
          <cell r="S61">
            <v>1313</v>
          </cell>
        </row>
        <row r="62">
          <cell r="R62" t="str">
            <v>케이블F-CV 4sq x 2C</v>
          </cell>
          <cell r="S62">
            <v>1113</v>
          </cell>
        </row>
        <row r="63">
          <cell r="R63" t="str">
            <v>케이블VCT 1.5sq x 2C</v>
          </cell>
          <cell r="S63">
            <v>638</v>
          </cell>
        </row>
        <row r="64">
          <cell r="R64" t="str">
            <v>케이블UTP Cat 6 4P</v>
          </cell>
          <cell r="S64">
            <v>415</v>
          </cell>
        </row>
        <row r="65">
          <cell r="R65" t="str">
            <v>케이블SW 2300</v>
          </cell>
          <cell r="S65">
            <v>1470</v>
          </cell>
        </row>
        <row r="66">
          <cell r="R66" t="str">
            <v>전선F-GV 4㎟</v>
          </cell>
          <cell r="S66">
            <v>499</v>
          </cell>
        </row>
        <row r="67">
          <cell r="R67" t="str">
            <v>옥외용 비닐 절연전선DV 2.6mm x 2C</v>
          </cell>
          <cell r="S67">
            <v>863</v>
          </cell>
        </row>
        <row r="70">
          <cell r="R70" t="str">
            <v>경고테이프200x250</v>
          </cell>
          <cell r="S70">
            <v>184</v>
          </cell>
        </row>
        <row r="71">
          <cell r="R71" t="str">
            <v>필름밴드1,500mm</v>
          </cell>
          <cell r="S71">
            <v>2400</v>
          </cell>
        </row>
        <row r="72">
          <cell r="R72" t="str">
            <v>계량기함PVC</v>
          </cell>
          <cell r="S72">
            <v>12450</v>
          </cell>
        </row>
        <row r="73">
          <cell r="R73" t="str">
            <v>인류애자대110x95</v>
          </cell>
          <cell r="S73">
            <v>1320</v>
          </cell>
        </row>
        <row r="74">
          <cell r="R74" t="str">
            <v>전선퓨즈2.6mm</v>
          </cell>
          <cell r="S74">
            <v>3548</v>
          </cell>
        </row>
        <row r="75">
          <cell r="R75" t="str">
            <v>저압가선용랙크1P</v>
          </cell>
          <cell r="S75">
            <v>1650</v>
          </cell>
        </row>
        <row r="76">
          <cell r="R76" t="str">
            <v>지선밴드2방3호</v>
          </cell>
          <cell r="S76">
            <v>6020</v>
          </cell>
        </row>
        <row r="78">
          <cell r="S78">
            <v>0</v>
          </cell>
        </row>
        <row r="79">
          <cell r="R79" t="str">
            <v>접지동봉Ø14 x 1000mm</v>
          </cell>
          <cell r="S79">
            <v>2770</v>
          </cell>
        </row>
        <row r="80">
          <cell r="R80" t="str">
            <v>접지봉커넥터Ø16(U-BOLT형)</v>
          </cell>
          <cell r="S80">
            <v>2820</v>
          </cell>
        </row>
        <row r="81">
          <cell r="R81" t="str">
            <v/>
          </cell>
          <cell r="S81">
            <v>0</v>
          </cell>
        </row>
        <row r="84">
          <cell r="R84" t="str">
            <v>표층아스팔트#78</v>
          </cell>
          <cell r="S84">
            <v>64000</v>
          </cell>
        </row>
        <row r="85">
          <cell r="R85" t="str">
            <v>기층아스팔트#467</v>
          </cell>
          <cell r="S85">
            <v>56000</v>
          </cell>
        </row>
        <row r="86">
          <cell r="R86" t="str">
            <v>투스콘크리트(적색)180Kg/㎠</v>
          </cell>
          <cell r="S86">
            <v>109000</v>
          </cell>
        </row>
        <row r="87">
          <cell r="R87" t="str">
            <v>블록(소형고압블록)t=60</v>
          </cell>
          <cell r="S87">
            <v>8000</v>
          </cell>
        </row>
        <row r="88">
          <cell r="R88" t="str">
            <v>레미콘(무근 25-180-8)</v>
          </cell>
          <cell r="S88">
            <v>57373</v>
          </cell>
        </row>
        <row r="89">
          <cell r="R89" t="str">
            <v>모래세사,왕사(도착도)</v>
          </cell>
          <cell r="S89">
            <v>21000</v>
          </cell>
        </row>
        <row r="90">
          <cell r="R90" t="str">
            <v>블레이드14"x3.2t</v>
          </cell>
          <cell r="S90">
            <v>152000</v>
          </cell>
        </row>
        <row r="91">
          <cell r="R91" t="str">
            <v>치즐(0.4㎥)</v>
          </cell>
          <cell r="S91">
            <v>135000</v>
          </cell>
        </row>
        <row r="92">
          <cell r="R92" t="str">
            <v>휘발유</v>
          </cell>
          <cell r="S92">
            <v>1673</v>
          </cell>
        </row>
        <row r="93">
          <cell r="R93" t="str">
            <v>경유저유황</v>
          </cell>
          <cell r="S93">
            <v>1502</v>
          </cell>
        </row>
        <row r="94">
          <cell r="R94" t="str">
            <v>중유저유황</v>
          </cell>
          <cell r="S94">
            <v>816</v>
          </cell>
        </row>
        <row r="97">
          <cell r="R97" t="str">
            <v>굴삭기(백호)0.4㎥</v>
          </cell>
          <cell r="S97">
            <v>66819000</v>
          </cell>
        </row>
        <row r="98">
          <cell r="R98" t="str">
            <v>플레이트콤팩터1.5ton</v>
          </cell>
          <cell r="S98">
            <v>1412000</v>
          </cell>
        </row>
        <row r="99">
          <cell r="R99" t="str">
            <v>커터320~400mm</v>
          </cell>
          <cell r="S99">
            <v>2775000</v>
          </cell>
        </row>
        <row r="100">
          <cell r="R100" t="str">
            <v>진동롤러(핸드가이드식)0.7ton</v>
          </cell>
          <cell r="S100">
            <v>5838000</v>
          </cell>
        </row>
        <row r="101">
          <cell r="R101" t="str">
            <v>아스팔트스프레이어(수동식)400ℓ</v>
          </cell>
          <cell r="S101">
            <v>2571000</v>
          </cell>
        </row>
        <row r="102">
          <cell r="R102" t="str">
            <v>물탱크(살수차)5,500ℓ</v>
          </cell>
          <cell r="S102">
            <v>41342000</v>
          </cell>
        </row>
        <row r="103">
          <cell r="R103" t="str">
            <v>물탱크(살수차)16,000ℓ</v>
          </cell>
          <cell r="S103">
            <v>79291000</v>
          </cell>
        </row>
        <row r="104">
          <cell r="R104" t="str">
            <v>로더(타이어)0.57㎥</v>
          </cell>
          <cell r="S104">
            <v>29018000</v>
          </cell>
        </row>
        <row r="105">
          <cell r="R105" t="str">
            <v>굴삭기(타이어)0.18㎥</v>
          </cell>
          <cell r="S105">
            <v>56900000</v>
          </cell>
        </row>
        <row r="106">
          <cell r="R106" t="str">
            <v>굴삭기(타이어)0.6㎥</v>
          </cell>
          <cell r="S106">
            <v>100371000</v>
          </cell>
        </row>
        <row r="107">
          <cell r="R107" t="str">
            <v>덤프트럭2.5ton</v>
          </cell>
          <cell r="S107">
            <v>19431000</v>
          </cell>
        </row>
        <row r="108">
          <cell r="R108" t="str">
            <v>대형브레이커0.4㎥</v>
          </cell>
          <cell r="S108">
            <v>7023000</v>
          </cell>
        </row>
        <row r="109">
          <cell r="R109" t="str">
            <v>트럭탑재형 크레인5ton</v>
          </cell>
          <cell r="S109">
            <v>33909000</v>
          </cell>
        </row>
        <row r="110">
          <cell r="R110" t="str">
            <v>아스팔트피니셔3m</v>
          </cell>
          <cell r="S110">
            <v>179509000</v>
          </cell>
        </row>
        <row r="111">
          <cell r="R111" t="str">
            <v>탠덤롤러10-14ton</v>
          </cell>
          <cell r="S111">
            <v>47713000</v>
          </cell>
        </row>
        <row r="112">
          <cell r="R112" t="str">
            <v>타이어롤러8-15ton</v>
          </cell>
          <cell r="S112">
            <v>75217000</v>
          </cell>
        </row>
        <row r="113">
          <cell r="R113" t="str">
            <v>머캐덤롤러10-12ton</v>
          </cell>
          <cell r="S113">
            <v>52614000</v>
          </cell>
        </row>
        <row r="114">
          <cell r="R114" t="str">
            <v>노면파쇄기2m</v>
          </cell>
          <cell r="S114">
            <v>369248000</v>
          </cell>
        </row>
        <row r="117">
          <cell r="R117" t="str">
            <v>폐아스콘 처리비</v>
          </cell>
          <cell r="S117">
            <v>23021</v>
          </cell>
        </row>
        <row r="118">
          <cell r="R118" t="str">
            <v>폐투스콘 처리비</v>
          </cell>
          <cell r="S118">
            <v>23021</v>
          </cell>
        </row>
        <row r="119">
          <cell r="R119" t="str">
            <v>폐콘크리트 처리비</v>
          </cell>
          <cell r="S119">
            <v>22105</v>
          </cell>
        </row>
        <row r="120">
          <cell r="R120" t="str">
            <v>폐아스콘 운반비</v>
          </cell>
          <cell r="S120">
            <v>13578</v>
          </cell>
        </row>
        <row r="121">
          <cell r="R121" t="str">
            <v>폐투스콘 운반비</v>
          </cell>
          <cell r="S121">
            <v>13578</v>
          </cell>
        </row>
        <row r="122">
          <cell r="R122" t="str">
            <v>폐콘크리트 운반비</v>
          </cell>
          <cell r="S122">
            <v>13578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총괄표"/>
      <sheetName val="원가계산서"/>
      <sheetName val="Sheet3"/>
      <sheetName val="확정실적"/>
      <sheetName val="단가조사"/>
      <sheetName val="4.1단가표"/>
      <sheetName val="4.2노임단가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일위대가 집계표"/>
      <sheetName val="D-경비1"/>
      <sheetName val="C-직노1"/>
      <sheetName val="가설대가"/>
      <sheetName val="토공대가"/>
      <sheetName val="구조대가"/>
      <sheetName val="포설대가1"/>
      <sheetName val="부대대가"/>
      <sheetName val="제직재"/>
      <sheetName val="일위대가목록"/>
      <sheetName val="일위대가"/>
      <sheetName val="실행내역"/>
      <sheetName val="직노"/>
      <sheetName val="6PILE  (돌출)"/>
      <sheetName val="N賃率_職"/>
      <sheetName val="70%"/>
      <sheetName val="건축내역"/>
      <sheetName val="전선 및 전선관"/>
      <sheetName val="J直材4"/>
      <sheetName val="용산1(해보)"/>
      <sheetName val="ilch"/>
      <sheetName val="중기사용료"/>
      <sheetName val="대,유,램"/>
      <sheetName val="국별인원"/>
      <sheetName val="인건비(VOICE)"/>
      <sheetName val="명세서"/>
      <sheetName val="2공구산출내역"/>
      <sheetName val="Sheet1"/>
      <sheetName val="터파기및재료"/>
      <sheetName val="1안"/>
      <sheetName val="입찰안"/>
      <sheetName val="I一般比"/>
      <sheetName val="동원인원"/>
      <sheetName val="패널"/>
      <sheetName val="단가조사"/>
      <sheetName val="일위대가(4층원격)"/>
      <sheetName val="설계내역서"/>
      <sheetName val="정산"/>
      <sheetName val="일위목록"/>
      <sheetName val="단가산출목록표"/>
      <sheetName val="쌍송교"/>
      <sheetName val="노임단가표"/>
      <sheetName val="자재단가표"/>
      <sheetName val="DATE"/>
      <sheetName val="표지1"/>
      <sheetName val="별첨-기계경비 산출목록"/>
      <sheetName val="1000 DB구축 부표"/>
      <sheetName val="공정량산출내역서 "/>
      <sheetName val="일위대가표(유단가)"/>
      <sheetName val="내역서1999.8최종"/>
      <sheetName val="단가산출"/>
      <sheetName val="노임"/>
      <sheetName val="10.공통-노임단가"/>
      <sheetName val="중기사용료산출근거"/>
      <sheetName val="단가 및 재료비"/>
      <sheetName val="SAMPLE"/>
      <sheetName val="옥외 전력간선공사"/>
      <sheetName val="시설장비부하계산서"/>
      <sheetName val="1차 내역서"/>
      <sheetName val="대가"/>
      <sheetName val="설직재-1"/>
      <sheetName val="제-노임"/>
      <sheetName val="시설물기초"/>
      <sheetName val="갑지"/>
      <sheetName val="집계표"/>
      <sheetName val="GISDB_단가산출목록"/>
      <sheetName val="GISDB_단가산출표"/>
      <sheetName val="금액내역서"/>
      <sheetName val="기자재비"/>
      <sheetName val="CAUDIT"/>
      <sheetName val="수지예산"/>
      <sheetName val="조명시설"/>
      <sheetName val="대목"/>
      <sheetName val="단가산출목록"/>
      <sheetName val="실적공사비단가"/>
      <sheetName val="내역서"/>
      <sheetName val="Sheet3"/>
      <sheetName val="추가대화"/>
      <sheetName val="제경집계"/>
      <sheetName val="위치조서"/>
      <sheetName val="수량산출"/>
      <sheetName val="산출목록표"/>
      <sheetName val="20관리비율"/>
      <sheetName val="참조자료"/>
      <sheetName val="#REF"/>
      <sheetName val="전기"/>
      <sheetName val="전기외주내역"/>
      <sheetName val="가로등내역서"/>
      <sheetName val="9509"/>
      <sheetName val="5흙막이"/>
      <sheetName val="인건비"/>
      <sheetName val="설계명세서"/>
      <sheetName val="유림골조"/>
      <sheetName val="건물"/>
      <sheetName val="AV시스템"/>
      <sheetName val="내역서2안"/>
      <sheetName val="DATA"/>
      <sheetName val="데이타"/>
      <sheetName val="CT "/>
      <sheetName val="원가_(2)"/>
      <sheetName val="6PILE__(돌출)"/>
      <sheetName val="일위대가_집계표"/>
      <sheetName val="전선_및_전선관"/>
      <sheetName val="1000_DB구축_부표"/>
      <sheetName val="원가계산서"/>
      <sheetName val="기본일위"/>
      <sheetName val="단가 "/>
      <sheetName val="일위대가 (PM)"/>
      <sheetName val="견적서"/>
      <sheetName val="노임이"/>
      <sheetName val="8.PILE  (돌출)"/>
      <sheetName val="일위대가(출입)"/>
      <sheetName val="Sheet13"/>
      <sheetName val="Sheet14"/>
      <sheetName val="동원(3)"/>
      <sheetName val="노무비단가"/>
      <sheetName val="내역1"/>
      <sheetName val="화해(함평)"/>
      <sheetName val="화해(장성)"/>
      <sheetName val="시설물일위"/>
      <sheetName val="수량산출1"/>
      <sheetName val="Baby일위대가"/>
      <sheetName val="불법주정차"/>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내역"/>
      <sheetName val="전국현황"/>
      <sheetName val="일위(PN)"/>
      <sheetName val="3련 BOX"/>
      <sheetName val="이토변실(A3-LINE)"/>
      <sheetName val="CATV"/>
      <sheetName val="일위대가표(교체)"/>
      <sheetName val="2000시행총괄"/>
      <sheetName val="산출"/>
      <sheetName val="노임단가"/>
      <sheetName val="자재단가"/>
      <sheetName val="증감대비"/>
      <sheetName val="4-2. 기계경비산출"/>
      <sheetName val="7.노무비 근거"/>
      <sheetName val="3-2.일위대가"/>
      <sheetName val="2-3.공사비내역서"/>
      <sheetName val="골조시행"/>
      <sheetName val="기준FACTOR"/>
      <sheetName val="전력"/>
      <sheetName val="특수선일위대가"/>
      <sheetName val="DWG-CAB-I"/>
      <sheetName val="기계경비(시간당)"/>
      <sheetName val="램머"/>
      <sheetName val="2000년1차"/>
      <sheetName val="9811"/>
      <sheetName val="단가산출서"/>
      <sheetName val="노무비"/>
      <sheetName val="96작생능"/>
      <sheetName val="환율"/>
      <sheetName val="경율산정.XLS"/>
      <sheetName val="도로정위치부표"/>
      <sheetName val="도로조사부표"/>
      <sheetName val="2분기평가"/>
      <sheetName val="소방"/>
      <sheetName val="기성2"/>
      <sheetName val="중기목록표"/>
      <sheetName val="예정공정표 (2)"/>
      <sheetName val="총체보활공정표"/>
      <sheetName val="수량산출2"/>
      <sheetName val="단가대비"/>
      <sheetName val="INPUT"/>
      <sheetName val="중기일위대가"/>
      <sheetName val="일위_파일"/>
      <sheetName val="기초자료입력"/>
      <sheetName val="설계서식"/>
      <sheetName val="덤프"/>
      <sheetName val="석재다짐"/>
      <sheetName val="소운반"/>
      <sheetName val="아스콘"/>
      <sheetName val="장비"/>
      <sheetName val="ABUT수량-A1"/>
      <sheetName val="날개벽"/>
      <sheetName val="식재일위대가"/>
      <sheetName val="Sheet4"/>
      <sheetName val="단가기준"/>
      <sheetName val="현장경비"/>
      <sheetName val="공문"/>
      <sheetName val="현장관리비"/>
      <sheetName val="단가조사서"/>
      <sheetName val="횡 연장"/>
      <sheetName val="암거단위"/>
      <sheetName val="일위대가(가설)"/>
      <sheetName val="ELECTRIC"/>
      <sheetName val="공사비"/>
      <sheetName val="차액보증"/>
      <sheetName val="정부노임단가"/>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PANEL가격"/>
      <sheetName val="전차선로 물량표"/>
      <sheetName val="한강운반비"/>
      <sheetName val="자재"/>
      <sheetName val="파일의이용"/>
      <sheetName val="일위"/>
      <sheetName val="COST"/>
      <sheetName val="Mc1"/>
      <sheetName val="인원계획-미화"/>
      <sheetName val="익산"/>
      <sheetName val="부하계산서"/>
      <sheetName val="도급예산내역서총괄표"/>
      <sheetName val="설계산출기초"/>
      <sheetName val="BEND LOSS"/>
      <sheetName val="A1"/>
      <sheetName val="회사정보"/>
      <sheetName val="단가산출서_토목"/>
      <sheetName val="적용기준표(98년상반기)"/>
      <sheetName val="노임단가(전기·통신)"/>
      <sheetName val="설계"/>
      <sheetName val="5-1.설계명세서"/>
      <sheetName val="공사계획서"/>
      <sheetName val="산근"/>
      <sheetName val="깨기"/>
      <sheetName val="산출기초"/>
      <sheetName val="예산내역"/>
      <sheetName val="총괄수지표"/>
      <sheetName val="설계내역2"/>
      <sheetName val="시중노임(공사)"/>
      <sheetName val="설비(제출)"/>
      <sheetName val="AL공사(원)"/>
      <sheetName val="6호기"/>
      <sheetName val="10월"/>
      <sheetName val="대비"/>
      <sheetName val="기초목"/>
      <sheetName val="2.대외공문"/>
      <sheetName val="일위대가(건축)"/>
      <sheetName val="단중표"/>
      <sheetName val="기본설계기준"/>
      <sheetName val="품셈총괄표"/>
      <sheetName val="공사비예산서_토목분_"/>
      <sheetName val="토목주소"/>
      <sheetName val="TRE TABLE"/>
      <sheetName val="생산량"/>
      <sheetName val="판매가격(정리)"/>
      <sheetName val="주문"/>
      <sheetName val="실행내역서"/>
      <sheetName val="COVER"/>
      <sheetName val="6. 직접경비"/>
      <sheetName val="설계서"/>
      <sheetName val="출력은 금물"/>
      <sheetName val="총 원가계산"/>
      <sheetName val="물량"/>
      <sheetName val="건축일위"/>
      <sheetName val="그라우팅일위"/>
      <sheetName val="wall"/>
      <sheetName val="공사개요"/>
      <sheetName val="적현로"/>
      <sheetName val="기본사항"/>
      <sheetName val="내역5"/>
      <sheetName val="대가단최종"/>
      <sheetName val="전기일위목록"/>
      <sheetName val="동력기별"/>
      <sheetName val="BOX전기내역"/>
      <sheetName val="물량표"/>
      <sheetName val="EXPENSE"/>
      <sheetName val="공사내역"/>
      <sheetName val="일용직내역"/>
      <sheetName val="길어깨(현황)"/>
      <sheetName val="Sheet5"/>
      <sheetName val="기본입력"/>
      <sheetName val="데리네이타현황"/>
      <sheetName val="내역전기"/>
      <sheetName val="단가표"/>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물량내역"/>
      <sheetName val=" 갑  지 "/>
      <sheetName val="돈암사업"/>
      <sheetName val="OPGW기별"/>
      <sheetName val="수목표준대가"/>
      <sheetName val="표지"/>
      <sheetName val="설비원가"/>
      <sheetName val="단위단가"/>
      <sheetName val="BS"/>
      <sheetName val="기계경비총괄표"/>
      <sheetName val="일위대가_현장"/>
      <sheetName val="HW"/>
      <sheetName val="범용도입(1차)"/>
      <sheetName val="SW"/>
      <sheetName val="직종별노임단가표"/>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단가(1)"/>
      <sheetName val="정산내역서"/>
      <sheetName val="원가계산서 "/>
      <sheetName val="품셈표"/>
      <sheetName val="3집"/>
      <sheetName val="도로단위당"/>
      <sheetName val="DATA 입력란"/>
      <sheetName val="1. 설계조건 2.단면가정 3. 하중계산"/>
      <sheetName val="sw1"/>
      <sheetName val="자재단가비교표"/>
      <sheetName val="일위목차"/>
      <sheetName val="SORCE1"/>
      <sheetName val="3"/>
      <sheetName val="관급총괄"/>
      <sheetName val="Sheet2"/>
      <sheetName val="을지"/>
      <sheetName val="대가목록"/>
      <sheetName val="품셈총괄"/>
      <sheetName val="기본DATA Sheet"/>
      <sheetName val="수량총괄"/>
      <sheetName val="배관내역"/>
      <sheetName val="횡배수관"/>
      <sheetName val="부분별수량산출(조합기초)"/>
      <sheetName val="※참고자료※"/>
      <sheetName val="내역서적용수량"/>
      <sheetName val="배수공 시멘트 및 골재량 산출"/>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S&amp;R"/>
      <sheetName val="5사남"/>
      <sheetName val="맨홀수량산출(1.0×1.0×1.0)"/>
      <sheetName val="요율"/>
      <sheetName val="물가대비표"/>
      <sheetName val="data spec"/>
      <sheetName val="투찰추정"/>
      <sheetName val="도근좌표"/>
      <sheetName val="7.수지"/>
      <sheetName val="여과지동"/>
      <sheetName val="기초자료"/>
      <sheetName val="기초일위"/>
      <sheetName val="시설일위"/>
      <sheetName val="조명일위"/>
      <sheetName val="관급"/>
      <sheetName val="공정량산출내역서_"/>
      <sheetName val="단가_"/>
      <sheetName val="일위대가_(PM)"/>
      <sheetName val="예정공정표_(2)"/>
      <sheetName val="8_PILE__(돌출)"/>
      <sheetName val="Macro1"/>
      <sheetName val="3.하중계산"/>
      <sheetName val="1"/>
      <sheetName val="값"/>
      <sheetName val="가시설"/>
      <sheetName val="비탈면보호공수량산출"/>
      <sheetName val="변경내역"/>
      <sheetName val="XL4Poppy"/>
      <sheetName val="하수급견적대비"/>
      <sheetName val="실행갑지"/>
      <sheetName val="ITEM"/>
      <sheetName val="단가및재료비"/>
      <sheetName val="친환경주택"/>
      <sheetName val="EQT-ESTN"/>
      <sheetName val="적격점수&lt;300억미만&gt;"/>
      <sheetName val="예가표"/>
      <sheetName val="전기변내역"/>
      <sheetName val="일용노임단가"/>
      <sheetName val="SG"/>
      <sheetName val="1062-x방향 "/>
      <sheetName val="노임변동률"/>
      <sheetName val="물량master"/>
      <sheetName val="내역서(시설)"/>
      <sheetName val="납부서"/>
      <sheetName val="6공구(당초)"/>
      <sheetName val="기초단가"/>
      <sheetName val=" 견적서"/>
      <sheetName val="공예율"/>
      <sheetName val="갑지1"/>
      <sheetName val="연부97-1"/>
      <sheetName val="당사"/>
      <sheetName val="A"/>
      <sheetName val="실행"/>
      <sheetName val="단위중량"/>
      <sheetName val="b_balju_cho"/>
      <sheetName val="일위대가목차"/>
      <sheetName val="포장절단"/>
      <sheetName val="토목"/>
      <sheetName val="DHEQSUPT"/>
      <sheetName val="표  지"/>
      <sheetName val="cp-e1"/>
      <sheetName val="기준표"/>
      <sheetName val="현황"/>
      <sheetName val="프린터현황"/>
      <sheetName val="품셈적용 자료"/>
      <sheetName val="#3E1_GCR"/>
      <sheetName val="설계예산서"/>
      <sheetName val="시중노임"/>
      <sheetName val="-동력(한전)"/>
      <sheetName val="-전등전열(한전)"/>
      <sheetName val="IEC60364-52(허용전류)"/>
      <sheetName val="가시설단위수량"/>
      <sheetName val="단위수량"/>
      <sheetName val="관급자재대"/>
      <sheetName val="가도공"/>
      <sheetName val="산출내역서"/>
      <sheetName val="시설물"/>
      <sheetName val="유지관리"/>
      <sheetName val="산출내역서 (2)"/>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sheetData sheetId="415"/>
      <sheetData sheetId="416"/>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목차"/>
      <sheetName val="기계경비"/>
      <sheetName val="포장절단"/>
      <sheetName val="중기터파기,되메우기"/>
      <sheetName val="포장깨기"/>
      <sheetName val="암반깨기(0.4)"/>
      <sheetName val="소형브레이카"/>
      <sheetName val="램머"/>
      <sheetName val="잔토운반거리"/>
      <sheetName val="내용"/>
      <sheetName val="변수값(1)"/>
      <sheetName val="변수값(2)"/>
      <sheetName val="잔토처리"/>
      <sheetName val="중기터파기(잔토처리)"/>
      <sheetName val="폐기물처리비"/>
      <sheetName val="AS복구"/>
      <sheetName val="G.R300합계"/>
      <sheetName val="G.R300경비"/>
      <sheetName val="재료집계표"/>
      <sheetName val="하천하월"/>
      <sheetName val="압입공사수량산출"/>
      <sheetName val="관.지.벽 공정집계표"/>
      <sheetName val="보강콘크리트산출"/>
      <sheetName val="PE내관피스표"/>
      <sheetName val="인수공(총괄)"/>
      <sheetName val="FC관자재산출"/>
      <sheetName val="양수작업"/>
      <sheetName val="공제대산출"/>
      <sheetName val="현장자재소운반"/>
      <sheetName val="라,교,공사안내판"/>
      <sheetName val="전력비"/>
      <sheetName val="가설규모및부지임차료"/>
      <sheetName val="가설울타리및보안등설치"/>
      <sheetName val="지수판설치수량산출서"/>
      <sheetName val="잔디복구수량산출"/>
      <sheetName val="단가산출"/>
      <sheetName val="Baby일위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HR"/>
      <sheetName val="(1) Highlights"/>
      <sheetName val="합천내역"/>
    </sheetNames>
    <sheetDataSet>
      <sheetData sheetId="0"/>
      <sheetData sheetId="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 val="단가조사"/>
      <sheetName val="발송견적"/>
      <sheetName val="일위대가"/>
      <sheetName val="고분"/>
      <sheetName val="단위수량"/>
      <sheetName val="대구-교대(A1)"/>
      <sheetName val="노무비"/>
      <sheetName val="내역"/>
      <sheetName val="기계공사"/>
      <sheetName val="용산3(영광)"/>
    </sheetNames>
    <sheetDataSet>
      <sheetData sheetId="0" refreshError="1"/>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표지 "/>
      <sheetName val="원가계산서 총괄"/>
      <sheetName val="원가계산서"/>
      <sheetName val="시대표지"/>
      <sheetName val="시대"/>
      <sheetName val="문화정보1"/>
      <sheetName val="문화정보2"/>
      <sheetName val="삼영"/>
      <sheetName val="원가-추후설치분"/>
      <sheetName val="원가표지-추후설치분"/>
      <sheetName val="시대표지-추후설치분"/>
      <sheetName val="프로젝타 비교표"/>
      <sheetName val="원가표지  (2)"/>
      <sheetName val="부하계산서"/>
      <sheetName val="고분"/>
      <sheetName val="노무비"/>
      <sheetName val="단위단가"/>
      <sheetName val="기본단가표"/>
      <sheetName val="3차작업"/>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일위대가"/>
      <sheetName val="전선 및 전선관"/>
      <sheetName val="노무비단가"/>
      <sheetName val="동원(3)"/>
      <sheetName val="내역1"/>
      <sheetName val="옥외 전력간선공사"/>
      <sheetName val="화해(함평)"/>
      <sheetName val="화해(장성)"/>
      <sheetName val="#REF"/>
      <sheetName val="전기공사일위대가"/>
      <sheetName val="내역서"/>
      <sheetName val="시설물일위"/>
      <sheetName val="중기사용료"/>
      <sheetName val="경율산정.XLS"/>
      <sheetName val="노무비"/>
      <sheetName val="노임단가"/>
      <sheetName val="N賃率_職"/>
      <sheetName val="내역"/>
      <sheetName val="공조기휀"/>
      <sheetName val="노임"/>
      <sheetName val="b_balju_cho"/>
      <sheetName val="수량산출1"/>
      <sheetName val="자재단가표"/>
      <sheetName val="제작비추산총괄표"/>
      <sheetName val="원가계산서"/>
      <sheetName val="J直材4"/>
      <sheetName val="중기일위대가"/>
      <sheetName val="토공"/>
      <sheetName val="인부임"/>
      <sheetName val="Data"/>
      <sheetName val="단가조사"/>
      <sheetName val="Baby일위대가"/>
      <sheetName val="일위대가(가설)"/>
      <sheetName val="C-직노1"/>
      <sheetName val="수량산출"/>
      <sheetName val="을지"/>
      <sheetName val="날개벽수량표"/>
      <sheetName val="순공사비"/>
      <sheetName val="KCS-CA"/>
      <sheetName val="Sheet1"/>
      <sheetName val="집계"/>
      <sheetName val="P&amp;L(Ahn)"/>
      <sheetName val="산경"/>
      <sheetName val="일위대가목록"/>
      <sheetName val="새공통"/>
      <sheetName val="공사원가계산서"/>
      <sheetName val="단"/>
      <sheetName val="직노"/>
      <sheetName val="을-ATYPE"/>
      <sheetName val="문산"/>
      <sheetName val="총괄표"/>
      <sheetName val="다곡2교"/>
      <sheetName val="DATE"/>
      <sheetName val="조건표"/>
      <sheetName val="원형맨홀수량"/>
      <sheetName val="이토변실"/>
      <sheetName val="제36-40호표"/>
      <sheetName val="총괄집계표"/>
      <sheetName val="CT "/>
      <sheetName val="재료"/>
      <sheetName val="설치자재"/>
      <sheetName val="기본사항"/>
      <sheetName val="환산"/>
      <sheetName val="일위"/>
      <sheetName val="일위대가표(유단가)"/>
      <sheetName val="지급자재"/>
      <sheetName val="유림골조"/>
      <sheetName val="포장공"/>
      <sheetName val="배수공"/>
      <sheetName val="4. 자재단가비교표"/>
      <sheetName val="4. 일위대가"/>
      <sheetName val="샌딩 에폭시 도장"/>
      <sheetName val="일반문틀 설치"/>
      <sheetName val="총괄내역서"/>
      <sheetName val="기본일위"/>
      <sheetName val="교각1"/>
      <sheetName val="재정비직인"/>
      <sheetName val="재정비내역"/>
      <sheetName val="지적고시내역"/>
      <sheetName val="원가_(2)"/>
      <sheetName val="전선_및_전선관"/>
      <sheetName val="옥외_전력간선공사"/>
      <sheetName val="경율산정_XLS"/>
      <sheetName val="품셈"/>
      <sheetName val="CTEMCOST"/>
      <sheetName val="차액보증"/>
      <sheetName val="인사자료총집계"/>
      <sheetName val="WATER"/>
      <sheetName val="차도부연장현황"/>
      <sheetName val="2.수량조서(발주용)"/>
      <sheetName val="Galaxy 소비자가격표"/>
      <sheetName val="목록"/>
      <sheetName val="96노임기준"/>
      <sheetName val="6PILE  (돌출)"/>
      <sheetName val="단위수량"/>
      <sheetName val="70%"/>
      <sheetName val="공종별수량집계"/>
      <sheetName val="담장산출"/>
      <sheetName val="견적"/>
      <sheetName val="약전설비"/>
      <sheetName val="업체명"/>
      <sheetName val="관리"/>
      <sheetName val="단가산출"/>
      <sheetName val="일위목록"/>
      <sheetName val="COST"/>
      <sheetName val="Sheet4"/>
      <sheetName val="절감효과"/>
      <sheetName val="을_ATYPE"/>
      <sheetName val="설계명세서"/>
      <sheetName val="대구-교대(A1)"/>
      <sheetName val="내역단위"/>
      <sheetName val="설계예시"/>
      <sheetName val="간접비총괄 (2)"/>
      <sheetName val="구조물공"/>
      <sheetName val="부대공"/>
      <sheetName val="증감대비"/>
      <sheetName val="적현로"/>
      <sheetName val="아파트"/>
      <sheetName val="소비자가"/>
      <sheetName val="설직재-1"/>
      <sheetName val="EQT-ESTN"/>
      <sheetName val="기술부 VENDOR LIST"/>
      <sheetName val="B1(반포1차)"/>
      <sheetName val="D-경비1"/>
      <sheetName val="건축내역"/>
      <sheetName val="8.수량산출서"/>
      <sheetName val="9.단가조사서"/>
      <sheetName val="6.일위목록"/>
      <sheetName val="Sheet9"/>
      <sheetName val="중기사용료산출근거"/>
      <sheetName val="단가 및 재료비"/>
      <sheetName val="5사남"/>
      <sheetName val="조명시설"/>
      <sheetName val="woo(mac)"/>
      <sheetName val="guard(mac)"/>
      <sheetName val="MOTOR"/>
      <sheetName val="(변경계약)총괄내역"/>
      <sheetName val="일위대가(출입)"/>
      <sheetName val="기본단가표"/>
      <sheetName val="Sheet13"/>
      <sheetName val="1차설계변경내역"/>
      <sheetName val="(A)내역서"/>
      <sheetName val="지수"/>
      <sheetName val="갑지(추정)"/>
      <sheetName val="Sheet5"/>
      <sheetName val="가설대가"/>
      <sheetName val="토공대가"/>
      <sheetName val="구조대가"/>
      <sheetName val="포설대가1"/>
      <sheetName val="부대대가"/>
      <sheetName val="공정집계_국별"/>
      <sheetName val="MOKDONG(1)"/>
      <sheetName val="준검 내역서"/>
      <sheetName val="실행대비"/>
      <sheetName val="FACTOR"/>
      <sheetName val="工관리비율"/>
      <sheetName val="工완성공사율"/>
      <sheetName val="Sheet3"/>
      <sheetName val="dt0301"/>
      <sheetName val="dtt0301"/>
      <sheetName val="퇴직영수증"/>
      <sheetName val="8.PILE  (돌출)"/>
      <sheetName val="원형1호맨홀토공수량"/>
      <sheetName val="전기"/>
      <sheetName val="요율"/>
      <sheetName val="하도관리"/>
      <sheetName val="확약서"/>
      <sheetName val="대창(장성)"/>
      <sheetName val="대창(함평)-창열"/>
      <sheetName val="아스콘포장 (5t)"/>
      <sheetName val="원가_(2)1"/>
      <sheetName val="전선_및_전선관1"/>
      <sheetName val="000000"/>
      <sheetName val="단위단가"/>
      <sheetName val="경산"/>
      <sheetName val="건축-물가변동"/>
      <sheetName val="경율산정"/>
      <sheetName val="방지책개소별명세"/>
      <sheetName val="인건비"/>
      <sheetName val="노임이"/>
      <sheetName val="노임단가(일반)"/>
      <sheetName val="소화설비"/>
      <sheetName val="부하계산서"/>
      <sheetName val="정부노임단가"/>
      <sheetName val="도로단위당"/>
      <sheetName val="견적서"/>
      <sheetName val="sw1"/>
      <sheetName val="입찰안"/>
      <sheetName val="전국현황"/>
      <sheetName val="합천내역"/>
      <sheetName val="공통가설"/>
      <sheetName val="아파트_9"/>
      <sheetName val="대목"/>
      <sheetName val="내역서(실)"/>
      <sheetName val="품셈TABLE"/>
      <sheetName val="전기일위대가"/>
      <sheetName val="변압기 및 발전기 용량"/>
      <sheetName val="기존단가 (2)"/>
      <sheetName val="자료입력"/>
      <sheetName val="예산명세서"/>
      <sheetName val="시행후면적"/>
      <sheetName val="일위대가표"/>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부대내역"/>
      <sheetName val="내역서(기성청구)"/>
      <sheetName val="대전-교대(A1-A2)"/>
      <sheetName val="Total"/>
      <sheetName val="시설물기초"/>
      <sheetName val="단1"/>
      <sheetName val="6호기"/>
      <sheetName val="갑지"/>
      <sheetName val="방식총괄"/>
      <sheetName val="단가목록"/>
      <sheetName val="실행철강하도"/>
      <sheetName val="계수원본(99.2.28)"/>
      <sheetName val="설계서(1)"/>
      <sheetName val="자재집계"/>
      <sheetName val="기자재비"/>
      <sheetName val="시공변경 설명서"/>
      <sheetName val="공사비증감내역"/>
      <sheetName val="변경조서"/>
      <sheetName val="362품셈"/>
      <sheetName val="POL6차-PIPING"/>
      <sheetName val="제품별구성표"/>
      <sheetName val="설계서"/>
      <sheetName val="아파트건축"/>
      <sheetName val="별첨1-4"/>
      <sheetName val="Macro1"/>
      <sheetName val="Macro3"/>
      <sheetName val="Macro2"/>
      <sheetName val="3"/>
      <sheetName val="패널"/>
      <sheetName val="수공기"/>
      <sheetName val="중기"/>
      <sheetName val="수지예산"/>
      <sheetName val="CAUDIT"/>
      <sheetName val="토적계산"/>
      <sheetName val="목차"/>
      <sheetName val="마포토정"/>
      <sheetName val="10월"/>
      <sheetName val="신천3호용수로"/>
      <sheetName val="2공구산출내역"/>
      <sheetName val="식재일위대가"/>
      <sheetName val="전선"/>
      <sheetName val="CABLE"/>
      <sheetName val="건축공사실행"/>
      <sheetName val="펀칭"/>
      <sheetName val="물량"/>
      <sheetName val="평균높이산출근거"/>
      <sheetName val="횡배수관위치조서"/>
      <sheetName val="사용성검토"/>
      <sheetName val="BEND LOSS"/>
      <sheetName val="을"/>
      <sheetName val="금융비용"/>
      <sheetName val="인건-측정"/>
      <sheetName val="Sheet1 (2)"/>
      <sheetName val="48평단가"/>
      <sheetName val="57단가"/>
      <sheetName val="54평단가"/>
      <sheetName val="66평단가"/>
      <sheetName val="61단가"/>
      <sheetName val="89평단가"/>
      <sheetName val="84평단가"/>
      <sheetName val="골조시행"/>
      <sheetName val="기별"/>
      <sheetName val="단가명령서"/>
      <sheetName val="danga"/>
      <sheetName val="ilch"/>
      <sheetName val="기둥(원형)"/>
      <sheetName val="물가자료"/>
      <sheetName val="암거공"/>
      <sheetName val="부대집계1"/>
      <sheetName val="가도단위"/>
      <sheetName val="3련 BOX"/>
      <sheetName val="9GNG운반"/>
      <sheetName val="암거단위"/>
      <sheetName val="횡배수관집현황(2공구)"/>
      <sheetName val="실행내역"/>
      <sheetName val="공예을"/>
      <sheetName val="내역을"/>
      <sheetName val="건축"/>
      <sheetName val="ERL_TBL"/>
      <sheetName val="EXPENSE"/>
      <sheetName val="기초단가"/>
      <sheetName val="건축원가"/>
      <sheetName val="COVER"/>
      <sheetName val="기계실"/>
      <sheetName val="내역서2안"/>
      <sheetName val="b_sul"/>
      <sheetName val="전체"/>
      <sheetName val="기기리스트"/>
      <sheetName val="Sheet2"/>
      <sheetName val="asd"/>
      <sheetName val="단면치수"/>
      <sheetName val="DATA1"/>
      <sheetName val="7.수지"/>
      <sheetName val="광양방향"/>
      <sheetName val="BOX전기내역"/>
      <sheetName val="보증금(전신전화가입권)"/>
      <sheetName val="98년BS"/>
      <sheetName val="잉여금"/>
      <sheetName val="estimate(TOTAL) (2)"/>
      <sheetName val="estimate"/>
      <sheetName val="자재단가"/>
      <sheetName val="급여대장출력"/>
      <sheetName val="인원계획-미화"/>
      <sheetName val="부대시설"/>
      <sheetName val="공문"/>
      <sheetName val="원가계산 (2)"/>
      <sheetName val="하수급견적대비"/>
      <sheetName val="옥외_전력간선공사1"/>
      <sheetName val="경율산정_XLS1"/>
      <sheetName val="계수원본(99_2_28)"/>
      <sheetName val="CT_"/>
      <sheetName val="단가_및_재료비"/>
      <sheetName val="샌딩_에폭시_도장"/>
      <sheetName val="일반문틀_설치"/>
      <sheetName val="2_수량조서(발주용)"/>
      <sheetName val="Galaxy_소비자가격표"/>
      <sheetName val="6PILE__(돌출)"/>
      <sheetName val="간접비총괄_(2)"/>
      <sheetName val="기술부_VENDOR_LIST"/>
      <sheetName val="Tool"/>
      <sheetName val="PAC"/>
      <sheetName val="국소별수량산출"/>
      <sheetName val="노임변동률"/>
      <sheetName val="OPGW기별"/>
      <sheetName val="지시서"/>
      <sheetName val="이천변압기운반비"/>
      <sheetName val="BOX-1510"/>
      <sheetName val="BID"/>
      <sheetName val="재료비"/>
      <sheetName val="표준내역"/>
      <sheetName val="램머"/>
      <sheetName val="기계경비(시간당)"/>
      <sheetName val="말뚝지지력산정"/>
      <sheetName val="명단"/>
      <sheetName val="4__자재단가비교표"/>
      <sheetName val="4__일위대가"/>
      <sheetName val="준검_내역서"/>
      <sheetName val="8_수량산출서"/>
      <sheetName val="9_단가조사서"/>
      <sheetName val="6_일위목록"/>
      <sheetName val="결선list"/>
      <sheetName val="상행-교대(A1-A2)"/>
      <sheetName val="날개벽"/>
      <sheetName val="대로근거"/>
      <sheetName val="설계내역(2001)"/>
      <sheetName val="4)유동표"/>
      <sheetName val="ABUT수량-A1"/>
      <sheetName val="상세내역서"/>
      <sheetName val="#2-3 일위대가"/>
      <sheetName val="#2-4 단가대비표"/>
      <sheetName val="DATA 입력란"/>
      <sheetName val="1. 설계조건 2.단면가정 3. 하중계산"/>
      <sheetName val="동원인원"/>
      <sheetName val="자재단가비교표"/>
      <sheetName val="unit 4"/>
      <sheetName val="본체"/>
      <sheetName val="REACTION(USE평시)"/>
      <sheetName val="설계조건"/>
      <sheetName val="REACTION(USD지진시)"/>
      <sheetName val="계림(함평)"/>
      <sheetName val="계림(장성)"/>
      <sheetName val="노원열병합  건축공사기성내역서"/>
      <sheetName val="BOX(상시)"/>
      <sheetName val="백암비스타내역"/>
      <sheetName val="대운산출"/>
      <sheetName val="배전KT"/>
      <sheetName val="배관배선내역"/>
      <sheetName val="1차_내역서"/>
      <sheetName val="기존단가_(2)"/>
      <sheetName val="환경기계공정표 (3)"/>
      <sheetName val="combi(wall)"/>
      <sheetName val="내역서1999.8최종"/>
      <sheetName val="철거산출근거"/>
      <sheetName val="1-최종안"/>
      <sheetName val="사업분석-분양가결정"/>
      <sheetName val="토목검측서"/>
      <sheetName val="실행내역 "/>
      <sheetName val="C-노임단가"/>
      <sheetName val="45,46"/>
      <sheetName val="사업성분석"/>
      <sheetName val="백호우계수"/>
      <sheetName val="총괄갑 "/>
      <sheetName val="99년신청"/>
      <sheetName val="건축토목내역"/>
      <sheetName val="단가표"/>
      <sheetName val="금액"/>
      <sheetName val="설계내역2"/>
      <sheetName val="터파기및재료"/>
      <sheetName val="도근좌표"/>
      <sheetName val="5Strand-장기처짐PCI"/>
      <sheetName val="교대(A1-A2)"/>
      <sheetName val="역T형"/>
      <sheetName val="수량산출서"/>
      <sheetName val="1호철근량"/>
      <sheetName val="SANTOGO"/>
      <sheetName val="SANBAISU"/>
      <sheetName val="마산월령동골조물량변경"/>
      <sheetName val="경제성분석"/>
      <sheetName val="깨기"/>
      <sheetName val="JUCK"/>
      <sheetName val="모래기초"/>
      <sheetName val="산근"/>
      <sheetName val="청천내"/>
      <sheetName val="sst,stl창호"/>
      <sheetName val="spec1"/>
      <sheetName val="돈암사업"/>
      <sheetName val="Key Data"/>
      <sheetName val="포승(S+H)"/>
      <sheetName val="포승(SHEET)"/>
      <sheetName val="기성내역서"/>
      <sheetName val="변경내역서"/>
      <sheetName val="환율"/>
      <sheetName val="집계표"/>
      <sheetName val="b_balju-단가단가단가"/>
      <sheetName val="손익현황"/>
      <sheetName val="대비"/>
      <sheetName val="제출내역서"/>
      <sheetName val="내역서(실행)"/>
      <sheetName val="내역서 (원본)"/>
      <sheetName val="내역서(실행)3"/>
      <sheetName val="A"/>
      <sheetName val="3.건축(현장안)"/>
      <sheetName val="3F"/>
      <sheetName val="I.설계조건"/>
      <sheetName val="투찰가"/>
      <sheetName val="몰운대초견적"/>
      <sheetName val="신우"/>
      <sheetName val="중기솔뇨"/>
      <sheetName val="투찰"/>
      <sheetName val="설계개요"/>
      <sheetName val="DAN"/>
      <sheetName val="9811"/>
      <sheetName val="전기자료"/>
      <sheetName val="Sheet14"/>
      <sheetName val="Sheet10"/>
      <sheetName val="제2~7호표"/>
      <sheetName val="예산내역서"/>
      <sheetName val="설계예산서"/>
      <sheetName val="(10) 단가산출결과"/>
      <sheetName val="PIPE(인수본)"/>
      <sheetName val="산출내역 (월기성)"/>
      <sheetName val="건축기성"/>
      <sheetName val="공량예산"/>
      <sheetName val="기준표"/>
      <sheetName val=" FURNACE현설"/>
      <sheetName val="명세서(을)"/>
      <sheetName val="산출근거"/>
      <sheetName val="대차대조표"/>
      <sheetName val="수량산출서(보강)"/>
      <sheetName val="금액내역서"/>
      <sheetName val="개별직종노임단가(2002.5)"/>
      <sheetName val="도급내역(금차분)"/>
      <sheetName val="공비대비"/>
      <sheetName val="시설장비"/>
      <sheetName val="견적990322"/>
      <sheetName val="SAMPLE"/>
      <sheetName val="상부수량집계표"/>
      <sheetName val="조도계산(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종-상수표"/>
      <sheetName val="임피던스"/>
      <sheetName val="CABLE SIZE"/>
      <sheetName val="접지"/>
      <sheetName val="수변전"/>
      <sheetName val="Sheet11"/>
      <sheetName val="Sheet12"/>
      <sheetName val="Sheet13"/>
      <sheetName val="Sheet14"/>
      <sheetName val="Sheet15"/>
      <sheetName val="Sheet16"/>
      <sheetName val="N賃率-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물품원가계산서"/>
      <sheetName val="1.표지"/>
      <sheetName val="물품내역 총괄 집계표"/>
      <sheetName val="2.표지"/>
      <sheetName val="물품내역서(센터)"/>
      <sheetName val="물품내역 집계표(노후)"/>
      <sheetName val="물품내역서(노후)"/>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7.표지"/>
      <sheetName val="수량집계(센터)"/>
      <sheetName val="수량산출서(센터)"/>
      <sheetName val="수량집계(노후)"/>
      <sheetName val="수량산출서(노후)"/>
      <sheetName val="설치장소"/>
    </sheetNames>
    <sheetDataSet>
      <sheetData sheetId="0"/>
      <sheetData sheetId="1"/>
      <sheetData sheetId="2"/>
      <sheetData sheetId="3"/>
      <sheetData sheetId="4"/>
      <sheetData sheetId="5"/>
      <sheetData sheetId="6"/>
      <sheetData sheetId="7">
        <row r="1">
          <cell r="C1" t="str">
            <v>물     품     구     매     설     치     내     역     서(센터)</v>
          </cell>
        </row>
        <row r="2">
          <cell r="C2" t="str">
            <v>건명 : 2017년 방범 CCTV 노후카메라 교체사업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1. 센터장비</v>
          </cell>
        </row>
        <row r="6">
          <cell r="B6">
            <v>2020</v>
          </cell>
          <cell r="C6" t="str">
            <v>1.1 STORAGE(총액)</v>
          </cell>
        </row>
        <row r="7">
          <cell r="B7" t="str">
            <v>DISK DRIVE10TB</v>
          </cell>
          <cell r="C7" t="str">
            <v>DISK DRIVE</v>
          </cell>
          <cell r="D7" t="str">
            <v>10TB</v>
          </cell>
          <cell r="E7">
            <v>9</v>
          </cell>
          <cell r="F7" t="str">
            <v>EA</v>
          </cell>
          <cell r="G7">
            <v>2800000</v>
          </cell>
          <cell r="H7">
            <v>25200000</v>
          </cell>
          <cell r="J7">
            <v>0</v>
          </cell>
          <cell r="L7">
            <v>0</v>
          </cell>
        </row>
        <row r="9">
          <cell r="B9">
            <v>3020</v>
          </cell>
          <cell r="D9" t="str">
            <v>소계</v>
          </cell>
          <cell r="H9">
            <v>25200000</v>
          </cell>
          <cell r="J9">
            <v>0</v>
          </cell>
          <cell r="L9">
            <v>0</v>
          </cell>
        </row>
        <row r="11">
          <cell r="B11">
            <v>2020</v>
          </cell>
          <cell r="C11" t="str">
            <v>1.2 통신소프트웨어(3자단가)</v>
          </cell>
        </row>
        <row r="12">
          <cell r="B12" t="str">
            <v>통신소프트웨어저장/분배, 영상저장 및 분배</v>
          </cell>
          <cell r="C12" t="str">
            <v>통신소프트웨어</v>
          </cell>
          <cell r="D12" t="str">
            <v>저장/분배, 영상저장 및 분배</v>
          </cell>
          <cell r="E12">
            <v>1</v>
          </cell>
          <cell r="F12" t="str">
            <v>조</v>
          </cell>
          <cell r="G12">
            <v>6600000</v>
          </cell>
          <cell r="H12">
            <v>6600000</v>
          </cell>
          <cell r="J12">
            <v>0</v>
          </cell>
          <cell r="L12">
            <v>0</v>
          </cell>
        </row>
        <row r="14">
          <cell r="B14">
            <v>3020</v>
          </cell>
          <cell r="D14" t="str">
            <v>소계</v>
          </cell>
          <cell r="H14">
            <v>6600000</v>
          </cell>
          <cell r="J14">
            <v>0</v>
          </cell>
          <cell r="L14">
            <v>0</v>
          </cell>
        </row>
        <row r="29">
          <cell r="B29">
            <v>3020</v>
          </cell>
          <cell r="D29" t="str">
            <v>합계</v>
          </cell>
          <cell r="H29">
            <v>31800000</v>
          </cell>
          <cell r="J29">
            <v>0</v>
          </cell>
          <cell r="L29">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
      <sheetName val="개인연락처"/>
      <sheetName val="esco"/>
      <sheetName val="인원"/>
      <sheetName val="투자효율분석"/>
    </sheetNames>
    <sheetDataSet>
      <sheetData sheetId="0" refreshError="1"/>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一般比"/>
      <sheetName val="N賃率-職"/>
      <sheetName val="A製總"/>
      <sheetName val="IS"/>
      <sheetName val="J間材"/>
      <sheetName val="J輸入計"/>
      <sheetName val="J輸入率1"/>
      <sheetName val="J輸入材"/>
      <sheetName val="J作計"/>
      <sheetName val="J材料量1"/>
      <sheetName val="J材料量2"/>
      <sheetName val="J直材1"/>
      <sheetName val="J直材2"/>
      <sheetName val="J直材3"/>
      <sheetName val="J直材4"/>
      <sheetName val="K減象却"/>
      <sheetName val="K經計"/>
      <sheetName val="K經配賦"/>
      <sheetName val="K經調整"/>
      <sheetName val="K消耗分"/>
      <sheetName val="MS"/>
      <sheetName val="N間勞計"/>
      <sheetName val="N間比率"/>
      <sheetName val="N間時率"/>
      <sheetName val="N工數1"/>
      <sheetName val="N工數2"/>
      <sheetName val="N勞計"/>
      <sheetName val="N勞務分"/>
      <sheetName val="N勞務實"/>
      <sheetName val="N勞作"/>
      <sheetName val="임금"/>
      <sheetName val="공수"/>
      <sheetName val="경비배부율"/>
      <sheetName val="신호기일지"/>
      <sheetName val="자료업체"/>
      <sheetName val="설비목비율"/>
      <sheetName val="요청목록"/>
      <sheetName val="표지"/>
      <sheetName val="비율"/>
      <sheetName val="신호결과"/>
      <sheetName val="Sheet1"/>
      <sheetName val="설-총괄"/>
      <sheetName val="설재료집"/>
      <sheetName val="설직재-1"/>
      <sheetName val="설직재-2"/>
      <sheetName val="설간재"/>
      <sheetName val="설노무"/>
      <sheetName val="설일위"/>
      <sheetName val="공-노임"/>
      <sheetName val="工간노율"/>
      <sheetName val="설-경비"/>
      <sheetName val="工경비율"/>
      <sheetName val="工완성공사율"/>
      <sheetName val="工완성공사율(2)"/>
      <sheetName val="工산재율"/>
      <sheetName val="工안전관리율"/>
      <sheetName val="설운반"/>
      <sheetName val="설-폐기"/>
      <sheetName val="설감가"/>
      <sheetName val="工관리비율"/>
      <sheetName val="제비목비율 "/>
      <sheetName val="제총괄"/>
      <sheetName val="제-직재집"/>
      <sheetName val="제직재"/>
      <sheetName val="목차"/>
      <sheetName val="간지"/>
      <sheetName val="결과"/>
      <sheetName val="총괄"/>
      <sheetName val="재료계"/>
      <sheetName val="직재비"/>
      <sheetName val="소요량"/>
      <sheetName val="소요량 (2)"/>
      <sheetName val="소요량 (3)"/>
      <sheetName val="곡면산"/>
      <sheetName val="제품도면"/>
      <sheetName val="간재"/>
      <sheetName val="소모품배부액"/>
      <sheetName val="작업설"/>
      <sheetName val="수율"/>
      <sheetName val="노무집"/>
      <sheetName val="직간노"/>
      <sheetName val="공수-경계석"/>
      <sheetName val="공수-판재"/>
      <sheetName val="공정별시간 (1)"/>
      <sheetName val="공정별시간(2)"/>
      <sheetName val="작업인원"/>
      <sheetName val="생산량"/>
      <sheetName val="99생산량"/>
      <sheetName val="99생산량 (2)"/>
      <sheetName val="곡면산 (2)"/>
      <sheetName val="노임단가"/>
      <sheetName val="간노율"/>
      <sheetName val="경비집"/>
      <sheetName val="경비"/>
      <sheetName val="천-경배부"/>
      <sheetName val="천-경조정"/>
      <sheetName val="운반비"/>
      <sheetName val="일반관리비율"/>
      <sheetName val="99자료요청"/>
      <sheetName val="2000자료요청"/>
      <sheetName val="천연임금"/>
      <sheetName val="천-소모"/>
      <sheetName val="직재"/>
      <sheetName val="노무"/>
      <sheetName val="일위"/>
      <sheetName val="2F 회의실견적(5_14 일대)"/>
      <sheetName val="공수투입과금액"/>
      <sheetName val="공수투입과금액 (실행)"/>
      <sheetName val="인건비증감표(1차년도)"/>
      <sheetName val="인건비증감표(2차년도) "/>
      <sheetName val="차이분석(MAIN ; total base)"/>
      <sheetName val="HW,DB,PKG"/>
      <sheetName val="1차년 계약서 인력투입근거"/>
      <sheetName val="11.24보고서 제출근거"/>
      <sheetName val="Sheet3"/>
      <sheetName val="工총괄"/>
      <sheetName val="노무비"/>
      <sheetName val="설치공수"/>
      <sheetName val="工노임단가"/>
      <sheetName val="99간노율"/>
      <sheetName val="20간노율"/>
      <sheetName val="공사외주비"/>
      <sheetName val="경비율"/>
      <sheetName val="99완성율(1)"/>
      <sheetName val="99완성율(2)"/>
      <sheetName val="20완성율(1)"/>
      <sheetName val="20완성율(2)"/>
      <sheetName val="99산재율"/>
      <sheetName val="20산재율"/>
      <sheetName val="99안전율"/>
      <sheetName val="20안전율"/>
      <sheetName val="99관리비율"/>
      <sheetName val="20관리비율"/>
      <sheetName val="요약"/>
      <sheetName val="제조원가계산서"/>
      <sheetName val="재료비산출표"/>
      <sheetName val="노무비산출표"/>
      <sheetName val="공수산출표"/>
      <sheetName val="임율 (2)"/>
      <sheetName val="경비산출표"/>
      <sheetName val="제조원가분석표"/>
      <sheetName val="일반관리비비율산출표"/>
      <sheetName val="Sheet2"/>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공정율"/>
      <sheetName val="pldt"/>
      <sheetName val="건집"/>
      <sheetName val="건축"/>
      <sheetName val="기설집"/>
      <sheetName val="설집"/>
      <sheetName val="동학"/>
      <sheetName val="동학1"/>
      <sheetName val="경북안동"/>
      <sheetName val="진해"/>
      <sheetName val="당항포"/>
      <sheetName val="일위(거제) "/>
      <sheetName val="농업기반"/>
      <sheetName val="일위(달서)"/>
      <sheetName val="일위(숭실)"/>
      <sheetName val="숭실1"/>
      <sheetName val="일위(완도)"/>
      <sheetName val="완도1"/>
      <sheetName val="일위대가"/>
      <sheetName val="내역"/>
      <sheetName val="내역(청마)"/>
      <sheetName val="내역(청마) (2)"/>
      <sheetName val="공사 Scope 표지"/>
      <sheetName val="공사 Scope"/>
      <sheetName val="원가표"/>
      <sheetName val="집계표"/>
      <sheetName val="내역-1"/>
      <sheetName val="내역-2"/>
      <sheetName val="일위2"/>
      <sheetName val="일위3"/>
      <sheetName val="적용단가"/>
      <sheetName val="단가표"/>
      <sheetName val="분전단가"/>
      <sheetName val="원가집계"/>
      <sheetName val="총괄표"/>
      <sheetName val="재집계"/>
      <sheetName val="간재비"/>
      <sheetName val="TON용접재"/>
      <sheetName val="도장면적"/>
      <sheetName val="도장원단"/>
      <sheetName val="제간노율"/>
      <sheetName val="제임금"/>
      <sheetName val="제조운반"/>
      <sheetName val="소모품비"/>
      <sheetName val="경비배부액"/>
      <sheetName val="경비조정"/>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설재료"/>
      <sheetName val="설노집"/>
      <sheetName val="설노임"/>
      <sheetName val="설간노"/>
      <sheetName val="工경비"/>
      <sheetName val="20경비율"/>
      <sheetName val="20완성공사율 (1)"/>
      <sheetName val="20완성공사율(2)"/>
      <sheetName val="평균거리"/>
      <sheetName val="장비"/>
      <sheetName val="20안전관리율"/>
      <sheetName val="2-3-9-10물"/>
      <sheetName val="노무계산"/>
      <sheetName val="초침공수"/>
      <sheetName val="단위공수"/>
      <sheetName val="직재4"/>
      <sheetName val="운반"/>
      <sheetName val="수리수선"/>
      <sheetName val="수선비견적"/>
      <sheetName val="제-재료계"/>
      <sheetName val="제간재"/>
      <sheetName val="제금형"/>
      <sheetName val="제작업설"/>
      <sheetName val="제노무1"/>
      <sheetName val="제노맨홀"/>
      <sheetName val="제노무2"/>
      <sheetName val="제절단"/>
      <sheetName val="제-노임"/>
      <sheetName val="제임금(A)"/>
      <sheetName val="제임금(B)"/>
      <sheetName val="경비비교표"/>
      <sheetName val="A(손)"/>
      <sheetName val="B사(손)"/>
      <sheetName val="A사(제조)"/>
      <sheetName val="B(제조)"/>
      <sheetName val="A4-結果 "/>
    </sheetNames>
    <sheetDataSet>
      <sheetData sheetId="0" refreshError="1"/>
      <sheetData sheetId="1"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여과지동"/>
      <sheetName val="경영상태"/>
      <sheetName val="샘플표지"/>
      <sheetName val="수량산출서(취수장)"/>
      <sheetName val="취수장"/>
      <sheetName val="수량산출서(여과지)"/>
      <sheetName val="견적대비"/>
      <sheetName val="근거서"/>
      <sheetName val="내역표지"/>
      <sheetName val="남양내역"/>
      <sheetName val="집계표"/>
      <sheetName val="단가 "/>
      <sheetName val="내역서"/>
      <sheetName val="자재단가"/>
      <sheetName val="Sheet1"/>
      <sheetName val="가격조사서"/>
      <sheetName val="대비"/>
      <sheetName val="지급자재"/>
      <sheetName val="XL4Poppy"/>
      <sheetName val="입찰안"/>
      <sheetName val="대치판정"/>
      <sheetName val="노무비"/>
      <sheetName val="총괄표"/>
      <sheetName val="인공산출"/>
      <sheetName val="일위대가(가설)"/>
      <sheetName val="일위대가(1)"/>
      <sheetName val="내역서적용"/>
      <sheetName val="물가대비표"/>
      <sheetName val="요율"/>
      <sheetName val="일위대가"/>
      <sheetName val="기초입력 DATA"/>
      <sheetName val="48단가"/>
      <sheetName val="I一般比"/>
      <sheetName val="전기단가조사서"/>
      <sheetName val="원가계산서"/>
      <sheetName val="N賃率-職"/>
      <sheetName val="코드표"/>
      <sheetName val="기계경비및산출근거서"/>
      <sheetName val="9GNG운반"/>
      <sheetName val="내역"/>
      <sheetName val="견적서1"/>
      <sheetName val="노임"/>
      <sheetName val="투찰금액"/>
      <sheetName val="수량산출"/>
      <sheetName val="원가서"/>
      <sheetName val="신우"/>
      <sheetName val="직재"/>
      <sheetName val="일위"/>
      <sheetName val="연습"/>
      <sheetName val="날개벽수량표"/>
      <sheetName val="암거"/>
      <sheetName val="포장공"/>
      <sheetName val="배수공"/>
      <sheetName val="단가"/>
      <sheetName val="대외공문"/>
      <sheetName val="파이프류"/>
      <sheetName val="9509"/>
      <sheetName val="노임단가"/>
      <sheetName val="공문"/>
      <sheetName val="용수간선"/>
      <sheetName val="위치"/>
      <sheetName val="빙장비사양"/>
      <sheetName val="대림산업"/>
      <sheetName val="9811"/>
      <sheetName val="보안등"/>
      <sheetName val="제-노임"/>
      <sheetName val="제직재"/>
      <sheetName val="기초자료입력"/>
      <sheetName val="북제주원가"/>
      <sheetName val="금액"/>
      <sheetName val="#REF"/>
      <sheetName val="공사개요"/>
      <sheetName val="MOTOR"/>
      <sheetName val="Y-WORK"/>
      <sheetName val="단가표"/>
      <sheetName val="건설성적"/>
      <sheetName val="차액보증"/>
      <sheetName val="DATE"/>
      <sheetName val="data"/>
      <sheetName val="출장내역"/>
      <sheetName val="단가산출"/>
      <sheetName val="원본(갑지)"/>
      <sheetName val="단위단가"/>
      <sheetName val="기안"/>
      <sheetName val="옥외외등집계표"/>
      <sheetName val="설계서"/>
      <sheetName val="단가목록"/>
      <sheetName val="산출내역서집계표"/>
      <sheetName val="s"/>
      <sheetName val="Sheet2"/>
      <sheetName val="일위_파일"/>
      <sheetName val="손익분석"/>
      <sheetName val="NEYOK"/>
      <sheetName val="실행내역"/>
      <sheetName val="기계경비(시간당)"/>
      <sheetName val="램머"/>
      <sheetName val="설비"/>
      <sheetName val="공사비총괄표"/>
      <sheetName val="간지"/>
      <sheetName val="3.전열"/>
      <sheetName val="한강운반비"/>
      <sheetName val="Sheet1 (2)"/>
      <sheetName val="직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서 갑지"/>
      <sheetName val="을지(1)"/>
      <sheetName val="여과지동"/>
      <sheetName val="기초자료"/>
    </sheetNames>
    <sheetDataSet>
      <sheetData sheetId="0"/>
      <sheetData sheetId="1"/>
      <sheetData sheetId="2" refreshError="1"/>
      <sheetData sheetId="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차 재구축 전체 견적서"/>
      <sheetName val="2,3차견적제출(NS)"/>
      <sheetName val="추가물량 분리1"/>
      <sheetName val="2차 추가물량견적(NS)"/>
      <sheetName val="2차 추가물량원가분석"/>
      <sheetName val="GM 3차 대우견적(NS)"/>
      <sheetName val="3차물량원가분석"/>
      <sheetName val="2차 자판라우터 분리"/>
      <sheetName val="2차자판라우터원가분석"/>
      <sheetName val="통합원가표"/>
      <sheetName val="통합원가표 (2)"/>
      <sheetName val="Sheet1"/>
      <sheetName val="견적서_GM대우(2차 물량 분리수령견적및 통합원가분석)_"/>
      <sheetName val="개인연락처"/>
      <sheetName val="품목"/>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ELECTRIC"/>
      <sheetName val="CTEMCOST"/>
      <sheetName val="성지공현"/>
      <sheetName val="내역"/>
      <sheetName val="예가표"/>
      <sheetName val="01"/>
      <sheetName val="간접1"/>
      <sheetName val="을지"/>
      <sheetName val="#REF"/>
      <sheetName val="샤워실위생"/>
      <sheetName val="노임단가"/>
      <sheetName val="갑지"/>
      <sheetName val="세부내역"/>
      <sheetName val="Total"/>
      <sheetName val="일위"/>
      <sheetName val="기초일위"/>
      <sheetName val="수목단가"/>
      <sheetName val="시설수량표"/>
      <sheetName val="시설일위"/>
      <sheetName val="식재수량표"/>
      <sheetName val="식재일위"/>
      <sheetName val="자재단가"/>
      <sheetName val="견적"/>
      <sheetName val="프랜트면허"/>
      <sheetName val="공사비집계"/>
      <sheetName val="A-4"/>
      <sheetName val="도급FORM"/>
      <sheetName val="밸브설치"/>
      <sheetName val="공통가설"/>
      <sheetName val="목차"/>
      <sheetName val="C3"/>
      <sheetName val="토목주소"/>
      <sheetName val="유림골조"/>
      <sheetName val="개요"/>
      <sheetName val="자동제어"/>
      <sheetName val="아파트 "/>
      <sheetName val="입찰내역"/>
      <sheetName val="Sheet1"/>
      <sheetName val="기성내역1"/>
      <sheetName val="건축내역"/>
      <sheetName val="경영상태"/>
      <sheetName val="금액내역서"/>
      <sheetName val="공문"/>
      <sheetName val="공사개요 (2)"/>
      <sheetName val="매입세"/>
      <sheetName val="단가대비표"/>
      <sheetName val="공사개요"/>
      <sheetName val="TDI ISBL"/>
      <sheetName val="1차 내역서"/>
      <sheetName val="TYPE-A"/>
      <sheetName val="제1영업소"/>
      <sheetName val="제2영업소"/>
      <sheetName val="제3영업소"/>
      <sheetName val="노무비"/>
      <sheetName val="공종별내역서"/>
      <sheetName val="실행내역"/>
      <sheetName val="0226"/>
      <sheetName val="견적대비표"/>
      <sheetName val="Macro1"/>
      <sheetName val="노원열병합  건축공사기성내역서"/>
      <sheetName val="입찰내역서(본공사)"/>
      <sheetName val="입찰내역서(가설)"/>
      <sheetName val="잡철물"/>
      <sheetName val="실행(ALT1)"/>
      <sheetName val="차액보증"/>
      <sheetName val="변대신설"/>
      <sheetName val="집계표-전기(신설)"/>
      <sheetName val="DATA"/>
      <sheetName val="교대"/>
      <sheetName val="평3"/>
      <sheetName val="cable-data"/>
      <sheetName val="간접"/>
      <sheetName val="인사자료총집계"/>
      <sheetName val="현장관리비집계표"/>
      <sheetName val="예총"/>
      <sheetName val="전 기"/>
      <sheetName val="일위대가표"/>
      <sheetName val="부속동"/>
      <sheetName val="설직재-1"/>
      <sheetName val="1. 설계조건 2.단면가정 3. 하중계산"/>
      <sheetName val="DATA 입력란"/>
      <sheetName val="수량산출"/>
      <sheetName val="TABLE"/>
      <sheetName val="물량산출"/>
      <sheetName val="시행후면적"/>
      <sheetName val="깨기"/>
      <sheetName val="YES-T"/>
      <sheetName val="건축원가"/>
      <sheetName val="내역서"/>
      <sheetName val="견적을지"/>
      <sheetName val="98지급계획"/>
      <sheetName val="BID"/>
      <sheetName val="3.공통공사대비"/>
      <sheetName val="주식"/>
      <sheetName val="견"/>
      <sheetName val="수정'매출매입_자료"/>
      <sheetName val="노임"/>
      <sheetName val="입찰안"/>
      <sheetName val="조명일위"/>
      <sheetName val="IT-BAT"/>
      <sheetName val="DATE"/>
      <sheetName val="노임이"/>
      <sheetName val="대림경상68억"/>
      <sheetName val="건축내역서 (경제상무실)"/>
      <sheetName val="COVER"/>
      <sheetName val="금융비용"/>
      <sheetName val="조도계산서 (도서)"/>
      <sheetName val="1단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sheet1"/>
      <sheetName val="YES"/>
      <sheetName val="일위"/>
      <sheetName val="노무비 근거"/>
      <sheetName val="일위대가"/>
      <sheetName val="자재단가비교표"/>
      <sheetName val="견적대비"/>
      <sheetName val="가로등기초"/>
      <sheetName val="PAD TR보호대기초"/>
      <sheetName val="총물량표"/>
      <sheetName val="정산물량표"/>
      <sheetName val="정산세부물량1차분실적"/>
      <sheetName val="정산복구량"/>
      <sheetName val="일위대가표(1)"/>
      <sheetName val="일위대가표(2)"/>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내역서"/>
      <sheetName val="XXXXXX"/>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을"/>
      <sheetName val="FILE1"/>
      <sheetName val="0.집계"/>
      <sheetName val="1.수변전설비공사"/>
      <sheetName val="MOTOR"/>
      <sheetName val="기초단가"/>
      <sheetName val="ITEM"/>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매립"/>
      <sheetName val="일위대가목차"/>
      <sheetName val="대구실행"/>
      <sheetName val="AIR SHOWER(3인용)"/>
      <sheetName val="부대공Ⅱ"/>
      <sheetName val="설계내역서"/>
      <sheetName val="직노"/>
      <sheetName val="입찰안"/>
      <sheetName val="단가산출"/>
      <sheetName val="2F 회의실견적(5_14 일대)"/>
      <sheetName val="재집"/>
      <sheetName val="직재"/>
      <sheetName val="전차선로 물량표"/>
      <sheetName val="DATA"/>
      <sheetName val="일위대가(가설)"/>
      <sheetName val="실행내역"/>
      <sheetName val="200"/>
      <sheetName val="48전력선로일위"/>
      <sheetName val="접지수량"/>
      <sheetName val="조명율표"/>
      <sheetName val="TOT"/>
      <sheetName val="정부노임단가"/>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내역"/>
      <sheetName val="연습"/>
      <sheetName val="내역(설계)"/>
      <sheetName val="Macro1"/>
      <sheetName val="BID"/>
      <sheetName val="현장관리비집계표"/>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본공사"/>
      <sheetName val="식생블럭단위수량"/>
      <sheetName val="가로등부표"/>
      <sheetName val="보합"/>
      <sheetName val="조도계산서 (도서)"/>
      <sheetName val="WORK"/>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I一般比"/>
      <sheetName val="49-119"/>
      <sheetName val="Macro(전선)"/>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토공"/>
      <sheetName val="구역화물"/>
      <sheetName val="단가일람"/>
      <sheetName val="신우"/>
      <sheetName val="대비"/>
      <sheetName val="수량산출"/>
      <sheetName val="집계표"/>
      <sheetName val="단가"/>
      <sheetName val="총괄표"/>
      <sheetName val="실행철강하도"/>
      <sheetName val="소야공정계획표"/>
      <sheetName val="내역서2안"/>
      <sheetName val="6호기"/>
      <sheetName val="봉양~조차장간고하개명(신설)"/>
      <sheetName val="하조서"/>
      <sheetName val="보증수수료산출"/>
      <sheetName val="기계경비"/>
      <sheetName val="가로등"/>
      <sheetName val="수목데이타 "/>
      <sheetName val="변압기 및 발전기 용량"/>
      <sheetName val="공사비예산서(토목분)"/>
      <sheetName val="각형맨홀"/>
      <sheetName val="수목단가"/>
      <sheetName val="시설수량표"/>
      <sheetName val="식재수량표"/>
      <sheetName val="일위목록"/>
      <sheetName val="ASP포장"/>
      <sheetName val="단가산출서(기계)"/>
      <sheetName val="INPUT"/>
      <sheetName val="교각1"/>
      <sheetName val="일위대가표(유단가)"/>
      <sheetName val="일위대가표"/>
      <sheetName val="단가 및 재료비"/>
      <sheetName val="적용(기계)"/>
      <sheetName val="20관리비율"/>
      <sheetName val="총괄집계표"/>
      <sheetName val="Module1"/>
      <sheetName val="Module2"/>
      <sheetName val="Module3"/>
      <sheetName val="Module4"/>
      <sheetName val="Module5"/>
      <sheetName val="Module6"/>
      <sheetName val="Module8"/>
      <sheetName val="Module9"/>
      <sheetName val="Module7"/>
      <sheetName val="Module11"/>
      <sheetName val="DATA1"/>
      <sheetName val="점검총괄"/>
      <sheetName val="주상도"/>
      <sheetName val="일위대가(목록)"/>
      <sheetName val="재료비"/>
      <sheetName val="자재목록"/>
      <sheetName val="2000년1차"/>
      <sheetName val="내역서(전기)"/>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6기계경비산출표"/>
      <sheetName val="옹벽수량집계"/>
      <sheetName val="3BL공동구 수량"/>
      <sheetName val="Total"/>
      <sheetName val="에너지동"/>
      <sheetName val="코드표"/>
      <sheetName val="Sheet1 (2)"/>
      <sheetName val="BASIC (2)"/>
      <sheetName val="자재단가표"/>
      <sheetName val="고창터널(고창방향)"/>
      <sheetName val="터널조도"/>
      <sheetName val="부속동"/>
      <sheetName val="입찰결과(DATA)"/>
      <sheetName val="ETC"/>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데이타"/>
      <sheetName val="CABLE SIZE-3"/>
      <sheetName val="EQUIP-H"/>
      <sheetName val="경비_원본"/>
      <sheetName val="공구원가계산"/>
      <sheetName val="기계경비시간당손료목록"/>
      <sheetName val="요율"/>
      <sheetName val="자재대"/>
      <sheetName val="참고"/>
      <sheetName val="공사개요"/>
      <sheetName val="기계내역"/>
      <sheetName val="소요자재"/>
      <sheetName val="노무산출서"/>
      <sheetName val="Macro(차단기)"/>
      <sheetName val="동력부하(도산)"/>
      <sheetName val="1차증가원가계산"/>
      <sheetName val="가감수량"/>
      <sheetName val="맨홀수량산출"/>
      <sheetName val="단가조사서"/>
      <sheetName val="관로"/>
      <sheetName val="A-4"/>
      <sheetName val="AS포장복구 "/>
      <sheetName val="간접1"/>
      <sheetName val="통장출금액"/>
      <sheetName val="기계경비(시간당)"/>
      <sheetName val="램머"/>
      <sheetName val="본선차로수량집계표"/>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BQ"/>
      <sheetName val="전기일위대가"/>
      <sheetName val="단면(RW1)"/>
      <sheetName val="시설물일위"/>
      <sheetName val="비교표"/>
      <sheetName val="소비자가"/>
      <sheetName val="ilch"/>
      <sheetName val="예정(3)"/>
      <sheetName val="동원(3)"/>
      <sheetName val="DANGA"/>
      <sheetName val="IMP(MAIN)"/>
      <sheetName val="IMP (REACTOR)"/>
      <sheetName val="차액보증"/>
      <sheetName val="오산갈곳"/>
      <sheetName val="맨홀수량집계"/>
      <sheetName val="설계조건"/>
      <sheetName val="날개벽(TYPE3)"/>
      <sheetName val="1.설계기준"/>
      <sheetName val="노임"/>
      <sheetName val="현황CODE"/>
      <sheetName val="손익현황"/>
      <sheetName val="3차설계"/>
      <sheetName val="기둥(원형)"/>
      <sheetName val="옹벽"/>
      <sheetName val="ABUT수량-A1"/>
      <sheetName val="주형"/>
      <sheetName val="밸브설치"/>
      <sheetName val="3.바닥판설계"/>
      <sheetName val="안정계산"/>
      <sheetName val="단면검토"/>
      <sheetName val="원가"/>
      <sheetName val="VA_code"/>
      <sheetName val="2000전체분"/>
      <sheetName val="일반수량"/>
      <sheetName val="EACT10"/>
      <sheetName val="돌망태단위수량"/>
      <sheetName val="말뚝물량"/>
      <sheetName val="공종별원가계산"/>
      <sheetName val="말고개터널조명전압강하"/>
      <sheetName val="물가자료"/>
      <sheetName val="품의서"/>
      <sheetName val="물가시세"/>
      <sheetName val="SG"/>
      <sheetName val="전신환매도율"/>
      <sheetName val="산출내역서집계표"/>
      <sheetName val="원가계산서 (총괄)"/>
      <sheetName val="원가계산서 (건축)"/>
      <sheetName val="(총괄집계)"/>
      <sheetName val="건축공사"/>
      <sheetName val="방음벽기초(H=4m)"/>
      <sheetName val="우수맨홀공제단위수량"/>
      <sheetName val="스톱로그내역"/>
      <sheetName val="수주현황2월"/>
      <sheetName val="단면 (2)"/>
      <sheetName val="토공유동표"/>
      <sheetName val="교각계산"/>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예산갑지"/>
      <sheetName val="제수변수량"/>
      <sheetName val="공기변수량"/>
      <sheetName val="포장공"/>
      <sheetName val="상수도토공집계표"/>
      <sheetName val="PO-BOQ"/>
      <sheetName val="일반수량총괄"/>
      <sheetName val="외주"/>
      <sheetName val="구조물철거타공정이월"/>
      <sheetName val="의왕내역"/>
      <sheetName val="입출재고현황 (2)"/>
      <sheetName val="변경비교-을"/>
      <sheetName val="노무비단가"/>
      <sheetName val=" 상부공통집계(총괄)"/>
      <sheetName val="참조-(1)"/>
      <sheetName val="인건비 "/>
      <sheetName val="AILC004"/>
      <sheetName val="Mc1"/>
      <sheetName val="2000,9월 일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Summary Sheets"/>
      <sheetName val="일위목록-기"/>
      <sheetName val="6동"/>
      <sheetName val="Chart1"/>
      <sheetName val="단위내역목록"/>
      <sheetName val="단위내역서"/>
      <sheetName val="원가(1)"/>
      <sheetName val="원가(2)"/>
      <sheetName val="공량산출서"/>
      <sheetName val="하수급견적대비"/>
      <sheetName val="물량표"/>
      <sheetName val="현장관리비 "/>
      <sheetName val="금액결정"/>
      <sheetName val="BOX전기내역"/>
      <sheetName val="9-1차이내역"/>
      <sheetName val="설계가"/>
      <sheetName val="할증 "/>
      <sheetName val="조경일람"/>
      <sheetName val="일위대가목록"/>
      <sheetName val="아파트기별"/>
      <sheetName val="공리일"/>
      <sheetName val="총집계표"/>
      <sheetName val="plan&amp;section of foundation"/>
      <sheetName val="9811"/>
      <sheetName val="투찰내역"/>
      <sheetName val="COVER-P"/>
      <sheetName val="기본단가"/>
      <sheetName val="단면가정"/>
      <sheetName val="영업소실적"/>
      <sheetName val="공사비"/>
      <sheetName val="약품설비"/>
      <sheetName val="1차설계변경내역"/>
      <sheetName val="실행내역서"/>
      <sheetName val="90.03실행 "/>
      <sheetName val="조명시설"/>
      <sheetName val="BID-도로"/>
      <sheetName val="001"/>
      <sheetName val="총계"/>
      <sheetName val="내력서"/>
      <sheetName val="가설건물"/>
      <sheetName val="단위단가"/>
      <sheetName val="적용공정"/>
      <sheetName val="L_RPTB02_01"/>
      <sheetName val="원가계산서"/>
      <sheetName val="금리계산"/>
      <sheetName val="Sheet17"/>
      <sheetName val="중기일위대가"/>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22단가(철거)"/>
      <sheetName val="49단가"/>
      <sheetName val="49단가(철거)"/>
      <sheetName val="22단가"/>
      <sheetName val="과천MAIN"/>
      <sheetName val="효성CB 1P기초"/>
      <sheetName val="EQ-R1"/>
      <sheetName val="품목"/>
      <sheetName val="일용노임단가"/>
      <sheetName val="전선"/>
      <sheetName val="CABLE"/>
      <sheetName val="토량산출서"/>
      <sheetName val="토목내역"/>
      <sheetName val="설계명세서"/>
      <sheetName val="OPGW기별"/>
      <sheetName val="CA지입"/>
      <sheetName val="U-TYPE(1)"/>
      <sheetName val="공종별내역서"/>
      <sheetName val="6PILE  (돌출)"/>
      <sheetName val="지급자재"/>
      <sheetName val="99총공사내역서"/>
      <sheetName val="98NS-N"/>
      <sheetName val="L_RPTA05_목록"/>
      <sheetName val="96보완계획7.12"/>
      <sheetName val="지진시"/>
      <sheetName val="3.공통공사대비"/>
      <sheetName val="설비내역서"/>
      <sheetName val="건축내역서"/>
      <sheetName val="전기내역서"/>
      <sheetName val="설직재-1"/>
      <sheetName val="노원열병합  건축공사기성내역서"/>
      <sheetName val="본부소개"/>
      <sheetName val="주사무실종합"/>
      <sheetName val="기초자료"/>
      <sheetName val="여과지동"/>
      <sheetName val="내역표지"/>
      <sheetName val="Macro2"/>
      <sheetName val="계수시트"/>
      <sheetName val="율촌법률사무소2내역"/>
      <sheetName val="지주목시비량산출서"/>
      <sheetName val="BOQ"/>
      <sheetName val="총괄내역서"/>
      <sheetName val="역T형교대(말뚝기초)"/>
      <sheetName val="한강운반비"/>
      <sheetName val="자재"/>
      <sheetName val="공통(20-91)"/>
      <sheetName val="C3"/>
      <sheetName val="연결임시"/>
      <sheetName val="계산식"/>
      <sheetName val="가도공"/>
      <sheetName val="DATE"/>
      <sheetName val="철거집계"/>
      <sheetName val="48평단가"/>
      <sheetName val="57단가"/>
      <sheetName val="54평단가"/>
      <sheetName val="66평단가"/>
      <sheetName val="61단가"/>
      <sheetName val="89평단가"/>
      <sheetName val="84평단가"/>
      <sheetName val="경상직원"/>
      <sheetName val="가시설흙막이"/>
      <sheetName val="자동 철거"/>
      <sheetName val="자동 설치"/>
      <sheetName val="토목 철주"/>
      <sheetName val="철거 일위대가(1-19)"/>
      <sheetName val="철거 일위대가(20-22)"/>
      <sheetName val="설치 일위대가(23-45호)"/>
      <sheetName val="설치 일위대가(46~78호)"/>
      <sheetName val="__Ef103_work_HLOTUS_9801J_OUT_2"/>
      <sheetName val=""/>
      <sheetName val="__Ef103_work_HLOTUS_9801J_OUT_3"/>
      <sheetName val="__Ef103_work_HLOTUS_9801J_OUT_4"/>
      <sheetName val="__Ef103_work_HLOTUS_9801J_OUT_5"/>
      <sheetName val="간접비계산"/>
    </sheetNames>
    <definedNames>
      <definedName name="원위치"/>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refreshError="1"/>
      <sheetData sheetId="474" refreshError="1"/>
      <sheetData sheetId="475" refreshError="1"/>
      <sheetData sheetId="476" refreshError="1"/>
      <sheetData sheetId="477"/>
      <sheetData sheetId="478"/>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변경분"/>
      <sheetName val="변경분"/>
      <sheetName val="기계경비97.4"/>
      <sheetName val="기계경비98.4 "/>
      <sheetName val="기계경비단가"/>
      <sheetName val="기계경비집계표"/>
      <sheetName val="Sheet2"/>
      <sheetName val="Sheet3"/>
      <sheetName val="직재"/>
      <sheetName val="sheet1"/>
      <sheetName val="1,2공구원가계산서"/>
      <sheetName val="2공구산출내역"/>
      <sheetName val="1공구산출내역서"/>
      <sheetName val="노임단가"/>
      <sheetName val="노무비 근거"/>
      <sheetName val="자재단가비교표"/>
      <sheetName val="일위대가"/>
      <sheetName val="중기사용료"/>
      <sheetName val="내역"/>
      <sheetName val="노임조서"/>
      <sheetName val="일위"/>
      <sheetName val="수량산출"/>
      <sheetName val="간접비계산"/>
      <sheetName val="Sheet14"/>
      <sheetName val="Sheet13"/>
      <sheetName val="시화점실행"/>
      <sheetName val="일위(설)"/>
      <sheetName val="전체"/>
      <sheetName val="자재단가"/>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대비"/>
      <sheetName val="참조자료"/>
      <sheetName val="http___gw_kunyoung21_co_kr__J_2"/>
      <sheetName val="http___gw_kunyoung21_co_kr__J_3"/>
      <sheetName val="http___gw_kunyoung21_co_kr__J_4"/>
      <sheetName val="http___gw_kunyoung21_co_kr__J_5"/>
    </sheetNames>
    <definedNames>
      <definedName name="Macro13"/>
    </definedNames>
    <sheetDataSet>
      <sheetData sheetId="0" refreshError="1"/>
      <sheetData sheetId="1" refreshError="1"/>
      <sheetData sheetId="2"/>
      <sheetData sheetId="3"/>
      <sheetData sheetId="4"/>
      <sheetData sheetId="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총괄표"/>
      <sheetName val="총괄표(변경)"/>
      <sheetName val="원가계산"/>
      <sheetName val="원가계산 (계약)"/>
      <sheetName val="원가계산 (원,변)"/>
      <sheetName val="내역서(원,변)"/>
      <sheetName val="계약내역서"/>
      <sheetName val="내역서 (변경재,노,경)"/>
      <sheetName val="원가계산 (원,변) (1M)"/>
      <sheetName val="내역서(원,변) (1M)"/>
      <sheetName val="내역서(원,변) (1M) (최종)"/>
      <sheetName val="설계변경내역서11.26"/>
      <sheetName val="내역서 (변경재,노,경) (1M)"/>
      <sheetName val="일위대가(변경) (2)"/>
      <sheetName val="일위대가(변경)"/>
      <sheetName val="울타리"/>
      <sheetName val="일위대가(공원등)"/>
      <sheetName val="수량집계 (변경현장1M)"/>
      <sheetName val="압착단자 (변경)"/>
      <sheetName val="내역서(계약)"/>
      <sheetName val="내역서(공원등설계서)"/>
      <sheetName val="지급자재(변경)"/>
      <sheetName val="감독차량"/>
      <sheetName val="수량집계"/>
      <sheetName val="수량집계 (변경)"/>
      <sheetName val="수량집계 (공원등)"/>
      <sheetName val="전선,전선관수량 (공원등)"/>
      <sheetName val="부대공사집계 (공원등)"/>
      <sheetName val="관로(공원)"/>
      <sheetName val="관로터파기 (공원)"/>
      <sheetName val="단가(공원등)"/>
      <sheetName val="노임 (2)"/>
      <sheetName val="전선,전선관수량 (변경1M)"/>
      <sheetName val="수량집계 (변경현장) )"/>
      <sheetName val="전선,전선관수량 (변경) "/>
      <sheetName val="압착단자"/>
      <sheetName val="부대공사집계"/>
      <sheetName val="부대공사집계 (설변)"/>
      <sheetName val="가로등(기초)"/>
      <sheetName val="보안등(기초)"/>
      <sheetName val="가로제어기(자립4)"/>
      <sheetName val="잡철물(교량)"/>
      <sheetName val="관로(보도변경)"/>
      <sheetName val="관로(차도변경)"/>
      <sheetName val="관로(소로변경)"/>
      <sheetName val="관로터파기 (변경)"/>
      <sheetName val="관로터파기"/>
      <sheetName val="중기"/>
      <sheetName val="단가공원등) "/>
      <sheetName val="노임"/>
      <sheetName val="일위대가"/>
      <sheetName val="자재단가비교표"/>
      <sheetName val="일위총괄표"/>
      <sheetName val="공사원가계산서"/>
      <sheetName val="일위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설명서"/>
      <sheetName val="계통도"/>
      <sheetName val="회선설계서"/>
      <sheetName val="기별명세"/>
      <sheetName val="노임"/>
      <sheetName val="일위총괄표"/>
      <sheetName val="남원여수자통"/>
      <sheetName val="재료값"/>
      <sheetName val="Sheet14"/>
      <sheetName val="Sheet13"/>
      <sheetName val="N賃率-職"/>
      <sheetName val="자재단가표"/>
      <sheetName val="수량산출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3)"/>
      <sheetName val="갑지"/>
      <sheetName val="내갑"/>
      <sheetName val="개요"/>
      <sheetName val="기안"/>
      <sheetName val="공정표"/>
      <sheetName val="검토서"/>
      <sheetName val="평단가"/>
      <sheetName val="평단가 (2)"/>
      <sheetName val="평단가 (3)"/>
      <sheetName val="표지"/>
      <sheetName val="내부"/>
      <sheetName val="외부"/>
      <sheetName val="유의"/>
      <sheetName val="총괄표"/>
      <sheetName val="중강당 내역"/>
      <sheetName val="평3"/>
      <sheetName val="전체"/>
      <sheetName val="자재co"/>
      <sheetName val="WING3"/>
      <sheetName val="건축내역"/>
      <sheetName val="계수시트"/>
      <sheetName val="할증"/>
      <sheetName val="공문"/>
      <sheetName val="요율"/>
      <sheetName val="단가대비표"/>
      <sheetName val="수전기기DATA"/>
      <sheetName val="견적"/>
      <sheetName val="VXXXXX"/>
      <sheetName val="제1장"/>
      <sheetName val="제2장"/>
      <sheetName val="제3장"/>
      <sheetName val="제4장"/>
      <sheetName val="5장공내역서"/>
      <sheetName val="제6장"/>
      <sheetName val="7작업장인수인계서"/>
      <sheetName val="직불동의서"/>
      <sheetName val="확약서"/>
      <sheetName val="전자입찰"/>
      <sheetName val="잡철물"/>
      <sheetName val="환율change"/>
      <sheetName val="내역서1"/>
      <sheetName val="노임단가표"/>
      <sheetName val="예총"/>
      <sheetName val="실행내역서 "/>
      <sheetName val="금융비용"/>
      <sheetName val="#REF"/>
      <sheetName val="전기2005"/>
      <sheetName val="통신2005"/>
      <sheetName val="일위목록"/>
      <sheetName val="집계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젼적표지"/>
      <sheetName val="견적서"/>
      <sheetName val="견적세부내역"/>
      <sheetName val="원가분석"/>
      <sheetName val="손익분석"/>
      <sheetName val="단가 "/>
      <sheetName val="일위대가 (PM)"/>
      <sheetName val="노임"/>
      <sheetName val="단가산출"/>
      <sheetName val="직노"/>
      <sheetName val="내역"/>
      <sheetName val="설계서"/>
      <sheetName val="102역사"/>
      <sheetName val="내역서1"/>
      <sheetName val="단가비교표_공통1"/>
      <sheetName val="과세내역(세부)"/>
      <sheetName val="일위"/>
      <sheetName val="단중표"/>
      <sheetName val="조명율표"/>
      <sheetName val="건축내역"/>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95_1차_시스템"/>
      <sheetName val="합천원가"/>
      <sheetName val="손익분석"/>
      <sheetName val="공사설계서"/>
      <sheetName val="직노"/>
      <sheetName val="일위대가(계측기설치)"/>
      <sheetName val="노 무 비"/>
      <sheetName val="200"/>
      <sheetName val="N賃率-職"/>
      <sheetName val="설계예산서"/>
      <sheetName val="b_balju_cho"/>
      <sheetName val="조명율표"/>
      <sheetName val="기타 정보통신공사"/>
      <sheetName val="노임"/>
      <sheetName val="수량산출"/>
      <sheetName val="지하1층"/>
      <sheetName val="찍기"/>
      <sheetName val="검수고1-1층"/>
      <sheetName val="전기2005"/>
      <sheetName val="통신2005"/>
      <sheetName val="구조물공"/>
      <sheetName val="#REF"/>
      <sheetName val="차액보증"/>
      <sheetName val="2-2.총괄공사비내역집계표"/>
      <sheetName val="원가계산서"/>
      <sheetName val="2010년 교통시설물 일위대가표1"/>
      <sheetName val="국도접속 차도부수량"/>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2)"/>
      <sheetName val="설계내역서갑지 (2)"/>
      <sheetName val="목차 (2)"/>
      <sheetName val="목차1 (2)"/>
      <sheetName val="예정공정표"/>
      <sheetName val="1.원가계산서"/>
      <sheetName val="1-1총괄표"/>
      <sheetName val="2.집계표"/>
      <sheetName val="2.1내역서 (공사)"/>
      <sheetName val="2.2부대공사"/>
      <sheetName val="2.3관급자재(장비)"/>
      <sheetName val="3.일위대가-총괄"/>
      <sheetName val="3.1중기 "/>
      <sheetName val="4.단가조사서"/>
      <sheetName val="후지쯔"/>
      <sheetName val="영국전자"/>
      <sheetName val="CNT콘트롤스"/>
      <sheetName val="폐기물견적서"/>
      <sheetName val="4.4 2011상반기노임"/>
      <sheetName val="5.3공량산출"/>
      <sheetName val="5.1수량집계"/>
      <sheetName val="5.2부대집계"/>
      <sheetName val="5.4산출서근거1"/>
      <sheetName val="5.4산출근거2"/>
      <sheetName val="6.3POLE,MH기초"/>
      <sheetName val="6.4터파기산출 (2)"/>
      <sheetName val="8.인허가비용"/>
      <sheetName val="2011어린이보호구역 CCTV내역-(2011.04"/>
    </sheetNames>
    <definedNames>
      <definedName name="Macro10"/>
      <definedName name="Macro12"/>
    </defined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28">
          <cell r="E28">
            <v>1558</v>
          </cell>
        </row>
      </sheetData>
      <sheetData sheetId="14"/>
      <sheetData sheetId="15" refreshError="1"/>
      <sheetData sheetId="16" refreshError="1"/>
      <sheetData sheetId="17" refreshError="1"/>
      <sheetData sheetId="18">
        <row r="9">
          <cell r="B9">
            <v>100237</v>
          </cell>
        </row>
      </sheetData>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원가계산서"/>
      <sheetName val="물품원가계산서"/>
      <sheetName val="2.표지"/>
      <sheetName val="총괄집계표"/>
      <sheetName val="관급총괄집계표"/>
      <sheetName val="관급자재비(센터)"/>
      <sheetName val="관급자재비 집계표(LOCAL)"/>
      <sheetName val="관급자재비(LOCAL)"/>
      <sheetName val="공사비내역 집계표(LOCAL)"/>
      <sheetName val="공사비내역서(LOCAL)"/>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센터)"/>
      <sheetName val="수량산출서(센터)"/>
      <sheetName val="수량집계(LOCAL)"/>
      <sheetName val="수량산출서(LOCAL)"/>
      <sheetName val="기초수량"/>
      <sheetName val="관로터파기수량"/>
      <sheetName val="표지 (설계설명서)"/>
      <sheetName val="설계설명서"/>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B2" t="str">
            <v>1. CCTV 설치</v>
          </cell>
        </row>
        <row r="3">
          <cell r="A3">
            <v>1</v>
          </cell>
          <cell r="B3" t="str">
            <v>처인구 남사면 방아리 83-6(도)</v>
          </cell>
        </row>
        <row r="4">
          <cell r="A4">
            <v>2</v>
          </cell>
          <cell r="B4" t="str">
            <v>처인구 남사면 통삼리 202-9</v>
          </cell>
        </row>
        <row r="5">
          <cell r="A5">
            <v>3</v>
          </cell>
          <cell r="B5" t="str">
            <v>처인구 원삼면 좌항리 525-7(구)</v>
          </cell>
        </row>
        <row r="6">
          <cell r="A6">
            <v>4</v>
          </cell>
          <cell r="B6" t="str">
            <v>처인구 원삼면 두창리 1440-2(답)</v>
          </cell>
        </row>
        <row r="7">
          <cell r="A7">
            <v>5</v>
          </cell>
          <cell r="B7" t="str">
            <v>처인구 원삼면 사암리 829-2(도)</v>
          </cell>
        </row>
        <row r="8">
          <cell r="A8">
            <v>6</v>
          </cell>
          <cell r="B8" t="str">
            <v>처인구 원삼면 사암리 1182-2(유)</v>
          </cell>
        </row>
        <row r="9">
          <cell r="A9">
            <v>7</v>
          </cell>
          <cell r="B9" t="str">
            <v>처인구 백암면 박곡리 584-5(답)</v>
          </cell>
        </row>
        <row r="10">
          <cell r="A10">
            <v>8</v>
          </cell>
          <cell r="B10" t="str">
            <v>처인구 백암면 백봉리 781-1(도)</v>
          </cell>
        </row>
        <row r="11">
          <cell r="A11">
            <v>9</v>
          </cell>
          <cell r="B11" t="str">
            <v>처인구 양지면 송문리 519-6(도)</v>
          </cell>
        </row>
        <row r="12">
          <cell r="A12">
            <v>10</v>
          </cell>
          <cell r="B12" t="str">
            <v>처인구 양지면 평창리 767(구)</v>
          </cell>
        </row>
        <row r="13">
          <cell r="A13">
            <v>11</v>
          </cell>
          <cell r="B13" t="str">
            <v>처인구 양지면 양지리 138-67(도)</v>
          </cell>
        </row>
        <row r="14">
          <cell r="A14">
            <v>12</v>
          </cell>
          <cell r="B14" t="str">
            <v>처인구 양지면 주북리 382(도)</v>
          </cell>
        </row>
        <row r="15">
          <cell r="A15">
            <v>13</v>
          </cell>
          <cell r="B15" t="str">
            <v>처인구 양지면 주북리 912-28(전)</v>
          </cell>
        </row>
        <row r="16">
          <cell r="A16">
            <v>14</v>
          </cell>
          <cell r="B16" t="str">
            <v>처인구 양지면 남곡리 857(도)</v>
          </cell>
        </row>
        <row r="17">
          <cell r="A17">
            <v>15</v>
          </cell>
          <cell r="B17" t="str">
            <v>처인구 양지면 제일리 344-3(도)</v>
          </cell>
        </row>
        <row r="18">
          <cell r="A18">
            <v>16</v>
          </cell>
          <cell r="B18" t="str">
            <v>처인구 남동 325-2(도)</v>
          </cell>
        </row>
        <row r="19">
          <cell r="A19">
            <v>17</v>
          </cell>
          <cell r="B19" t="str">
            <v>처인구 남동 92-2</v>
          </cell>
        </row>
        <row r="20">
          <cell r="A20">
            <v>18</v>
          </cell>
          <cell r="B20" t="str">
            <v>처인구 남동 79-1</v>
          </cell>
        </row>
        <row r="21">
          <cell r="A21">
            <v>19</v>
          </cell>
          <cell r="B21" t="str">
            <v>처인구 김량장동 346</v>
          </cell>
        </row>
        <row r="22">
          <cell r="A22">
            <v>20</v>
          </cell>
          <cell r="B22" t="str">
            <v>처인구 김량장동 383(도)</v>
          </cell>
        </row>
        <row r="23">
          <cell r="A23">
            <v>21</v>
          </cell>
          <cell r="B23" t="str">
            <v>처인구 김량장동 254-241</v>
          </cell>
        </row>
        <row r="24">
          <cell r="A24">
            <v>22</v>
          </cell>
          <cell r="B24" t="str">
            <v>처인구 김량장동 159-25</v>
          </cell>
        </row>
        <row r="25">
          <cell r="A25">
            <v>23</v>
          </cell>
          <cell r="B25" t="str">
            <v>처인구 김량장동 384</v>
          </cell>
        </row>
        <row r="26">
          <cell r="A26">
            <v>24</v>
          </cell>
          <cell r="B26" t="str">
            <v>처인구 김량장동 81-7</v>
          </cell>
        </row>
        <row r="27">
          <cell r="A27">
            <v>25</v>
          </cell>
          <cell r="B27" t="str">
            <v>처인구 김량장동 254-3</v>
          </cell>
        </row>
        <row r="28">
          <cell r="A28">
            <v>26</v>
          </cell>
          <cell r="B28" t="str">
            <v>처인구 남동 185-8</v>
          </cell>
        </row>
        <row r="29">
          <cell r="A29">
            <v>27</v>
          </cell>
          <cell r="B29" t="str">
            <v>처인구 역북동 484-1</v>
          </cell>
        </row>
        <row r="30">
          <cell r="A30">
            <v>28</v>
          </cell>
          <cell r="B30" t="str">
            <v>처인구 삼가동 481-69</v>
          </cell>
        </row>
        <row r="31">
          <cell r="A31">
            <v>29</v>
          </cell>
          <cell r="B31" t="str">
            <v>처인구 삼가동 481-73</v>
          </cell>
        </row>
        <row r="32">
          <cell r="A32">
            <v>30</v>
          </cell>
          <cell r="B32" t="str">
            <v>처인구 유방동 481-8</v>
          </cell>
        </row>
        <row r="33">
          <cell r="A33">
            <v>31</v>
          </cell>
          <cell r="B33" t="str">
            <v>처인구 고림동 540-7</v>
          </cell>
        </row>
        <row r="34">
          <cell r="A34">
            <v>32</v>
          </cell>
          <cell r="B34" t="str">
            <v>처인구 고림동 264-4</v>
          </cell>
        </row>
        <row r="35">
          <cell r="A35">
            <v>33</v>
          </cell>
          <cell r="B35" t="str">
            <v>처인구 고림동 667-15(도)</v>
          </cell>
        </row>
        <row r="36">
          <cell r="A36">
            <v>34</v>
          </cell>
          <cell r="B36" t="str">
            <v>처인구 고림동 990</v>
          </cell>
        </row>
        <row r="37">
          <cell r="A37">
            <v>35</v>
          </cell>
          <cell r="B37" t="str">
            <v>처인구 마평동 853-2(구)</v>
          </cell>
        </row>
        <row r="38">
          <cell r="A38">
            <v>36</v>
          </cell>
          <cell r="B38" t="str">
            <v>처인구 고림동 544-1</v>
          </cell>
        </row>
        <row r="39">
          <cell r="A39">
            <v>37</v>
          </cell>
          <cell r="B39" t="str">
            <v>처인구 고림동 543</v>
          </cell>
        </row>
        <row r="40">
          <cell r="A40">
            <v>38</v>
          </cell>
          <cell r="B40" t="str">
            <v>처인구 역북동 704(도)</v>
          </cell>
        </row>
        <row r="41">
          <cell r="A41">
            <v>39</v>
          </cell>
          <cell r="B41" t="str">
            <v>처인구 역북동 469-1(공)</v>
          </cell>
        </row>
        <row r="42">
          <cell r="A42">
            <v>40</v>
          </cell>
          <cell r="B42" t="str">
            <v>처인구 마평동 573-25(전)</v>
          </cell>
        </row>
        <row r="43">
          <cell r="A43">
            <v>41</v>
          </cell>
          <cell r="B43" t="str">
            <v>처인구 마평동 349-2</v>
          </cell>
        </row>
        <row r="44">
          <cell r="A44">
            <v>42</v>
          </cell>
          <cell r="B44" t="str">
            <v>처인구 운학동 471-6</v>
          </cell>
        </row>
        <row r="45">
          <cell r="A45">
            <v>43</v>
          </cell>
          <cell r="B45" t="str">
            <v>처인구 해곡동 488</v>
          </cell>
        </row>
        <row r="46">
          <cell r="A46">
            <v>44</v>
          </cell>
          <cell r="B46" t="str">
            <v>기흥구 신갈동 397-13</v>
          </cell>
        </row>
        <row r="47">
          <cell r="A47">
            <v>45</v>
          </cell>
          <cell r="B47" t="str">
            <v>기흥구 구갈동 370-6</v>
          </cell>
        </row>
        <row r="48">
          <cell r="A48">
            <v>46</v>
          </cell>
          <cell r="B48" t="str">
            <v>기흥구 구갈동 654</v>
          </cell>
        </row>
        <row r="49">
          <cell r="A49">
            <v>47</v>
          </cell>
          <cell r="B49" t="str">
            <v>기흥구 지곡동 428-1</v>
          </cell>
        </row>
        <row r="50">
          <cell r="A50">
            <v>48</v>
          </cell>
          <cell r="B50" t="str">
            <v>기흥구 상갈동 493(도)</v>
          </cell>
        </row>
        <row r="51">
          <cell r="A51">
            <v>49</v>
          </cell>
          <cell r="B51" t="str">
            <v>기흥구 상갈동 272-7</v>
          </cell>
        </row>
        <row r="52">
          <cell r="A52">
            <v>50</v>
          </cell>
          <cell r="B52" t="str">
            <v>기흥구 보라동 369-2</v>
          </cell>
        </row>
        <row r="53">
          <cell r="A53">
            <v>51</v>
          </cell>
          <cell r="B53" t="str">
            <v>기흥구 하갈동 203-1</v>
          </cell>
        </row>
        <row r="54">
          <cell r="A54">
            <v>52</v>
          </cell>
          <cell r="B54" t="str">
            <v>기흥구 보라동 604</v>
          </cell>
        </row>
        <row r="55">
          <cell r="A55">
            <v>53</v>
          </cell>
          <cell r="B55" t="str">
            <v>기흥구 보라동 595-5</v>
          </cell>
        </row>
        <row r="56">
          <cell r="A56">
            <v>54</v>
          </cell>
          <cell r="B56" t="str">
            <v>기흥구 보라동 605-2</v>
          </cell>
        </row>
        <row r="57">
          <cell r="A57">
            <v>55</v>
          </cell>
          <cell r="B57" t="str">
            <v>기흥구 보라동 613-2</v>
          </cell>
        </row>
        <row r="58">
          <cell r="A58">
            <v>56</v>
          </cell>
          <cell r="B58" t="str">
            <v>기흥구 보라동 619(공)</v>
          </cell>
        </row>
        <row r="59">
          <cell r="A59">
            <v>57</v>
          </cell>
          <cell r="B59" t="str">
            <v>기흥구 공세동 476-29</v>
          </cell>
        </row>
        <row r="60">
          <cell r="A60">
            <v>58</v>
          </cell>
          <cell r="B60" t="str">
            <v>기흥구 공세동 476-244</v>
          </cell>
        </row>
        <row r="61">
          <cell r="A61">
            <v>59</v>
          </cell>
          <cell r="B61" t="str">
            <v>기흥구 공세동 668(도)</v>
          </cell>
        </row>
        <row r="62">
          <cell r="A62">
            <v>60</v>
          </cell>
          <cell r="B62" t="str">
            <v>공세동 390-21</v>
          </cell>
        </row>
        <row r="63">
          <cell r="A63">
            <v>61</v>
          </cell>
          <cell r="B63" t="str">
            <v>기흥구 공세동 204-3</v>
          </cell>
        </row>
        <row r="64">
          <cell r="A64">
            <v>62</v>
          </cell>
          <cell r="B64" t="str">
            <v>기흥구 공세동 263-4</v>
          </cell>
        </row>
        <row r="65">
          <cell r="A65">
            <v>63</v>
          </cell>
          <cell r="B65" t="str">
            <v>기흥구 공세동 28-5</v>
          </cell>
        </row>
        <row r="66">
          <cell r="A66">
            <v>64</v>
          </cell>
          <cell r="B66" t="str">
            <v>기흥구 고매동 701-4</v>
          </cell>
        </row>
        <row r="67">
          <cell r="A67">
            <v>65</v>
          </cell>
          <cell r="B67" t="str">
            <v>기흥구 고매동 819-57</v>
          </cell>
        </row>
        <row r="68">
          <cell r="A68">
            <v>66</v>
          </cell>
          <cell r="B68" t="str">
            <v>기흥구 고매동 819-57</v>
          </cell>
        </row>
        <row r="69">
          <cell r="A69">
            <v>67</v>
          </cell>
          <cell r="B69" t="str">
            <v>기흥구 공세동 615-2</v>
          </cell>
        </row>
        <row r="70">
          <cell r="A70">
            <v>68</v>
          </cell>
          <cell r="B70" t="str">
            <v>기흥구 농서동 444(도)</v>
          </cell>
        </row>
        <row r="71">
          <cell r="A71">
            <v>69</v>
          </cell>
          <cell r="B71" t="str">
            <v>기흥구 서천동 447-1(도)</v>
          </cell>
        </row>
        <row r="72">
          <cell r="A72">
            <v>70</v>
          </cell>
          <cell r="B72" t="str">
            <v>기흥구 서천동 8</v>
          </cell>
        </row>
        <row r="73">
          <cell r="A73">
            <v>71</v>
          </cell>
          <cell r="B73" t="str">
            <v>기흥구 서천동 793</v>
          </cell>
        </row>
        <row r="74">
          <cell r="A74">
            <v>72</v>
          </cell>
          <cell r="B74" t="str">
            <v>기흥구 언남동 341-17(답)</v>
          </cell>
        </row>
        <row r="75">
          <cell r="A75">
            <v>73</v>
          </cell>
          <cell r="B75" t="str">
            <v>기흥구 언남동 495-2</v>
          </cell>
        </row>
        <row r="76">
          <cell r="A76">
            <v>74</v>
          </cell>
          <cell r="B76" t="str">
            <v>기흥구 언남동 117-3</v>
          </cell>
        </row>
        <row r="77">
          <cell r="A77">
            <v>75</v>
          </cell>
          <cell r="B77" t="str">
            <v>기흥구 청덕동 412-13</v>
          </cell>
        </row>
        <row r="78">
          <cell r="A78">
            <v>76</v>
          </cell>
          <cell r="B78" t="str">
            <v xml:space="preserve">기흥구 동백동 577 </v>
          </cell>
        </row>
        <row r="79">
          <cell r="A79">
            <v>77</v>
          </cell>
          <cell r="B79" t="str">
            <v>기흥구 상하동 251</v>
          </cell>
        </row>
        <row r="80">
          <cell r="A80">
            <v>78</v>
          </cell>
          <cell r="B80" t="str">
            <v>기흥구 상하동 673</v>
          </cell>
        </row>
        <row r="81">
          <cell r="A81">
            <v>79</v>
          </cell>
          <cell r="B81" t="str">
            <v>기흥구 상하동 592</v>
          </cell>
        </row>
        <row r="82">
          <cell r="A82">
            <v>80</v>
          </cell>
          <cell r="B82" t="str">
            <v>기흥구 상하동 620</v>
          </cell>
        </row>
        <row r="83">
          <cell r="A83">
            <v>81</v>
          </cell>
          <cell r="B83" t="str">
            <v>기흥구 상하동 643</v>
          </cell>
        </row>
        <row r="84">
          <cell r="A84">
            <v>82</v>
          </cell>
          <cell r="B84" t="str">
            <v>기흥구 상하동 644</v>
          </cell>
        </row>
        <row r="85">
          <cell r="A85">
            <v>83</v>
          </cell>
          <cell r="B85" t="str">
            <v>수지구 풍덕천동 783</v>
          </cell>
        </row>
        <row r="86">
          <cell r="A86">
            <v>84</v>
          </cell>
          <cell r="B86" t="str">
            <v>수지구 죽전동 472-55</v>
          </cell>
        </row>
        <row r="87">
          <cell r="A87">
            <v>85</v>
          </cell>
          <cell r="B87" t="str">
            <v>수지구 죽전동 1451</v>
          </cell>
        </row>
        <row r="88">
          <cell r="A88">
            <v>86</v>
          </cell>
          <cell r="B88" t="str">
            <v>수지구 죽전동 1297</v>
          </cell>
        </row>
        <row r="89">
          <cell r="A89">
            <v>87</v>
          </cell>
          <cell r="B89" t="str">
            <v>수지구 고기동 128</v>
          </cell>
        </row>
        <row r="90">
          <cell r="A90">
            <v>88</v>
          </cell>
          <cell r="B90" t="str">
            <v>수지구 고기동 773</v>
          </cell>
        </row>
        <row r="91">
          <cell r="A91">
            <v>89</v>
          </cell>
          <cell r="B91" t="str">
            <v>수지구 고기동 611-3</v>
          </cell>
        </row>
        <row r="92">
          <cell r="A92">
            <v>90</v>
          </cell>
          <cell r="B92" t="str">
            <v>수지구 고기동 488</v>
          </cell>
        </row>
        <row r="93">
          <cell r="A93">
            <v>91</v>
          </cell>
          <cell r="B93" t="str">
            <v xml:space="preserve">수지구 고기동 848-2 </v>
          </cell>
        </row>
        <row r="94">
          <cell r="A94">
            <v>92</v>
          </cell>
          <cell r="B94" t="str">
            <v>수지구 동천동 811</v>
          </cell>
        </row>
        <row r="95">
          <cell r="A95">
            <v>93</v>
          </cell>
          <cell r="B95" t="str">
            <v>수지구 고기동 567-15</v>
          </cell>
        </row>
        <row r="96">
          <cell r="A96">
            <v>94</v>
          </cell>
          <cell r="B96" t="str">
            <v>처인구 이동면 시미리 693-3</v>
          </cell>
        </row>
        <row r="97">
          <cell r="A97">
            <v>95</v>
          </cell>
          <cell r="B97" t="str">
            <v>처인구 이동면 시미리 693-3</v>
          </cell>
        </row>
        <row r="98">
          <cell r="A98">
            <v>96</v>
          </cell>
          <cell r="B98" t="str">
            <v>처인구 원삼면 두창리 663</v>
          </cell>
        </row>
        <row r="99">
          <cell r="A99">
            <v>97</v>
          </cell>
          <cell r="B99" t="str">
            <v>처인구 백암면 가창리 967</v>
          </cell>
        </row>
        <row r="100">
          <cell r="A100">
            <v>98</v>
          </cell>
          <cell r="B100" t="str">
            <v>처인구 남사면 봉무리 101-1</v>
          </cell>
        </row>
        <row r="101">
          <cell r="A101">
            <v>99</v>
          </cell>
          <cell r="B101" t="str">
            <v>처인구 원삼면 독성리 826(도)</v>
          </cell>
        </row>
        <row r="102">
          <cell r="A102">
            <v>100</v>
          </cell>
          <cell r="B102" t="str">
            <v>기흥구 보라동 553-4</v>
          </cell>
        </row>
        <row r="103">
          <cell r="A103">
            <v>101</v>
          </cell>
          <cell r="B103" t="str">
            <v>비상벨 재배치 작업</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갑지"/>
      <sheetName val="설계서용지"/>
      <sheetName val="차례"/>
      <sheetName val="차례 (2)"/>
      <sheetName val="1.설계설명서"/>
      <sheetName val="3.공정표(E)"/>
      <sheetName val="4.원가계산서"/>
      <sheetName val="4.1총괄표"/>
      <sheetName val="4.2내역서"/>
      <sheetName val="4.3 배관내역서"/>
      <sheetName val="5.1일위목록"/>
      <sheetName val="5.1일위대가"/>
      <sheetName val="5.2부대공사산출"/>
      <sheetName val="5.3보도터파기"/>
      <sheetName val="6.1단가표"/>
      <sheetName val="금성보안"/>
      <sheetName val="KCS"/>
      <sheetName val="KCS-2"/>
      <sheetName val="영국전자"/>
      <sheetName val="7.1산출집계"/>
      <sheetName val="7.2공량산출"/>
      <sheetName val="7.3산출근거(cctv)"/>
      <sheetName val="8.노임"/>
      <sheetName val="Sheet7"/>
      <sheetName val="#REF"/>
      <sheetName val="경영상태"/>
    </sheetNames>
    <sheetDataSet>
      <sheetData sheetId="0" refreshError="1"/>
      <sheetData sheetId="1"/>
      <sheetData sheetId="2"/>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내역서(배관보수) (3)"/>
      <sheetName val="일위대가표"/>
      <sheetName val="내역서표지 (2)"/>
      <sheetName val="원가계산서"/>
      <sheetName val="설계서 표지"/>
      <sheetName val="견적서표지 (2)"/>
      <sheetName val="실행내역 (2)"/>
      <sheetName val="실행내역"/>
      <sheetName val="손익분석"/>
      <sheetName val="노임"/>
      <sheetName val="성남공고(설계서)"/>
      <sheetName val="합천내역"/>
      <sheetName val="2-2.총괄공사비내역집계표"/>
      <sheetName val="2-4.총괄관급재비내역집계표"/>
      <sheetName val="조명율표"/>
      <sheetName val="200"/>
      <sheetName val="지하1층"/>
      <sheetName val="내역서1999.8최종"/>
    </sheetNames>
    <sheetDataSet>
      <sheetData sheetId="0"/>
      <sheetData sheetId="1"/>
      <sheetData sheetId="2"/>
      <sheetData sheetId="3"/>
      <sheetData sheetId="4"/>
      <sheetData sheetId="5"/>
      <sheetData sheetId="6"/>
      <sheetData sheetId="7">
        <row r="10">
          <cell r="D10" t="str">
            <v>관리실 난방분리</v>
          </cell>
        </row>
        <row r="60">
          <cell r="I60">
            <v>4594062</v>
          </cell>
        </row>
        <row r="67">
          <cell r="D67" t="str">
            <v>신축교실난방분리</v>
          </cell>
        </row>
        <row r="99">
          <cell r="I99">
            <v>5867400</v>
          </cell>
        </row>
        <row r="140">
          <cell r="I140">
            <v>2014640</v>
          </cell>
        </row>
        <row r="184">
          <cell r="I184">
            <v>2569000</v>
          </cell>
        </row>
        <row r="220">
          <cell r="I220">
            <v>1058900</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3자단가)(안내판)"/>
      <sheetName val="관급자재비(3자단가)(안내판)"/>
      <sheetName val="관급자재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안내판)"/>
      <sheetName val="수량산출서(관급자재-안내판)"/>
      <sheetName val="수량집계(관급자재-3자단가)"/>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C1" t="str">
            <v>폐   기   물   처   리   내   역   서</v>
          </cell>
        </row>
        <row r="2">
          <cell r="C2" t="str">
            <v>건명 : 2022년 생활안전용 CCTV 설치</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1005</v>
          </cell>
          <cell r="C5" t="str">
            <v>3. 폐기물처리비</v>
          </cell>
        </row>
        <row r="6">
          <cell r="B6">
            <v>2001</v>
          </cell>
          <cell r="C6" t="str">
            <v>3.1 산본동 1226 (수리한양아파트 807동 뒤)</v>
          </cell>
        </row>
        <row r="7">
          <cell r="B7" t="str">
            <v>폐블록 처리비</v>
          </cell>
          <cell r="C7" t="str">
            <v>폐블록 처리비</v>
          </cell>
          <cell r="E7">
            <v>1.2869999999999999</v>
          </cell>
          <cell r="F7" t="str">
            <v>ton</v>
          </cell>
          <cell r="J7">
            <v>0</v>
          </cell>
          <cell r="K7">
            <v>26647</v>
          </cell>
          <cell r="L7">
            <v>34294</v>
          </cell>
        </row>
        <row r="8">
          <cell r="B8" t="str">
            <v>폐블록 운반비</v>
          </cell>
          <cell r="C8" t="str">
            <v>폐블록 운반비</v>
          </cell>
          <cell r="E8">
            <v>1.2869999999999999</v>
          </cell>
          <cell r="F8" t="str">
            <v>ton</v>
          </cell>
          <cell r="J8">
            <v>0</v>
          </cell>
          <cell r="K8">
            <v>13578</v>
          </cell>
          <cell r="L8">
            <v>17474</v>
          </cell>
        </row>
        <row r="9">
          <cell r="B9">
            <v>3001</v>
          </cell>
          <cell r="D9" t="str">
            <v>계</v>
          </cell>
          <cell r="L9">
            <v>51768</v>
          </cell>
        </row>
        <row r="14">
          <cell r="B14">
            <v>2004</v>
          </cell>
          <cell r="C14" t="str">
            <v>3.4 산본동 1164 (KIA 뒤 삼거리)</v>
          </cell>
        </row>
        <row r="15">
          <cell r="B15" t="str">
            <v>폐블록 처리비</v>
          </cell>
          <cell r="C15" t="str">
            <v>폐블록 처리비</v>
          </cell>
          <cell r="E15">
            <v>16.442</v>
          </cell>
          <cell r="F15" t="str">
            <v>ton</v>
          </cell>
          <cell r="J15">
            <v>0</v>
          </cell>
          <cell r="K15">
            <v>26647</v>
          </cell>
          <cell r="L15">
            <v>438129</v>
          </cell>
        </row>
        <row r="16">
          <cell r="B16" t="str">
            <v>폐블록 운반비</v>
          </cell>
          <cell r="C16" t="str">
            <v>폐블록 운반비</v>
          </cell>
          <cell r="E16">
            <v>16.442</v>
          </cell>
          <cell r="F16" t="str">
            <v>ton</v>
          </cell>
          <cell r="J16">
            <v>0</v>
          </cell>
          <cell r="K16">
            <v>13578</v>
          </cell>
          <cell r="L16">
            <v>223249</v>
          </cell>
        </row>
        <row r="17">
          <cell r="B17">
            <v>3004</v>
          </cell>
          <cell r="D17" t="str">
            <v>계</v>
          </cell>
          <cell r="L17">
            <v>661378</v>
          </cell>
        </row>
        <row r="21">
          <cell r="B21">
            <v>2005</v>
          </cell>
          <cell r="C21" t="str">
            <v>3.5 산본동 1194 (산본동 1140-2 삼통치킨 앞)</v>
          </cell>
        </row>
        <row r="22">
          <cell r="B22" t="str">
            <v>폐블록 처리비</v>
          </cell>
          <cell r="C22" t="str">
            <v>폐블록 처리비</v>
          </cell>
          <cell r="E22">
            <v>10.71</v>
          </cell>
          <cell r="F22" t="str">
            <v>ton</v>
          </cell>
          <cell r="J22">
            <v>0</v>
          </cell>
          <cell r="K22">
            <v>26647</v>
          </cell>
          <cell r="L22">
            <v>285389</v>
          </cell>
        </row>
        <row r="23">
          <cell r="B23" t="str">
            <v>폐블록 운반비</v>
          </cell>
          <cell r="C23" t="str">
            <v>폐블록 운반비</v>
          </cell>
          <cell r="E23">
            <v>10.71</v>
          </cell>
          <cell r="F23" t="str">
            <v>ton</v>
          </cell>
          <cell r="J23">
            <v>0</v>
          </cell>
          <cell r="K23">
            <v>13578</v>
          </cell>
          <cell r="L23">
            <v>145420</v>
          </cell>
        </row>
        <row r="24">
          <cell r="B24">
            <v>3005</v>
          </cell>
          <cell r="D24" t="str">
            <v>계</v>
          </cell>
          <cell r="L24">
            <v>430809</v>
          </cell>
        </row>
        <row r="28">
          <cell r="B28">
            <v>2008</v>
          </cell>
          <cell r="C28" t="str">
            <v>3.8 산본동 1184 (산본동 1132-2 교촌치킨 앞)</v>
          </cell>
        </row>
        <row r="29">
          <cell r="B29" t="str">
            <v>폐블록 처리비</v>
          </cell>
          <cell r="C29" t="str">
            <v>폐블록 처리비</v>
          </cell>
          <cell r="E29">
            <v>10.115</v>
          </cell>
          <cell r="F29" t="str">
            <v>ton</v>
          </cell>
          <cell r="J29">
            <v>0</v>
          </cell>
          <cell r="K29">
            <v>26647</v>
          </cell>
          <cell r="L29">
            <v>269534</v>
          </cell>
        </row>
        <row r="30">
          <cell r="B30" t="str">
            <v>폐블록 운반비</v>
          </cell>
          <cell r="C30" t="str">
            <v>폐블록 운반비</v>
          </cell>
          <cell r="E30">
            <v>10.115</v>
          </cell>
          <cell r="F30" t="str">
            <v>ton</v>
          </cell>
          <cell r="J30">
            <v>0</v>
          </cell>
          <cell r="K30">
            <v>13578</v>
          </cell>
          <cell r="L30">
            <v>137341</v>
          </cell>
        </row>
        <row r="31">
          <cell r="B31" t="str">
            <v>폐아스콘 처리비</v>
          </cell>
          <cell r="C31" t="str">
            <v>폐아스콘 처리비</v>
          </cell>
          <cell r="E31">
            <v>7.02</v>
          </cell>
          <cell r="F31" t="str">
            <v>ton</v>
          </cell>
          <cell r="J31">
            <v>0</v>
          </cell>
          <cell r="K31">
            <v>26647</v>
          </cell>
          <cell r="L31">
            <v>187061</v>
          </cell>
        </row>
        <row r="32">
          <cell r="B32" t="str">
            <v>폐아스콘 운반비</v>
          </cell>
          <cell r="C32" t="str">
            <v>폐아스콘 운반비</v>
          </cell>
          <cell r="E32">
            <v>7.02</v>
          </cell>
          <cell r="F32" t="str">
            <v>ton</v>
          </cell>
          <cell r="J32">
            <v>0</v>
          </cell>
          <cell r="K32">
            <v>13578</v>
          </cell>
          <cell r="L32">
            <v>95317</v>
          </cell>
        </row>
        <row r="33">
          <cell r="B33">
            <v>3008</v>
          </cell>
          <cell r="D33" t="str">
            <v>계</v>
          </cell>
          <cell r="L33">
            <v>689253</v>
          </cell>
        </row>
        <row r="36">
          <cell r="B36">
            <v>2009</v>
          </cell>
          <cell r="C36" t="str">
            <v>3.9 도마교동 480 (도마교동 474-4 해피하우스 앞)</v>
          </cell>
          <cell r="H36">
            <v>9.282</v>
          </cell>
        </row>
        <row r="37">
          <cell r="B37" t="str">
            <v>폐블록 처리비</v>
          </cell>
          <cell r="C37" t="str">
            <v>폐블록 처리비</v>
          </cell>
          <cell r="E37">
            <v>9.282</v>
          </cell>
          <cell r="F37" t="str">
            <v>ton</v>
          </cell>
          <cell r="J37">
            <v>0</v>
          </cell>
          <cell r="K37">
            <v>26647</v>
          </cell>
          <cell r="L37">
            <v>247337</v>
          </cell>
        </row>
        <row r="38">
          <cell r="B38" t="str">
            <v>폐블록 운반비</v>
          </cell>
          <cell r="C38" t="str">
            <v>폐블록 운반비</v>
          </cell>
          <cell r="E38">
            <v>9.282</v>
          </cell>
          <cell r="F38" t="str">
            <v>ton</v>
          </cell>
          <cell r="J38">
            <v>0</v>
          </cell>
          <cell r="K38">
            <v>13578</v>
          </cell>
          <cell r="L38">
            <v>126030</v>
          </cell>
        </row>
        <row r="39">
          <cell r="B39" t="str">
            <v>폐아스콘 처리비</v>
          </cell>
          <cell r="C39" t="str">
            <v>폐아스콘 처리비</v>
          </cell>
          <cell r="E39">
            <v>18.954000000000001</v>
          </cell>
          <cell r="F39" t="str">
            <v>ton</v>
          </cell>
          <cell r="J39">
            <v>0</v>
          </cell>
          <cell r="K39">
            <v>26647</v>
          </cell>
          <cell r="L39">
            <v>505067</v>
          </cell>
        </row>
        <row r="40">
          <cell r="B40" t="str">
            <v>폐아스콘 운반비</v>
          </cell>
          <cell r="C40" t="str">
            <v>폐아스콘 운반비</v>
          </cell>
          <cell r="E40">
            <v>18.954000000000001</v>
          </cell>
          <cell r="F40" t="str">
            <v>ton</v>
          </cell>
          <cell r="J40">
            <v>0</v>
          </cell>
          <cell r="K40">
            <v>13578</v>
          </cell>
          <cell r="L40">
            <v>257357</v>
          </cell>
        </row>
        <row r="41">
          <cell r="B41">
            <v>3009</v>
          </cell>
          <cell r="D41" t="str">
            <v>계</v>
          </cell>
          <cell r="L41">
            <v>1135791</v>
          </cell>
        </row>
        <row r="44">
          <cell r="B44">
            <v>2010</v>
          </cell>
          <cell r="C44" t="str">
            <v>3.10 당정동 1012-2 (여울어린이공원 앞 삼거리)</v>
          </cell>
        </row>
        <row r="45">
          <cell r="B45" t="str">
            <v>폐블록 처리비</v>
          </cell>
          <cell r="C45" t="str">
            <v>폐블록 처리비</v>
          </cell>
          <cell r="E45">
            <v>5.9499999999999993</v>
          </cell>
          <cell r="F45" t="str">
            <v>ton</v>
          </cell>
          <cell r="J45">
            <v>0</v>
          </cell>
          <cell r="K45">
            <v>26647</v>
          </cell>
          <cell r="L45">
            <v>158549</v>
          </cell>
        </row>
        <row r="46">
          <cell r="B46" t="str">
            <v>폐블록 운반비</v>
          </cell>
          <cell r="C46" t="str">
            <v>폐블록 운반비</v>
          </cell>
          <cell r="E46">
            <v>5.9499999999999993</v>
          </cell>
          <cell r="F46" t="str">
            <v>ton</v>
          </cell>
          <cell r="J46">
            <v>0</v>
          </cell>
          <cell r="K46">
            <v>13578</v>
          </cell>
          <cell r="L46">
            <v>80789</v>
          </cell>
        </row>
        <row r="47">
          <cell r="B47" t="str">
            <v>폐아스콘 처리비</v>
          </cell>
          <cell r="C47" t="str">
            <v>폐아스콘 처리비</v>
          </cell>
          <cell r="E47">
            <v>28.08</v>
          </cell>
          <cell r="F47" t="str">
            <v>ton</v>
          </cell>
          <cell r="J47">
            <v>0</v>
          </cell>
          <cell r="K47">
            <v>26647</v>
          </cell>
          <cell r="L47">
            <v>748247</v>
          </cell>
        </row>
        <row r="48">
          <cell r="B48" t="str">
            <v>폐아스콘 운반비</v>
          </cell>
          <cell r="C48" t="str">
            <v>폐아스콘 운반비</v>
          </cell>
          <cell r="E48">
            <v>28.08</v>
          </cell>
          <cell r="F48" t="str">
            <v>ton</v>
          </cell>
          <cell r="J48">
            <v>0</v>
          </cell>
          <cell r="K48">
            <v>13578</v>
          </cell>
          <cell r="L48">
            <v>381270</v>
          </cell>
        </row>
        <row r="49">
          <cell r="B49">
            <v>3010</v>
          </cell>
          <cell r="D49" t="str">
            <v>계</v>
          </cell>
          <cell r="L49">
            <v>1368855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명전자"/>
      <sheetName val="오성"/>
      <sheetName val="한국켐슨"/>
      <sheetName val="품목"/>
    </sheetNames>
    <sheetDataSet>
      <sheetData sheetId="0"/>
      <sheetData sheetId="1"/>
      <sheetData sheetId="2"/>
      <sheetData sheetId="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서류준비"/>
      <sheetName val="기본입력"/>
      <sheetName val="설계서"/>
      <sheetName val="내역서"/>
      <sheetName val="내역서표지"/>
      <sheetName val="원가계산서"/>
      <sheetName val="원가계산서 (2)"/>
      <sheetName val="공사예정공정표"/>
      <sheetName val="공사원가계산서"/>
      <sheetName val="표준계약서"/>
      <sheetName val="사용인감신고서"/>
      <sheetName val="착공신고서"/>
      <sheetName val="준공신고서"/>
      <sheetName val="사진대지"/>
      <sheetName val="참조자료"/>
      <sheetName val="품목"/>
      <sheetName val="일위대가"/>
      <sheetName val="실행내역 (2)"/>
      <sheetName val="전기단가조사서"/>
      <sheetName val="guard(mac)"/>
      <sheetName val="접속도로1"/>
      <sheetName val="가격"/>
      <sheetName val="98수문일위"/>
      <sheetName val="인건-측정"/>
      <sheetName val="sw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가스</v>
          </cell>
        </row>
        <row r="4">
          <cell r="A4" t="str">
            <v>건물내설비</v>
          </cell>
        </row>
        <row r="5">
          <cell r="A5" t="str">
            <v>건축물조립</v>
          </cell>
        </row>
        <row r="6">
          <cell r="A6" t="str">
            <v>공기조화</v>
          </cell>
        </row>
        <row r="7">
          <cell r="A7" t="str">
            <v>공동구</v>
          </cell>
        </row>
        <row r="8">
          <cell r="A8" t="str">
            <v>관개수로</v>
          </cell>
        </row>
        <row r="9">
          <cell r="A9" t="str">
            <v>급배수</v>
          </cell>
        </row>
        <row r="10">
          <cell r="A10" t="str">
            <v>기타 토목공사</v>
          </cell>
        </row>
        <row r="11">
          <cell r="A11" t="str">
            <v>냉난방</v>
          </cell>
        </row>
        <row r="12">
          <cell r="A12" t="str">
            <v>도로</v>
          </cell>
        </row>
        <row r="13">
          <cell r="A13" t="str">
            <v>도장</v>
          </cell>
        </row>
        <row r="14">
          <cell r="A14" t="str">
            <v>매립</v>
          </cell>
        </row>
        <row r="15">
          <cell r="A15" t="str">
            <v>미장</v>
          </cell>
        </row>
        <row r="16">
          <cell r="A16" t="str">
            <v>방수</v>
          </cell>
        </row>
        <row r="17">
          <cell r="A17" t="str">
            <v>배연설비</v>
          </cell>
        </row>
        <row r="18">
          <cell r="A18" t="str">
            <v>보링</v>
          </cell>
        </row>
        <row r="19">
          <cell r="A19" t="str">
            <v>보일러설치</v>
          </cell>
        </row>
        <row r="20">
          <cell r="A20" t="str">
            <v>부지정리</v>
          </cell>
        </row>
        <row r="21">
          <cell r="A21" t="str">
            <v>상수도</v>
          </cell>
        </row>
        <row r="22">
          <cell r="A22" t="str">
            <v>상수도(1)</v>
          </cell>
        </row>
        <row r="23">
          <cell r="A23" t="str">
            <v>상하수도</v>
          </cell>
        </row>
        <row r="24">
          <cell r="A24" t="str">
            <v>석공</v>
          </cell>
        </row>
        <row r="25">
          <cell r="A25" t="str">
            <v>승강기</v>
          </cell>
        </row>
        <row r="26">
          <cell r="A26" t="str">
            <v>실내의장</v>
          </cell>
        </row>
        <row r="27">
          <cell r="A27" t="str">
            <v>온실설치</v>
          </cell>
        </row>
        <row r="28">
          <cell r="A28" t="str">
            <v>인양기기설비</v>
          </cell>
        </row>
        <row r="29">
          <cell r="A29" t="str">
            <v>자동제어</v>
          </cell>
        </row>
        <row r="30">
          <cell r="A30" t="str">
            <v>조경</v>
          </cell>
        </row>
        <row r="31">
          <cell r="A31" t="str">
            <v>조적</v>
          </cell>
        </row>
        <row r="32">
          <cell r="A32" t="str">
            <v>지붕</v>
          </cell>
        </row>
        <row r="33">
          <cell r="A33" t="str">
            <v>지하수개발</v>
          </cell>
        </row>
        <row r="34">
          <cell r="A34" t="str">
            <v>지하저수조</v>
          </cell>
        </row>
        <row r="35">
          <cell r="A35" t="str">
            <v xml:space="preserve">창호 </v>
          </cell>
        </row>
        <row r="36">
          <cell r="A36" t="str">
            <v>철근콘크리트</v>
          </cell>
        </row>
        <row r="37">
          <cell r="A37" t="str">
            <v>철도(1)</v>
          </cell>
        </row>
        <row r="38">
          <cell r="A38" t="str">
            <v>철도(2)</v>
          </cell>
        </row>
        <row r="39">
          <cell r="A39" t="str">
            <v>철물</v>
          </cell>
        </row>
        <row r="40">
          <cell r="A40" t="str">
            <v>타일</v>
          </cell>
        </row>
        <row r="41">
          <cell r="A41" t="str">
            <v>토공</v>
          </cell>
        </row>
        <row r="42">
          <cell r="A42" t="str">
            <v>판금</v>
          </cell>
        </row>
        <row r="43">
          <cell r="A43" t="str">
            <v>포장</v>
          </cell>
        </row>
        <row r="44">
          <cell r="A44" t="str">
            <v>하수도(1)</v>
          </cell>
        </row>
        <row r="45">
          <cell r="A45" t="str">
            <v>하수도</v>
          </cell>
        </row>
        <row r="46">
          <cell r="A46" t="str">
            <v>환기</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대비"/>
      <sheetName val="http___gw_kunyoung21_co_kr__J_2"/>
      <sheetName val="http___gw_kunyoung21_co_kr__J_3"/>
      <sheetName val="http___gw_kunyoung21_co_kr__J_4"/>
      <sheetName val="http___gw_kunyoung21_co_kr__J_5"/>
    </sheetNames>
    <definedNames>
      <definedName name="행열변환_3.행열변환_3"/>
    </definedNames>
    <sheetDataSet>
      <sheetData sheetId="0" refreshError="1"/>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sheetName val="목차"/>
      <sheetName val="1.표지"/>
      <sheetName val="원가계산서"/>
      <sheetName val="2.표지"/>
      <sheetName val="총괄집계표"/>
      <sheetName val="총괄한전표준공사비"/>
      <sheetName val="한전표준공사비"/>
      <sheetName val="1)원가계산서(중앙로 교통신호)"/>
      <sheetName val="______pc____Users_____Desktop_2"/>
      <sheetName val=""/>
      <sheetName val="______pc____Users_____Desktop_3"/>
      <sheetName val="______pc____Users_____Desktop_4"/>
      <sheetName val="______pc____Users_____Desktop_5"/>
    </sheetNames>
    <definedNames>
      <definedName name="행열변환_4.행열변환_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tv"/>
      <sheetName val="설직재-1"/>
      <sheetName val="경영상태"/>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8"/>
  <sheetViews>
    <sheetView view="pageBreakPreview" zoomScale="110" zoomScaleSheetLayoutView="110" workbookViewId="0">
      <selection activeCell="J13" sqref="J13"/>
    </sheetView>
  </sheetViews>
  <sheetFormatPr defaultRowHeight="15"/>
  <cols>
    <col min="1" max="12" width="8.88671875" style="9"/>
    <col min="13" max="13" width="7.33203125" style="9" customWidth="1"/>
    <col min="14" max="16384" width="8.88671875" style="9"/>
  </cols>
  <sheetData>
    <row r="1" spans="1:13" ht="24.95" customHeight="1"/>
    <row r="2" spans="1:13" ht="24.95" customHeight="1"/>
    <row r="3" spans="1:13" ht="24.95" customHeight="1"/>
    <row r="4" spans="1:13" ht="24.95" customHeight="1"/>
    <row r="5" spans="1:13" s="8" customFormat="1" ht="50.1" customHeight="1">
      <c r="A5" s="443" t="s">
        <v>35</v>
      </c>
      <c r="B5" s="443"/>
      <c r="C5" s="443"/>
      <c r="D5" s="443"/>
      <c r="E5" s="443"/>
      <c r="F5" s="443"/>
      <c r="G5" s="443"/>
      <c r="H5" s="443"/>
      <c r="I5" s="443"/>
      <c r="J5" s="443"/>
      <c r="K5" s="443"/>
      <c r="L5" s="443"/>
      <c r="M5" s="443"/>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27"/>
  <sheetViews>
    <sheetView showZeros="0" view="pageBreakPreview" zoomScale="90" zoomScaleSheetLayoutView="90" workbookViewId="0">
      <pane ySplit="5" topLeftCell="A6" activePane="bottomLeft" state="frozen"/>
      <selection activeCell="H17" sqref="H17"/>
      <selection pane="bottomLeft" activeCell="D17" sqref="D17"/>
    </sheetView>
  </sheetViews>
  <sheetFormatPr defaultRowHeight="20.100000000000001" customHeight="1"/>
  <cols>
    <col min="1" max="1" width="8.88671875" style="3"/>
    <col min="2" max="2" width="11.5546875" style="4" customWidth="1"/>
    <col min="3" max="3" width="13.77734375" style="3" customWidth="1"/>
    <col min="4" max="4" width="23.77734375" style="3" customWidth="1"/>
    <col min="5" max="5" width="5" style="5" customWidth="1"/>
    <col min="6" max="6" width="4.88671875" style="6" customWidth="1"/>
    <col min="7" max="7" width="8.77734375" style="34" customWidth="1"/>
    <col min="8" max="8" width="12.33203125" style="34" customWidth="1"/>
    <col min="9" max="9" width="8.77734375" style="34" customWidth="1"/>
    <col min="10" max="10" width="12.33203125" style="34" customWidth="1"/>
    <col min="11" max="11" width="8.77734375" style="34" customWidth="1"/>
    <col min="12" max="12" width="12.33203125" style="34" customWidth="1"/>
    <col min="13" max="13" width="8.77734375" style="34" customWidth="1"/>
    <col min="14" max="14" width="12.33203125" style="34" customWidth="1"/>
    <col min="15" max="15" width="8.5546875" style="34" customWidth="1"/>
    <col min="16" max="16" width="8.88671875" style="3"/>
    <col min="17" max="17" width="20" style="3" customWidth="1"/>
    <col min="18" max="18" width="8.88671875" style="3"/>
    <col min="19" max="19" width="11.6640625" style="3" bestFit="1" customWidth="1"/>
    <col min="20" max="16384" width="8.88671875" style="3"/>
  </cols>
  <sheetData>
    <row r="1" spans="1:17" ht="30.75" customHeight="1">
      <c r="C1" s="482" t="s">
        <v>284</v>
      </c>
      <c r="D1" s="482"/>
      <c r="E1" s="482"/>
      <c r="F1" s="482"/>
      <c r="G1" s="482"/>
      <c r="H1" s="482"/>
      <c r="I1" s="482"/>
      <c r="J1" s="482"/>
      <c r="K1" s="482"/>
      <c r="L1" s="482"/>
      <c r="M1" s="482"/>
      <c r="N1" s="482"/>
      <c r="O1" s="482"/>
      <c r="Q1" s="236">
        <f>원가계산서!G34</f>
        <v>0</v>
      </c>
    </row>
    <row r="2" spans="1:17" ht="27" customHeight="1">
      <c r="A2" s="3">
        <v>1</v>
      </c>
      <c r="C2" s="504" t="str">
        <f>"건명 : "&amp;설치장소!$B$1</f>
        <v>건명 : 공용주차장 노후 CCTV 고도화공사</v>
      </c>
      <c r="D2" s="504"/>
      <c r="E2" s="504"/>
      <c r="F2" s="504"/>
      <c r="G2" s="504"/>
      <c r="H2" s="504"/>
      <c r="I2" s="504"/>
      <c r="J2" s="504"/>
      <c r="K2" s="504"/>
      <c r="L2" s="504"/>
      <c r="M2" s="504"/>
      <c r="N2" s="504"/>
      <c r="O2" s="504"/>
    </row>
    <row r="3" spans="1:17" s="1" customFormat="1" ht="21.95" customHeight="1">
      <c r="B3" s="15"/>
      <c r="C3" s="493" t="s">
        <v>9</v>
      </c>
      <c r="D3" s="493" t="s">
        <v>10</v>
      </c>
      <c r="E3" s="493" t="s">
        <v>11</v>
      </c>
      <c r="F3" s="484" t="s">
        <v>12</v>
      </c>
      <c r="G3" s="16" t="s">
        <v>15</v>
      </c>
      <c r="H3" s="16"/>
      <c r="I3" s="16" t="s">
        <v>14</v>
      </c>
      <c r="J3" s="16"/>
      <c r="K3" s="505" t="s">
        <v>16</v>
      </c>
      <c r="L3" s="505"/>
      <c r="M3" s="506" t="s">
        <v>13</v>
      </c>
      <c r="N3" s="506"/>
      <c r="O3" s="507" t="s">
        <v>61</v>
      </c>
    </row>
    <row r="4" spans="1:17" s="1" customFormat="1" ht="21.95" customHeight="1">
      <c r="B4" s="17" t="s">
        <v>19</v>
      </c>
      <c r="C4" s="494"/>
      <c r="D4" s="494"/>
      <c r="E4" s="494"/>
      <c r="F4" s="485"/>
      <c r="G4" s="334" t="s">
        <v>17</v>
      </c>
      <c r="H4" s="334" t="s">
        <v>18</v>
      </c>
      <c r="I4" s="334" t="s">
        <v>17</v>
      </c>
      <c r="J4" s="334" t="s">
        <v>18</v>
      </c>
      <c r="K4" s="334" t="s">
        <v>17</v>
      </c>
      <c r="L4" s="334" t="s">
        <v>18</v>
      </c>
      <c r="M4" s="334" t="s">
        <v>17</v>
      </c>
      <c r="N4" s="334" t="s">
        <v>18</v>
      </c>
      <c r="O4" s="508"/>
    </row>
    <row r="5" spans="1:17" s="7" customFormat="1" ht="21.75" customHeight="1">
      <c r="B5" s="18">
        <v>1002</v>
      </c>
      <c r="C5" s="19" t="s">
        <v>151</v>
      </c>
      <c r="D5" s="20"/>
      <c r="E5" s="21"/>
      <c r="F5" s="20"/>
      <c r="G5" s="22"/>
      <c r="H5" s="22"/>
      <c r="I5" s="22"/>
      <c r="J5" s="22"/>
      <c r="K5" s="22"/>
      <c r="L5" s="22"/>
      <c r="M5" s="23"/>
      <c r="N5" s="22">
        <f>H5+J5+L5</f>
        <v>0</v>
      </c>
      <c r="O5" s="23"/>
    </row>
    <row r="6" spans="1:17" ht="21.75" customHeight="1">
      <c r="A6" s="81">
        <v>2</v>
      </c>
      <c r="B6" s="18">
        <v>2001</v>
      </c>
      <c r="C6" s="24" t="str">
        <f>$A$2&amp;"."&amp;A6&amp;" "&amp;VLOOKUP($A6,설치장소,2,FALSE)</f>
        <v>1.2 별양동 1 (렉스타운 앞 공영주차장)</v>
      </c>
      <c r="D6" s="42"/>
      <c r="E6" s="2"/>
      <c r="F6" s="30"/>
      <c r="G6" s="31"/>
      <c r="H6" s="31"/>
      <c r="I6" s="31"/>
      <c r="J6" s="31"/>
      <c r="K6" s="31"/>
      <c r="L6" s="31"/>
      <c r="M6" s="32"/>
      <c r="N6" s="31"/>
      <c r="O6" s="32"/>
    </row>
    <row r="7" spans="1:17" s="317" customFormat="1" ht="21.95" customHeight="1">
      <c r="B7" s="33" t="str">
        <f>CONCATENATE(C7,D7)</f>
        <v>안내판(LED)부착대(ARM)</v>
      </c>
      <c r="C7" s="229" t="s">
        <v>285</v>
      </c>
      <c r="D7" s="230" t="s">
        <v>286</v>
      </c>
      <c r="E7" s="231">
        <v>1</v>
      </c>
      <c r="F7" s="30" t="s">
        <v>25</v>
      </c>
      <c r="G7" s="84" t="e">
        <f>VLOOKUP($B7,단가,2,FALSE)</f>
        <v>#REF!</v>
      </c>
      <c r="H7" s="84" t="e">
        <f t="shared" ref="H7" si="0">INT($E7*G7)</f>
        <v>#REF!</v>
      </c>
      <c r="I7" s="84"/>
      <c r="J7" s="84">
        <f t="shared" ref="J7" si="1">INT($E7*I7)</f>
        <v>0</v>
      </c>
      <c r="K7" s="84"/>
      <c r="L7" s="84">
        <f t="shared" ref="L7" si="2">INT($E7*K7)</f>
        <v>0</v>
      </c>
      <c r="M7" s="84" t="e">
        <f t="shared" ref="M7" si="3">N7/E7</f>
        <v>#REF!</v>
      </c>
      <c r="N7" s="84" t="e">
        <f t="shared" ref="N7" si="4">INT(H7+J7+L7)</f>
        <v>#REF!</v>
      </c>
      <c r="O7" s="84"/>
    </row>
    <row r="8" spans="1:17" ht="21.75" customHeight="1">
      <c r="B8" s="15"/>
      <c r="C8" s="29"/>
      <c r="D8" s="29"/>
      <c r="E8" s="2"/>
      <c r="F8" s="30"/>
      <c r="G8" s="31"/>
      <c r="H8" s="31"/>
      <c r="I8" s="31"/>
      <c r="J8" s="31"/>
      <c r="K8" s="31"/>
      <c r="L8" s="31"/>
      <c r="M8" s="32"/>
      <c r="N8" s="31"/>
      <c r="O8" s="32"/>
    </row>
    <row r="9" spans="1:17" s="7" customFormat="1" ht="21.75" customHeight="1">
      <c r="B9" s="18">
        <v>3001</v>
      </c>
      <c r="C9" s="24"/>
      <c r="D9" s="25" t="s">
        <v>22</v>
      </c>
      <c r="E9" s="26"/>
      <c r="F9" s="25"/>
      <c r="G9" s="27"/>
      <c r="H9" s="27" t="e">
        <f>SUM(H7:H8)</f>
        <v>#REF!</v>
      </c>
      <c r="I9" s="27"/>
      <c r="J9" s="27">
        <f>SUM(J7:J8)</f>
        <v>0</v>
      </c>
      <c r="K9" s="27"/>
      <c r="L9" s="27">
        <f>SUM(L7:L8)</f>
        <v>0</v>
      </c>
      <c r="M9" s="28"/>
      <c r="N9" s="27" t="e">
        <f>H9+J9+L9</f>
        <v>#REF!</v>
      </c>
      <c r="O9" s="28"/>
    </row>
    <row r="10" spans="1:17" s="7" customFormat="1" ht="21.75" customHeight="1">
      <c r="B10" s="18"/>
      <c r="C10" s="24"/>
      <c r="D10" s="25"/>
      <c r="E10" s="26"/>
      <c r="F10" s="25"/>
      <c r="G10" s="27"/>
      <c r="H10" s="27"/>
      <c r="I10" s="27"/>
      <c r="J10" s="27"/>
      <c r="K10" s="27"/>
      <c r="L10" s="27"/>
      <c r="M10" s="28"/>
      <c r="N10" s="27"/>
      <c r="O10" s="28"/>
    </row>
    <row r="11" spans="1:17" ht="21.75" customHeight="1">
      <c r="A11" s="81">
        <v>8</v>
      </c>
      <c r="B11" s="18">
        <v>2008</v>
      </c>
      <c r="C11" s="24" t="e">
        <f>$A$2&amp;"."&amp;A11&amp;" "&amp;VLOOKUP($A11,설치장소,2,FALSE)</f>
        <v>#N/A</v>
      </c>
      <c r="D11" s="42"/>
      <c r="E11" s="2"/>
      <c r="F11" s="30"/>
      <c r="G11" s="31"/>
      <c r="H11" s="31"/>
      <c r="I11" s="31"/>
      <c r="J11" s="31"/>
      <c r="K11" s="31"/>
      <c r="L11" s="31"/>
      <c r="M11" s="32"/>
      <c r="N11" s="31"/>
      <c r="O11" s="32"/>
    </row>
    <row r="12" spans="1:17" s="317" customFormat="1" ht="21.95" customHeight="1">
      <c r="B12" s="33" t="str">
        <f>CONCATENATE(C12,D12)</f>
        <v>안내판(LED)부착대(ARM)</v>
      </c>
      <c r="C12" s="229" t="s">
        <v>280</v>
      </c>
      <c r="D12" s="230" t="s">
        <v>277</v>
      </c>
      <c r="E12" s="231">
        <v>1</v>
      </c>
      <c r="F12" s="30" t="s">
        <v>25</v>
      </c>
      <c r="G12" s="84" t="e">
        <f>VLOOKUP($B12,단가,2,FALSE)</f>
        <v>#REF!</v>
      </c>
      <c r="H12" s="84" t="e">
        <f t="shared" ref="H12" si="5">INT($E12*G12)</f>
        <v>#REF!</v>
      </c>
      <c r="I12" s="84"/>
      <c r="J12" s="84">
        <f t="shared" ref="J12" si="6">INT($E12*I12)</f>
        <v>0</v>
      </c>
      <c r="K12" s="84"/>
      <c r="L12" s="84">
        <f t="shared" ref="L12" si="7">INT($E12*K12)</f>
        <v>0</v>
      </c>
      <c r="M12" s="84" t="e">
        <f t="shared" ref="M12" si="8">N12/E12</f>
        <v>#REF!</v>
      </c>
      <c r="N12" s="84" t="e">
        <f t="shared" ref="N12" si="9">INT(H12+J12+L12)</f>
        <v>#REF!</v>
      </c>
      <c r="O12" s="84"/>
    </row>
    <row r="13" spans="1:17" ht="21.75" customHeight="1">
      <c r="B13" s="15"/>
      <c r="C13" s="29"/>
      <c r="D13" s="29"/>
      <c r="E13" s="2"/>
      <c r="F13" s="30"/>
      <c r="G13" s="31"/>
      <c r="H13" s="31"/>
      <c r="I13" s="31"/>
      <c r="J13" s="31"/>
      <c r="K13" s="31"/>
      <c r="L13" s="31"/>
      <c r="M13" s="32"/>
      <c r="N13" s="31"/>
      <c r="O13" s="32"/>
    </row>
    <row r="14" spans="1:17" s="7" customFormat="1" ht="21.75" customHeight="1">
      <c r="B14" s="18">
        <v>3008</v>
      </c>
      <c r="C14" s="24"/>
      <c r="D14" s="25" t="s">
        <v>22</v>
      </c>
      <c r="E14" s="26"/>
      <c r="F14" s="25"/>
      <c r="G14" s="27"/>
      <c r="H14" s="27" t="e">
        <f>SUM(H12:H13)</f>
        <v>#REF!</v>
      </c>
      <c r="I14" s="27"/>
      <c r="J14" s="27">
        <f>SUM(J12:J13)</f>
        <v>0</v>
      </c>
      <c r="K14" s="27"/>
      <c r="L14" s="27">
        <f>SUM(L12:L13)</f>
        <v>0</v>
      </c>
      <c r="M14" s="28"/>
      <c r="N14" s="27" t="e">
        <f>H14+J14+L14</f>
        <v>#REF!</v>
      </c>
      <c r="O14" s="28"/>
    </row>
    <row r="15" spans="1:17" ht="21.75" customHeight="1">
      <c r="A15" s="81"/>
      <c r="B15" s="18"/>
      <c r="C15" s="24"/>
      <c r="D15" s="42"/>
      <c r="E15" s="2"/>
      <c r="F15" s="30"/>
      <c r="G15" s="31"/>
      <c r="H15" s="31"/>
      <c r="I15" s="31"/>
      <c r="J15" s="31"/>
      <c r="K15" s="31"/>
      <c r="L15" s="31"/>
      <c r="M15" s="32"/>
      <c r="N15" s="31"/>
      <c r="O15" s="32"/>
    </row>
    <row r="16" spans="1:17" s="317" customFormat="1" ht="21.95" customHeight="1">
      <c r="B16" s="33"/>
      <c r="C16" s="229"/>
      <c r="D16" s="230"/>
      <c r="E16" s="231"/>
      <c r="F16" s="30"/>
      <c r="G16" s="84"/>
      <c r="H16" s="84"/>
      <c r="I16" s="84"/>
      <c r="J16" s="84"/>
      <c r="K16" s="84"/>
      <c r="L16" s="84"/>
      <c r="M16" s="84"/>
      <c r="N16" s="84"/>
      <c r="O16" s="84"/>
    </row>
    <row r="17" spans="1:15" ht="21.75" customHeight="1">
      <c r="B17" s="15"/>
      <c r="C17" s="29"/>
      <c r="D17" s="29"/>
      <c r="E17" s="2"/>
      <c r="F17" s="30"/>
      <c r="G17" s="31"/>
      <c r="H17" s="31"/>
      <c r="I17" s="31"/>
      <c r="J17" s="31"/>
      <c r="K17" s="31"/>
      <c r="L17" s="31"/>
      <c r="M17" s="32"/>
      <c r="N17" s="31"/>
      <c r="O17" s="32"/>
    </row>
    <row r="18" spans="1:15" s="7" customFormat="1" ht="21.75" customHeight="1">
      <c r="B18" s="18"/>
      <c r="C18" s="24"/>
      <c r="D18" s="25"/>
      <c r="E18" s="26"/>
      <c r="F18" s="25"/>
      <c r="G18" s="27"/>
      <c r="H18" s="27"/>
      <c r="I18" s="27"/>
      <c r="J18" s="27"/>
      <c r="K18" s="27"/>
      <c r="L18" s="27"/>
      <c r="M18" s="28"/>
      <c r="N18" s="27"/>
      <c r="O18" s="28"/>
    </row>
    <row r="19" spans="1:15" s="7" customFormat="1" ht="21.75" customHeight="1">
      <c r="B19" s="18"/>
      <c r="C19" s="24"/>
      <c r="D19" s="25"/>
      <c r="E19" s="26"/>
      <c r="F19" s="25"/>
      <c r="G19" s="27"/>
      <c r="H19" s="27"/>
      <c r="I19" s="27"/>
      <c r="J19" s="27"/>
      <c r="K19" s="27"/>
      <c r="L19" s="27"/>
      <c r="M19" s="28"/>
      <c r="N19" s="27"/>
      <c r="O19" s="28"/>
    </row>
    <row r="20" spans="1:15" ht="21.75" customHeight="1">
      <c r="A20" s="81"/>
      <c r="B20" s="18"/>
      <c r="C20" s="24"/>
      <c r="D20" s="42"/>
      <c r="E20" s="2"/>
      <c r="F20" s="30"/>
      <c r="G20" s="31"/>
      <c r="H20" s="31"/>
      <c r="I20" s="31"/>
      <c r="J20" s="31"/>
      <c r="K20" s="31"/>
      <c r="L20" s="31"/>
      <c r="M20" s="32"/>
      <c r="N20" s="31"/>
      <c r="O20" s="32"/>
    </row>
    <row r="21" spans="1:15" s="317" customFormat="1" ht="21.95" customHeight="1">
      <c r="B21" s="33"/>
      <c r="C21" s="229"/>
      <c r="D21" s="230"/>
      <c r="E21" s="231"/>
      <c r="F21" s="30"/>
      <c r="G21" s="84"/>
      <c r="H21" s="84"/>
      <c r="I21" s="84"/>
      <c r="J21" s="84"/>
      <c r="K21" s="84"/>
      <c r="L21" s="84"/>
      <c r="M21" s="84"/>
      <c r="N21" s="84"/>
      <c r="O21" s="84"/>
    </row>
    <row r="22" spans="1:15" ht="21.75" customHeight="1">
      <c r="B22" s="15"/>
      <c r="C22" s="29"/>
      <c r="D22" s="29"/>
      <c r="E22" s="2"/>
      <c r="F22" s="30"/>
      <c r="G22" s="31"/>
      <c r="H22" s="31"/>
      <c r="I22" s="31"/>
      <c r="J22" s="31"/>
      <c r="K22" s="31"/>
      <c r="L22" s="31"/>
      <c r="M22" s="32"/>
      <c r="N22" s="31"/>
      <c r="O22" s="32"/>
    </row>
    <row r="23" spans="1:15" s="7" customFormat="1" ht="21.75" customHeight="1">
      <c r="B23" s="18"/>
      <c r="C23" s="24"/>
      <c r="D23" s="25"/>
      <c r="E23" s="26"/>
      <c r="F23" s="25"/>
      <c r="G23" s="27"/>
      <c r="H23" s="27"/>
      <c r="I23" s="27"/>
      <c r="J23" s="27"/>
      <c r="K23" s="27"/>
      <c r="L23" s="27"/>
      <c r="M23" s="28"/>
      <c r="N23" s="27"/>
      <c r="O23" s="28"/>
    </row>
    <row r="24" spans="1:15" ht="21.75" customHeight="1">
      <c r="A24" s="81"/>
      <c r="B24" s="18"/>
      <c r="C24" s="24"/>
      <c r="D24" s="42"/>
      <c r="E24" s="2"/>
      <c r="F24" s="30"/>
      <c r="G24" s="31"/>
      <c r="H24" s="31"/>
      <c r="I24" s="31"/>
      <c r="J24" s="31"/>
      <c r="K24" s="31"/>
      <c r="L24" s="31"/>
      <c r="M24" s="32"/>
      <c r="N24" s="31"/>
      <c r="O24" s="32"/>
    </row>
    <row r="25" spans="1:15" s="317" customFormat="1" ht="21.95" customHeight="1">
      <c r="B25" s="33"/>
      <c r="C25" s="229"/>
      <c r="D25" s="230"/>
      <c r="E25" s="231"/>
      <c r="F25" s="30"/>
      <c r="G25" s="84"/>
      <c r="H25" s="84"/>
      <c r="I25" s="84"/>
      <c r="J25" s="84"/>
      <c r="K25" s="84"/>
      <c r="L25" s="84"/>
      <c r="M25" s="84"/>
      <c r="N25" s="84"/>
      <c r="O25" s="84"/>
    </row>
    <row r="26" spans="1:15" s="7" customFormat="1" ht="21.75" customHeight="1">
      <c r="B26" s="18"/>
      <c r="C26" s="24"/>
      <c r="D26" s="25"/>
      <c r="E26" s="26"/>
      <c r="F26" s="25"/>
      <c r="G26" s="27"/>
      <c r="H26" s="27"/>
      <c r="I26" s="27"/>
      <c r="J26" s="27"/>
      <c r="K26" s="27"/>
      <c r="L26" s="27"/>
      <c r="M26" s="28"/>
      <c r="N26" s="27"/>
      <c r="O26" s="28"/>
    </row>
    <row r="27" spans="1:15" s="7" customFormat="1" ht="21.75" customHeight="1">
      <c r="B27" s="18"/>
      <c r="C27" s="24"/>
      <c r="D27" s="25"/>
      <c r="E27" s="26"/>
      <c r="F27" s="25"/>
      <c r="G27" s="27"/>
      <c r="H27" s="27"/>
      <c r="I27" s="27"/>
      <c r="J27" s="27"/>
      <c r="K27" s="27"/>
      <c r="L27" s="27"/>
      <c r="M27" s="28"/>
      <c r="N27" s="27"/>
      <c r="O27" s="28"/>
    </row>
  </sheetData>
  <sheetProtection formatColumns="0" formatRows="0"/>
  <mergeCells count="9">
    <mergeCell ref="C1:O1"/>
    <mergeCell ref="C2:O2"/>
    <mergeCell ref="C3:C4"/>
    <mergeCell ref="D3:D4"/>
    <mergeCell ref="E3:E4"/>
    <mergeCell ref="F3:F4"/>
    <mergeCell ref="K3:L3"/>
    <mergeCell ref="M3:N3"/>
    <mergeCell ref="O3:O4"/>
  </mergeCells>
  <phoneticPr fontId="3" type="noConversion"/>
  <pageMargins left="0.59055118110236227" right="0.47244094488188981" top="0.59055118110236227" bottom="0.59055118110236227" header="0" footer="0"/>
  <pageSetup paperSize="9" scale="8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Zeros="0" view="pageBreakPreview" zoomScaleSheetLayoutView="100" workbookViewId="0">
      <pane xSplit="4" ySplit="4" topLeftCell="E5" activePane="bottomRight" state="frozen"/>
      <selection activeCell="F63" sqref="F63"/>
      <selection pane="topRight" activeCell="F63" sqref="F63"/>
      <selection pane="bottomLeft" activeCell="F63" sqref="F63"/>
      <selection pane="bottomRight" activeCell="D1" sqref="D1:E1"/>
    </sheetView>
  </sheetViews>
  <sheetFormatPr defaultColWidth="7.88671875" defaultRowHeight="23.1" customHeight="1"/>
  <cols>
    <col min="1" max="1" width="3.5546875" style="380" customWidth="1"/>
    <col min="2" max="2" width="7.109375" style="380" customWidth="1"/>
    <col min="3" max="3" width="3" style="380" customWidth="1"/>
    <col min="4" max="4" width="30.6640625" style="380" bestFit="1" customWidth="1"/>
    <col min="5" max="5" width="14.5546875" style="380" customWidth="1"/>
    <col min="6" max="6" width="7.88671875" style="380" customWidth="1"/>
    <col min="7" max="7" width="4.88671875" style="380" customWidth="1"/>
    <col min="8" max="11" width="14.5546875" style="380" customWidth="1"/>
    <col min="12" max="16384" width="7.88671875" style="380"/>
  </cols>
  <sheetData>
    <row r="1" spans="1:11" s="354" customFormat="1" ht="24" customHeight="1">
      <c r="D1" s="514" t="str">
        <f>"건명 : "&amp;설치장소!$B$1</f>
        <v>건명 : 공용주차장 노후 CCTV 고도화공사</v>
      </c>
      <c r="E1" s="514"/>
      <c r="G1" s="175"/>
      <c r="H1" s="172"/>
      <c r="I1" s="172"/>
      <c r="J1" s="172"/>
      <c r="K1" s="172"/>
    </row>
    <row r="2" spans="1:11" s="173" customFormat="1" ht="24.75" customHeight="1">
      <c r="D2" s="515" t="s">
        <v>32</v>
      </c>
      <c r="E2" s="515" t="s">
        <v>20</v>
      </c>
      <c r="F2" s="515" t="s">
        <v>34</v>
      </c>
      <c r="G2" s="515" t="s">
        <v>21</v>
      </c>
      <c r="H2" s="254" t="s">
        <v>275</v>
      </c>
      <c r="I2" s="254" t="s">
        <v>271</v>
      </c>
      <c r="J2" s="254" t="s">
        <v>271</v>
      </c>
      <c r="K2" s="254"/>
    </row>
    <row r="3" spans="1:11" s="173" customFormat="1" ht="24.75" customHeight="1">
      <c r="D3" s="515"/>
      <c r="E3" s="515"/>
      <c r="F3" s="515"/>
      <c r="G3" s="515"/>
      <c r="H3" s="512" t="s">
        <v>276</v>
      </c>
      <c r="I3" s="512" t="s">
        <v>272</v>
      </c>
      <c r="J3" s="512" t="s">
        <v>273</v>
      </c>
      <c r="K3" s="512"/>
    </row>
    <row r="4" spans="1:11" s="174" customFormat="1" ht="36.75" customHeight="1">
      <c r="C4" s="173"/>
      <c r="D4" s="515"/>
      <c r="E4" s="515"/>
      <c r="F4" s="515"/>
      <c r="G4" s="515"/>
      <c r="H4" s="513"/>
      <c r="I4" s="513"/>
      <c r="J4" s="513"/>
      <c r="K4" s="513"/>
    </row>
    <row r="5" spans="1:11" s="173" customFormat="1" ht="21" customHeight="1">
      <c r="B5" s="174">
        <v>1</v>
      </c>
      <c r="C5" s="178"/>
      <c r="D5" s="318" t="s">
        <v>274</v>
      </c>
      <c r="E5" s="379"/>
      <c r="F5" s="254"/>
      <c r="G5" s="254"/>
      <c r="H5" s="255"/>
      <c r="I5" s="255"/>
      <c r="J5" s="255"/>
      <c r="K5" s="255"/>
    </row>
    <row r="6" spans="1:11" s="173" customFormat="1" ht="21" customHeight="1">
      <c r="A6" s="173">
        <v>1001</v>
      </c>
      <c r="B6" s="174">
        <v>2001</v>
      </c>
      <c r="C6" s="178"/>
      <c r="D6" s="318" t="s">
        <v>270</v>
      </c>
      <c r="E6" s="379"/>
      <c r="F6" s="254"/>
      <c r="G6" s="254"/>
      <c r="H6" s="255">
        <v>4</v>
      </c>
      <c r="I6" s="255">
        <v>1</v>
      </c>
      <c r="J6" s="255">
        <v>1</v>
      </c>
      <c r="K6" s="255"/>
    </row>
    <row r="7" spans="1:11" s="173" customFormat="1" ht="21" customHeight="1">
      <c r="B7" s="174"/>
      <c r="C7" s="178"/>
      <c r="D7" s="252"/>
      <c r="E7" s="253"/>
      <c r="F7" s="253"/>
      <c r="G7" s="254"/>
      <c r="H7" s="255"/>
      <c r="I7" s="255"/>
      <c r="J7" s="255"/>
      <c r="K7" s="255"/>
    </row>
    <row r="8" spans="1:11" s="173" customFormat="1" ht="21" customHeight="1">
      <c r="B8" s="174"/>
      <c r="C8" s="178"/>
      <c r="D8" s="252"/>
      <c r="E8" s="253"/>
      <c r="F8" s="253"/>
      <c r="G8" s="254"/>
      <c r="H8" s="255"/>
      <c r="I8" s="255"/>
      <c r="J8" s="255"/>
      <c r="K8" s="255"/>
    </row>
    <row r="9" spans="1:11" s="173" customFormat="1" ht="21" customHeight="1">
      <c r="B9" s="174"/>
      <c r="C9" s="178"/>
      <c r="D9" s="252"/>
      <c r="E9" s="253"/>
      <c r="F9" s="253"/>
      <c r="G9" s="254"/>
      <c r="H9" s="255"/>
      <c r="I9" s="255"/>
      <c r="J9" s="255"/>
      <c r="K9" s="255"/>
    </row>
    <row r="10" spans="1:11" s="173" customFormat="1" ht="21" customHeight="1">
      <c r="B10" s="174"/>
      <c r="C10" s="178"/>
      <c r="D10" s="252"/>
      <c r="E10" s="253"/>
      <c r="F10" s="253"/>
      <c r="G10" s="254"/>
      <c r="H10" s="255"/>
      <c r="I10" s="255"/>
      <c r="J10" s="255"/>
      <c r="K10" s="255"/>
    </row>
    <row r="11" spans="1:11" s="173" customFormat="1" ht="21" customHeight="1">
      <c r="B11" s="174"/>
      <c r="C11" s="178"/>
      <c r="D11" s="252"/>
      <c r="E11" s="253"/>
      <c r="F11" s="253"/>
      <c r="G11" s="254"/>
      <c r="H11" s="255"/>
      <c r="I11" s="255"/>
      <c r="J11" s="255"/>
      <c r="K11" s="255"/>
    </row>
    <row r="12" spans="1:11" s="173" customFormat="1" ht="21" customHeight="1">
      <c r="B12" s="174"/>
      <c r="C12" s="178"/>
      <c r="D12" s="252"/>
      <c r="E12" s="253"/>
      <c r="F12" s="253"/>
      <c r="G12" s="254"/>
      <c r="H12" s="255"/>
      <c r="I12" s="255"/>
      <c r="J12" s="255"/>
      <c r="K12" s="255"/>
    </row>
    <row r="13" spans="1:11" s="173" customFormat="1" ht="21" customHeight="1">
      <c r="B13" s="174"/>
      <c r="C13" s="178"/>
      <c r="D13" s="252"/>
      <c r="E13" s="253"/>
      <c r="F13" s="253"/>
      <c r="G13" s="254"/>
      <c r="H13" s="255"/>
      <c r="I13" s="255"/>
      <c r="J13" s="255"/>
      <c r="K13" s="255"/>
    </row>
    <row r="14" spans="1:11" s="173" customFormat="1" ht="21" customHeight="1">
      <c r="B14" s="174"/>
      <c r="C14" s="178"/>
      <c r="D14" s="252"/>
      <c r="E14" s="253"/>
      <c r="F14" s="253"/>
      <c r="G14" s="254"/>
      <c r="H14" s="255"/>
      <c r="I14" s="255"/>
      <c r="J14" s="255"/>
      <c r="K14" s="255"/>
    </row>
    <row r="15" spans="1:11" s="173" customFormat="1" ht="21" customHeight="1">
      <c r="B15" s="174"/>
      <c r="C15" s="178"/>
      <c r="D15" s="252"/>
      <c r="E15" s="253"/>
      <c r="F15" s="253"/>
      <c r="G15" s="254"/>
      <c r="H15" s="255"/>
      <c r="I15" s="255"/>
      <c r="J15" s="255"/>
      <c r="K15" s="255"/>
    </row>
    <row r="16" spans="1:11" s="173" customFormat="1" ht="21" customHeight="1">
      <c r="B16" s="174"/>
      <c r="C16" s="178"/>
      <c r="D16" s="252"/>
      <c r="E16" s="253"/>
      <c r="F16" s="253"/>
      <c r="G16" s="254"/>
      <c r="H16" s="255"/>
      <c r="I16" s="255"/>
      <c r="J16" s="255"/>
      <c r="K16" s="255"/>
    </row>
    <row r="17" spans="2:11" s="173" customFormat="1" ht="21" customHeight="1">
      <c r="B17" s="174"/>
      <c r="C17" s="178"/>
      <c r="D17" s="252"/>
      <c r="E17" s="253"/>
      <c r="F17" s="253"/>
      <c r="G17" s="254"/>
      <c r="H17" s="255"/>
      <c r="I17" s="255"/>
      <c r="J17" s="255"/>
      <c r="K17" s="255"/>
    </row>
    <row r="18" spans="2:11" s="173" customFormat="1" ht="21" customHeight="1">
      <c r="B18" s="174"/>
      <c r="C18" s="178"/>
      <c r="D18" s="252"/>
      <c r="E18" s="253"/>
      <c r="F18" s="253"/>
      <c r="G18" s="254"/>
      <c r="H18" s="255"/>
      <c r="I18" s="255"/>
      <c r="J18" s="255"/>
      <c r="K18" s="255"/>
    </row>
    <row r="19" spans="2:11" s="173" customFormat="1" ht="21" customHeight="1">
      <c r="B19" s="174"/>
      <c r="C19" s="178"/>
      <c r="D19" s="252"/>
      <c r="E19" s="253"/>
      <c r="F19" s="253"/>
      <c r="G19" s="254"/>
      <c r="H19" s="255"/>
      <c r="I19" s="255"/>
      <c r="J19" s="255"/>
      <c r="K19" s="255"/>
    </row>
    <row r="20" spans="2:11" s="173" customFormat="1" ht="21" customHeight="1">
      <c r="B20" s="174"/>
      <c r="C20" s="178"/>
      <c r="D20" s="252"/>
      <c r="E20" s="253"/>
      <c r="F20" s="253"/>
      <c r="G20" s="254"/>
      <c r="H20" s="255"/>
      <c r="I20" s="255"/>
      <c r="J20" s="255"/>
      <c r="K20" s="255"/>
    </row>
    <row r="21" spans="2:11" s="173" customFormat="1" ht="21" customHeight="1">
      <c r="B21" s="174"/>
      <c r="C21" s="178"/>
      <c r="D21" s="252"/>
      <c r="E21" s="253"/>
      <c r="F21" s="253"/>
      <c r="G21" s="254"/>
      <c r="H21" s="255"/>
      <c r="I21" s="255"/>
      <c r="J21" s="255"/>
      <c r="K21" s="255"/>
    </row>
    <row r="22" spans="2:11" s="173" customFormat="1" ht="21" customHeight="1">
      <c r="B22" s="174"/>
      <c r="C22" s="178"/>
      <c r="D22" s="252"/>
      <c r="E22" s="253"/>
      <c r="F22" s="253"/>
      <c r="G22" s="254"/>
      <c r="H22" s="255"/>
      <c r="I22" s="255"/>
      <c r="J22" s="255"/>
      <c r="K22" s="255"/>
    </row>
    <row r="23" spans="2:11" s="173" customFormat="1" ht="21" customHeight="1">
      <c r="B23" s="174"/>
      <c r="C23" s="178"/>
      <c r="D23" s="252"/>
      <c r="E23" s="253"/>
      <c r="F23" s="253"/>
      <c r="G23" s="254"/>
      <c r="H23" s="255"/>
      <c r="I23" s="255"/>
      <c r="J23" s="255"/>
      <c r="K23" s="255"/>
    </row>
    <row r="24" spans="2:11" s="173" customFormat="1" ht="21" customHeight="1">
      <c r="B24" s="174"/>
      <c r="C24" s="178"/>
      <c r="D24" s="252"/>
      <c r="E24" s="253"/>
      <c r="F24" s="253"/>
      <c r="G24" s="254"/>
      <c r="H24" s="255"/>
      <c r="I24" s="255"/>
      <c r="J24" s="255"/>
      <c r="K24" s="255"/>
    </row>
    <row r="25" spans="2:11" s="173" customFormat="1" ht="21" customHeight="1">
      <c r="B25" s="174"/>
      <c r="C25" s="178"/>
      <c r="D25" s="252"/>
      <c r="E25" s="253"/>
      <c r="F25" s="253"/>
      <c r="G25" s="254"/>
      <c r="H25" s="255"/>
      <c r="I25" s="255"/>
      <c r="J25" s="255"/>
      <c r="K25" s="255"/>
    </row>
    <row r="26" spans="2:11" s="173" customFormat="1" ht="21" customHeight="1">
      <c r="B26" s="174"/>
      <c r="C26" s="178"/>
      <c r="D26" s="320" t="s">
        <v>22</v>
      </c>
      <c r="E26" s="321"/>
      <c r="F26" s="322"/>
      <c r="G26" s="323"/>
      <c r="H26" s="355">
        <f>SUM(H6:H7)</f>
        <v>4</v>
      </c>
      <c r="I26" s="355">
        <f>SUM(I6:I7)</f>
        <v>1</v>
      </c>
      <c r="J26" s="355">
        <f>SUM(J6:J7)</f>
        <v>1</v>
      </c>
      <c r="K26" s="355"/>
    </row>
  </sheetData>
  <sheetProtection formatColumns="0" formatRows="0"/>
  <protectedRanges>
    <protectedRange sqref="F1:G5" name="범위1"/>
    <protectedRange sqref="H1:K5" name="범위1_3"/>
    <protectedRange sqref="F6:G6 F26:K26" name="범위1_6"/>
    <protectedRange sqref="H6:K25" name="범위1_3_7"/>
    <protectedRange sqref="F7:G25" name="범위1_4_5_1"/>
  </protectedRanges>
  <mergeCells count="9">
    <mergeCell ref="I3:I4"/>
    <mergeCell ref="J3:J4"/>
    <mergeCell ref="K3:K4"/>
    <mergeCell ref="D1:E1"/>
    <mergeCell ref="D2:D4"/>
    <mergeCell ref="E2:E4"/>
    <mergeCell ref="F2:F4"/>
    <mergeCell ref="G2:G4"/>
    <mergeCell ref="H3:H4"/>
  </mergeCells>
  <phoneticPr fontId="3" type="noConversion"/>
  <pageMargins left="0.82677165354330717" right="0.15748031496062992" top="0.31496062992125984" bottom="0.23622047244094491" header="0.23622047244094491" footer="0.19685039370078741"/>
  <pageSetup paperSize="9" scale="95"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T27"/>
  <sheetViews>
    <sheetView showZeros="0" view="pageBreakPreview" zoomScale="85" zoomScaleSheetLayoutView="85" workbookViewId="0">
      <pane ySplit="4" topLeftCell="A5" activePane="bottomLeft" state="frozen"/>
      <selection activeCell="M23" sqref="M23"/>
      <selection pane="bottomLeft" sqref="A1:L1"/>
    </sheetView>
  </sheetViews>
  <sheetFormatPr defaultRowHeight="19.5" customHeight="1"/>
  <cols>
    <col min="1" max="1" width="26" style="46" customWidth="1"/>
    <col min="2" max="2" width="4.5546875" style="188" customWidth="1"/>
    <col min="3" max="3" width="5.77734375" style="11" customWidth="1"/>
    <col min="4" max="9" width="13" style="188" customWidth="1"/>
    <col min="10" max="11" width="13" style="11" customWidth="1"/>
    <col min="12" max="12" width="9.109375" style="11" customWidth="1"/>
    <col min="13" max="13" width="8.88671875" style="11"/>
    <col min="14" max="14" width="12.5546875" style="11" customWidth="1"/>
    <col min="15" max="15" width="9.44140625" style="11" bestFit="1" customWidth="1"/>
    <col min="16" max="16" width="8.5546875" style="11" bestFit="1" customWidth="1"/>
    <col min="17" max="16384" width="8.88671875" style="11"/>
  </cols>
  <sheetData>
    <row r="1" spans="1:254" ht="28.5" customHeight="1">
      <c r="A1" s="509" t="s">
        <v>135</v>
      </c>
      <c r="B1" s="509"/>
      <c r="C1" s="509"/>
      <c r="D1" s="509"/>
      <c r="E1" s="509"/>
      <c r="F1" s="509"/>
      <c r="G1" s="509"/>
      <c r="H1" s="509"/>
      <c r="I1" s="509"/>
      <c r="J1" s="509"/>
      <c r="K1" s="509"/>
      <c r="L1" s="509"/>
      <c r="N1" s="236" t="e">
        <f>#REF!</f>
        <v>#REF!</v>
      </c>
    </row>
    <row r="2" spans="1:254" ht="19.5" customHeight="1">
      <c r="A2" s="516" t="str">
        <f>"건명 : "&amp;설치장소!$B$1</f>
        <v>건명 : 공용주차장 노후 CCTV 고도화공사</v>
      </c>
      <c r="B2" s="516"/>
      <c r="C2" s="516"/>
      <c r="D2" s="516"/>
      <c r="E2" s="516"/>
      <c r="F2" s="516"/>
      <c r="G2" s="516"/>
      <c r="H2" s="516"/>
      <c r="I2" s="516"/>
      <c r="J2" s="516"/>
      <c r="K2" s="516"/>
      <c r="L2" s="516"/>
    </row>
    <row r="3" spans="1:254" ht="24.95" customHeight="1">
      <c r="A3" s="520" t="s">
        <v>0</v>
      </c>
      <c r="B3" s="517" t="s">
        <v>1</v>
      </c>
      <c r="C3" s="517" t="s">
        <v>23</v>
      </c>
      <c r="D3" s="517" t="s">
        <v>2</v>
      </c>
      <c r="E3" s="517"/>
      <c r="F3" s="517" t="s">
        <v>3</v>
      </c>
      <c r="G3" s="517"/>
      <c r="H3" s="517" t="s">
        <v>4</v>
      </c>
      <c r="I3" s="517"/>
      <c r="J3" s="517" t="s">
        <v>5</v>
      </c>
      <c r="K3" s="517"/>
      <c r="L3" s="518" t="s">
        <v>6</v>
      </c>
      <c r="P3" s="188"/>
    </row>
    <row r="4" spans="1:254" ht="24.95" customHeight="1">
      <c r="A4" s="521"/>
      <c r="B4" s="522"/>
      <c r="C4" s="522"/>
      <c r="D4" s="187" t="s">
        <v>7</v>
      </c>
      <c r="E4" s="187" t="s">
        <v>8</v>
      </c>
      <c r="F4" s="187" t="s">
        <v>7</v>
      </c>
      <c r="G4" s="187" t="s">
        <v>8</v>
      </c>
      <c r="H4" s="187" t="s">
        <v>7</v>
      </c>
      <c r="I4" s="187" t="s">
        <v>8</v>
      </c>
      <c r="J4" s="187" t="s">
        <v>7</v>
      </c>
      <c r="K4" s="187" t="s">
        <v>8</v>
      </c>
      <c r="L4" s="519"/>
      <c r="N4" s="14"/>
      <c r="O4" s="14"/>
      <c r="P4" s="14"/>
      <c r="Q4" s="14"/>
      <c r="R4" s="14"/>
    </row>
    <row r="5" spans="1:254" ht="27" customHeight="1">
      <c r="A5" s="224" t="e">
        <f>#REF!</f>
        <v>#REF!</v>
      </c>
      <c r="B5" s="185"/>
      <c r="C5" s="185"/>
      <c r="D5" s="43"/>
      <c r="E5" s="43"/>
      <c r="F5" s="43"/>
      <c r="G5" s="43"/>
      <c r="H5" s="43"/>
      <c r="I5" s="43"/>
      <c r="J5" s="43"/>
      <c r="K5" s="43"/>
      <c r="L5" s="186"/>
      <c r="N5" s="14"/>
      <c r="O5" s="14"/>
      <c r="P5" s="14"/>
      <c r="Q5" s="14"/>
      <c r="R5" s="14"/>
    </row>
    <row r="6" spans="1:254" s="109" customFormat="1" ht="27" customHeight="1">
      <c r="A6" s="397" t="s">
        <v>313</v>
      </c>
      <c r="B6" s="37" t="s">
        <v>24</v>
      </c>
      <c r="C6" s="37">
        <v>1</v>
      </c>
      <c r="D6" s="142"/>
      <c r="E6" s="142">
        <f t="shared" ref="E6" si="0">INT(D6*C6)</f>
        <v>0</v>
      </c>
      <c r="F6" s="142"/>
      <c r="G6" s="142">
        <f t="shared" ref="G6" si="1">INT(F6*C6)</f>
        <v>0</v>
      </c>
      <c r="H6" s="142"/>
      <c r="I6" s="142">
        <f t="shared" ref="I6" si="2">INT(H6*C6)</f>
        <v>0</v>
      </c>
      <c r="J6" s="142"/>
      <c r="K6" s="256">
        <f t="shared" ref="K6" si="3">I6+G6+E6</f>
        <v>0</v>
      </c>
      <c r="L6" s="140"/>
      <c r="M6" s="69"/>
      <c r="N6" s="141"/>
      <c r="O6" s="141"/>
      <c r="P6" s="141"/>
      <c r="Q6" s="141"/>
      <c r="R6" s="141"/>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row>
    <row r="7" spans="1:254" s="109" customFormat="1" ht="27" customHeight="1">
      <c r="A7" s="398" t="s">
        <v>314</v>
      </c>
      <c r="B7" s="37" t="s">
        <v>24</v>
      </c>
      <c r="C7" s="37">
        <v>1</v>
      </c>
      <c r="D7" s="142"/>
      <c r="E7" s="142">
        <f t="shared" ref="E7" si="4">INT(D7*C7)</f>
        <v>0</v>
      </c>
      <c r="F7" s="142"/>
      <c r="G7" s="142">
        <f t="shared" ref="G7" si="5">INT(F7*C7)</f>
        <v>0</v>
      </c>
      <c r="H7" s="142"/>
      <c r="I7" s="142">
        <f t="shared" ref="I7" si="6">INT(H7*C7)</f>
        <v>0</v>
      </c>
      <c r="J7" s="142"/>
      <c r="K7" s="256">
        <f t="shared" ref="K7" si="7">I7+G7+E7</f>
        <v>0</v>
      </c>
      <c r="L7" s="140"/>
      <c r="M7" s="69"/>
      <c r="N7" s="141"/>
      <c r="O7" s="141"/>
      <c r="P7" s="141"/>
      <c r="Q7" s="141"/>
      <c r="R7" s="141"/>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row>
    <row r="8" spans="1:254" s="109" customFormat="1" ht="27" customHeight="1">
      <c r="A8" s="398" t="s">
        <v>315</v>
      </c>
      <c r="B8" s="37" t="s">
        <v>24</v>
      </c>
      <c r="C8" s="37">
        <v>1</v>
      </c>
      <c r="D8" s="142"/>
      <c r="E8" s="142">
        <f t="shared" ref="E8" si="8">INT(D8*C8)</f>
        <v>0</v>
      </c>
      <c r="F8" s="142"/>
      <c r="G8" s="142">
        <f t="shared" ref="G8" si="9">INT(F8*C8)</f>
        <v>0</v>
      </c>
      <c r="H8" s="142"/>
      <c r="I8" s="142">
        <f t="shared" ref="I8" si="10">INT(H8*C8)</f>
        <v>0</v>
      </c>
      <c r="J8" s="142"/>
      <c r="K8" s="256">
        <f t="shared" ref="K8" si="11">I8+G8+E8</f>
        <v>0</v>
      </c>
      <c r="L8" s="140"/>
      <c r="M8" s="69"/>
      <c r="N8" s="141"/>
      <c r="O8" s="141"/>
      <c r="P8" s="141"/>
      <c r="Q8" s="141"/>
      <c r="R8" s="141"/>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row>
    <row r="9" spans="1:254" s="109" customFormat="1" ht="27" customHeight="1">
      <c r="A9" s="398" t="s">
        <v>316</v>
      </c>
      <c r="B9" s="37" t="s">
        <v>24</v>
      </c>
      <c r="C9" s="37">
        <v>1</v>
      </c>
      <c r="D9" s="142"/>
      <c r="E9" s="142">
        <f t="shared" ref="E9" si="12">INT(D9*C9)</f>
        <v>0</v>
      </c>
      <c r="F9" s="142"/>
      <c r="G9" s="142">
        <f t="shared" ref="G9" si="13">INT(F9*C9)</f>
        <v>0</v>
      </c>
      <c r="H9" s="142"/>
      <c r="I9" s="142">
        <f t="shared" ref="I9" si="14">INT(H9*C9)</f>
        <v>0</v>
      </c>
      <c r="J9" s="142"/>
      <c r="K9" s="256">
        <f t="shared" ref="K9" si="15">I9+G9+E9</f>
        <v>0</v>
      </c>
      <c r="L9" s="140"/>
      <c r="M9" s="69"/>
      <c r="N9" s="141"/>
      <c r="O9" s="141"/>
      <c r="P9" s="141"/>
      <c r="Q9" s="141"/>
      <c r="R9" s="141"/>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row>
    <row r="10" spans="1:254" s="109" customFormat="1" ht="27" customHeight="1">
      <c r="A10" s="398" t="s">
        <v>317</v>
      </c>
      <c r="B10" s="37" t="s">
        <v>24</v>
      </c>
      <c r="C10" s="37">
        <v>1</v>
      </c>
      <c r="D10" s="142"/>
      <c r="E10" s="142">
        <f t="shared" ref="E10" si="16">INT(D10*C10)</f>
        <v>0</v>
      </c>
      <c r="F10" s="142"/>
      <c r="G10" s="142">
        <f t="shared" ref="G10" si="17">INT(F10*C10)</f>
        <v>0</v>
      </c>
      <c r="H10" s="142"/>
      <c r="I10" s="142">
        <f t="shared" ref="I10" si="18">INT(H10*C10)</f>
        <v>0</v>
      </c>
      <c r="J10" s="142"/>
      <c r="K10" s="142">
        <f t="shared" ref="K10" si="19">I10+G10+E10</f>
        <v>0</v>
      </c>
      <c r="L10" s="140"/>
      <c r="M10" s="69"/>
      <c r="N10" s="141"/>
      <c r="O10" s="141"/>
      <c r="P10" s="141"/>
      <c r="Q10" s="141"/>
      <c r="R10" s="141"/>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row>
    <row r="11" spans="1:254" s="109" customFormat="1" ht="27" customHeight="1">
      <c r="A11" s="398" t="s">
        <v>318</v>
      </c>
      <c r="B11" s="37" t="s">
        <v>24</v>
      </c>
      <c r="C11" s="37">
        <v>1</v>
      </c>
      <c r="D11" s="142"/>
      <c r="E11" s="142">
        <f t="shared" ref="E11" si="20">INT(D11*C11)</f>
        <v>0</v>
      </c>
      <c r="F11" s="142"/>
      <c r="G11" s="142">
        <f t="shared" ref="G11" si="21">INT(F11*C11)</f>
        <v>0</v>
      </c>
      <c r="H11" s="142"/>
      <c r="I11" s="142">
        <f t="shared" ref="I11" si="22">INT(H11*C11)</f>
        <v>0</v>
      </c>
      <c r="J11" s="142"/>
      <c r="K11" s="142">
        <f t="shared" ref="K11" si="23">I11+G11+E11</f>
        <v>0</v>
      </c>
      <c r="L11" s="140"/>
      <c r="M11" s="69"/>
      <c r="N11" s="141"/>
      <c r="O11" s="141"/>
      <c r="P11" s="141"/>
      <c r="Q11" s="141"/>
      <c r="R11" s="141"/>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row>
    <row r="12" spans="1:254" s="109" customFormat="1" ht="27" customHeight="1">
      <c r="A12" s="398"/>
      <c r="B12" s="37"/>
      <c r="C12" s="37"/>
      <c r="D12" s="142"/>
      <c r="E12" s="142"/>
      <c r="F12" s="142"/>
      <c r="G12" s="142"/>
      <c r="H12" s="142"/>
      <c r="I12" s="142"/>
      <c r="J12" s="142"/>
      <c r="K12" s="142"/>
      <c r="L12" s="140"/>
      <c r="M12" s="69"/>
      <c r="N12" s="141"/>
      <c r="O12" s="141"/>
      <c r="P12" s="141"/>
      <c r="Q12" s="141"/>
      <c r="R12" s="141"/>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row>
    <row r="13" spans="1:254" s="109" customFormat="1" ht="27" customHeight="1">
      <c r="A13" s="398"/>
      <c r="B13" s="37"/>
      <c r="C13" s="37"/>
      <c r="D13" s="142"/>
      <c r="E13" s="142"/>
      <c r="F13" s="142"/>
      <c r="G13" s="142"/>
      <c r="H13" s="142"/>
      <c r="I13" s="142"/>
      <c r="J13" s="142"/>
      <c r="K13" s="142"/>
      <c r="L13" s="140"/>
      <c r="M13" s="69"/>
      <c r="N13" s="141"/>
      <c r="O13" s="141"/>
      <c r="P13" s="141"/>
      <c r="Q13" s="141"/>
      <c r="R13" s="141"/>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row>
    <row r="14" spans="1:254" s="109" customFormat="1" ht="27" customHeight="1">
      <c r="A14" s="398"/>
      <c r="B14" s="37"/>
      <c r="C14" s="37"/>
      <c r="D14" s="142"/>
      <c r="E14" s="142"/>
      <c r="F14" s="142"/>
      <c r="G14" s="142"/>
      <c r="H14" s="142"/>
      <c r="I14" s="142"/>
      <c r="J14" s="142"/>
      <c r="K14" s="142"/>
      <c r="L14" s="140"/>
      <c r="M14" s="69"/>
      <c r="N14" s="141"/>
      <c r="O14" s="141"/>
      <c r="P14" s="141"/>
      <c r="Q14" s="141"/>
      <c r="R14" s="141"/>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row>
    <row r="15" spans="1:254" s="109" customFormat="1" ht="27" customHeight="1">
      <c r="A15" s="398"/>
      <c r="B15" s="37"/>
      <c r="C15" s="37"/>
      <c r="D15" s="142"/>
      <c r="E15" s="142"/>
      <c r="F15" s="142"/>
      <c r="G15" s="142"/>
      <c r="H15" s="142"/>
      <c r="I15" s="142"/>
      <c r="J15" s="142"/>
      <c r="K15" s="142"/>
      <c r="L15" s="140"/>
      <c r="M15" s="69"/>
      <c r="N15" s="141"/>
      <c r="O15" s="141"/>
      <c r="P15" s="141"/>
      <c r="Q15" s="141"/>
      <c r="R15" s="141"/>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row>
    <row r="16" spans="1:254" s="109" customFormat="1" ht="27" customHeight="1">
      <c r="A16" s="398"/>
      <c r="B16" s="37"/>
      <c r="C16" s="37"/>
      <c r="D16" s="142"/>
      <c r="E16" s="142"/>
      <c r="F16" s="142"/>
      <c r="G16" s="142"/>
      <c r="H16" s="142"/>
      <c r="I16" s="142"/>
      <c r="J16" s="142"/>
      <c r="K16" s="142"/>
      <c r="L16" s="140"/>
      <c r="M16" s="69"/>
      <c r="N16" s="141"/>
      <c r="O16" s="141"/>
      <c r="P16" s="141"/>
      <c r="Q16" s="141"/>
      <c r="R16" s="141"/>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row>
    <row r="17" spans="1:254" s="109" customFormat="1" ht="27" customHeight="1">
      <c r="A17" s="398"/>
      <c r="B17" s="37"/>
      <c r="C17" s="37"/>
      <c r="D17" s="142"/>
      <c r="E17" s="142"/>
      <c r="F17" s="142"/>
      <c r="G17" s="142"/>
      <c r="H17" s="142"/>
      <c r="I17" s="142"/>
      <c r="J17" s="142"/>
      <c r="K17" s="142"/>
      <c r="L17" s="140"/>
      <c r="M17" s="69"/>
      <c r="N17" s="141"/>
      <c r="O17" s="141"/>
      <c r="P17" s="141"/>
      <c r="Q17" s="141"/>
      <c r="R17" s="141"/>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row>
    <row r="18" spans="1:254" s="109" customFormat="1" ht="27" customHeight="1">
      <c r="A18" s="398"/>
      <c r="B18" s="37"/>
      <c r="C18" s="37"/>
      <c r="D18" s="142"/>
      <c r="E18" s="142"/>
      <c r="F18" s="142"/>
      <c r="G18" s="142"/>
      <c r="H18" s="142"/>
      <c r="I18" s="142"/>
      <c r="J18" s="142"/>
      <c r="K18" s="142"/>
      <c r="L18" s="140"/>
      <c r="M18" s="69"/>
      <c r="N18" s="141"/>
      <c r="O18" s="141"/>
      <c r="P18" s="141"/>
      <c r="Q18" s="141"/>
      <c r="R18" s="141"/>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row>
    <row r="19" spans="1:254" s="109" customFormat="1" ht="24.95" customHeight="1">
      <c r="A19" s="45"/>
      <c r="B19" s="37"/>
      <c r="C19" s="37"/>
      <c r="D19" s="142"/>
      <c r="E19" s="142"/>
      <c r="F19" s="142"/>
      <c r="G19" s="142"/>
      <c r="H19" s="142"/>
      <c r="I19" s="142"/>
      <c r="J19" s="142"/>
      <c r="K19" s="142"/>
      <c r="L19" s="140"/>
      <c r="M19" s="69"/>
      <c r="N19" s="141"/>
      <c r="O19" s="141"/>
      <c r="P19" s="141"/>
      <c r="Q19" s="141"/>
      <c r="R19" s="141"/>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row>
    <row r="20" spans="1:254" s="109" customFormat="1" ht="24.95" customHeight="1">
      <c r="A20" s="45"/>
      <c r="B20" s="37"/>
      <c r="C20" s="37"/>
      <c r="D20" s="142"/>
      <c r="E20" s="142"/>
      <c r="F20" s="142"/>
      <c r="G20" s="142"/>
      <c r="H20" s="142"/>
      <c r="I20" s="142"/>
      <c r="J20" s="142"/>
      <c r="K20" s="142"/>
      <c r="L20" s="140"/>
      <c r="M20" s="69"/>
      <c r="N20" s="141"/>
      <c r="O20" s="141"/>
      <c r="P20" s="141"/>
      <c r="Q20" s="141"/>
      <c r="R20" s="141"/>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row>
    <row r="21" spans="1:254" s="109" customFormat="1" ht="24.95" customHeight="1">
      <c r="A21" s="45"/>
      <c r="B21" s="37"/>
      <c r="C21" s="37"/>
      <c r="D21" s="142"/>
      <c r="E21" s="142"/>
      <c r="F21" s="142"/>
      <c r="G21" s="142"/>
      <c r="H21" s="142"/>
      <c r="I21" s="142"/>
      <c r="J21" s="142"/>
      <c r="K21" s="142"/>
      <c r="L21" s="140"/>
      <c r="M21" s="69"/>
      <c r="N21" s="141"/>
      <c r="O21" s="141"/>
      <c r="P21" s="141"/>
      <c r="Q21" s="141"/>
      <c r="R21" s="141"/>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row>
    <row r="22" spans="1:254" s="109" customFormat="1" ht="24.95" customHeight="1">
      <c r="A22" s="45"/>
      <c r="B22" s="37"/>
      <c r="C22" s="37"/>
      <c r="D22" s="142"/>
      <c r="E22" s="142"/>
      <c r="F22" s="142"/>
      <c r="G22" s="142"/>
      <c r="H22" s="142"/>
      <c r="I22" s="142"/>
      <c r="J22" s="142"/>
      <c r="K22" s="142"/>
      <c r="L22" s="140"/>
      <c r="M22" s="69"/>
      <c r="N22" s="141"/>
      <c r="O22" s="141"/>
      <c r="P22" s="141"/>
      <c r="Q22" s="141"/>
      <c r="R22" s="141"/>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row>
    <row r="23" spans="1:254" s="109" customFormat="1" ht="24.95" customHeight="1">
      <c r="A23" s="45"/>
      <c r="B23" s="37"/>
      <c r="C23" s="37"/>
      <c r="D23" s="142"/>
      <c r="E23" s="142"/>
      <c r="F23" s="142"/>
      <c r="G23" s="142"/>
      <c r="H23" s="142"/>
      <c r="I23" s="142"/>
      <c r="J23" s="142"/>
      <c r="K23" s="142"/>
      <c r="L23" s="140"/>
      <c r="M23" s="69"/>
      <c r="N23" s="141"/>
      <c r="O23" s="141"/>
      <c r="P23" s="141"/>
      <c r="Q23" s="141"/>
      <c r="R23" s="141"/>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row>
    <row r="24" spans="1:254" s="109" customFormat="1" ht="24.95" customHeight="1">
      <c r="A24" s="45"/>
      <c r="B24" s="37"/>
      <c r="C24" s="37"/>
      <c r="D24" s="142"/>
      <c r="E24" s="142"/>
      <c r="F24" s="142"/>
      <c r="G24" s="142"/>
      <c r="H24" s="142"/>
      <c r="I24" s="142"/>
      <c r="J24" s="142"/>
      <c r="K24" s="142"/>
      <c r="L24" s="140"/>
      <c r="M24" s="69"/>
      <c r="N24" s="141"/>
      <c r="O24" s="141"/>
      <c r="P24" s="141"/>
      <c r="Q24" s="141"/>
      <c r="R24" s="141"/>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row>
    <row r="25" spans="1:254" s="109" customFormat="1" ht="27" customHeight="1">
      <c r="A25" s="184" t="s">
        <v>22</v>
      </c>
      <c r="B25" s="182"/>
      <c r="C25" s="182"/>
      <c r="D25" s="143"/>
      <c r="E25" s="143">
        <f>SUM(E6:E24)</f>
        <v>0</v>
      </c>
      <c r="F25" s="143"/>
      <c r="G25" s="143">
        <f>SUM(G6:G24)</f>
        <v>0</v>
      </c>
      <c r="H25" s="143"/>
      <c r="I25" s="143">
        <f>SUM(I6:I24)</f>
        <v>0</v>
      </c>
      <c r="J25" s="143"/>
      <c r="K25" s="143">
        <f>SUM(K6:K24)</f>
        <v>0</v>
      </c>
      <c r="L25" s="183"/>
      <c r="M25" s="69"/>
      <c r="N25" s="141"/>
      <c r="O25" s="141"/>
      <c r="P25" s="141"/>
      <c r="Q25" s="141"/>
      <c r="R25" s="141"/>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row>
    <row r="26" spans="1:254" ht="19.5" customHeight="1">
      <c r="D26" s="10"/>
      <c r="E26" s="10"/>
      <c r="F26" s="10"/>
      <c r="G26" s="10"/>
      <c r="H26" s="10"/>
      <c r="I26" s="10"/>
      <c r="J26" s="10"/>
      <c r="K26" s="10"/>
    </row>
    <row r="27" spans="1:254" ht="19.5" customHeight="1">
      <c r="D27" s="10"/>
      <c r="E27" s="10"/>
      <c r="F27" s="10"/>
      <c r="G27" s="10"/>
      <c r="H27" s="10"/>
      <c r="I27" s="10"/>
      <c r="J27" s="10"/>
      <c r="K27" s="10"/>
    </row>
  </sheetData>
  <sheetProtection formatColumns="0" formatRows="0"/>
  <protectedRanges>
    <protectedRange sqref="E25 K25 G25 I25" name="범위1"/>
  </protectedRanges>
  <mergeCells count="10">
    <mergeCell ref="A1:L1"/>
    <mergeCell ref="A2:L2"/>
    <mergeCell ref="J3:K3"/>
    <mergeCell ref="L3:L4"/>
    <mergeCell ref="A3:A4"/>
    <mergeCell ref="B3:B4"/>
    <mergeCell ref="C3:C4"/>
    <mergeCell ref="D3:E3"/>
    <mergeCell ref="F3:G3"/>
    <mergeCell ref="H3:I3"/>
  </mergeCells>
  <phoneticPr fontId="3" type="noConversion"/>
  <pageMargins left="0.70866141732283472" right="0.19685039370078741" top="0.39370078740157483" bottom="0.39370078740157483" header="0" footer="0"/>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U24"/>
  <sheetViews>
    <sheetView showZeros="0" view="pageBreakPreview" zoomScale="80" zoomScaleSheetLayoutView="80" workbookViewId="0">
      <selection activeCell="N24" sqref="N24"/>
    </sheetView>
  </sheetViews>
  <sheetFormatPr defaultRowHeight="24.95" customHeight="1"/>
  <cols>
    <col min="1" max="1" width="5.33203125" style="11" customWidth="1"/>
    <col min="2" max="2" width="8.88671875" style="11" customWidth="1"/>
    <col min="3" max="3" width="4.88671875" style="11" customWidth="1"/>
    <col min="4" max="4" width="22.6640625" style="11" customWidth="1"/>
    <col min="5" max="5" width="4.6640625" style="245" customWidth="1"/>
    <col min="6" max="6" width="8.21875" style="11" customWidth="1"/>
    <col min="7" max="7" width="11.109375" style="245" customWidth="1"/>
    <col min="8" max="8" width="12.33203125" style="245" customWidth="1"/>
    <col min="9" max="9" width="11.109375" style="245" customWidth="1"/>
    <col min="10" max="10" width="12.33203125" style="245" customWidth="1"/>
    <col min="11" max="11" width="11.109375" style="245" customWidth="1"/>
    <col min="12" max="12" width="12.33203125" style="245" customWidth="1"/>
    <col min="13" max="13" width="11.109375" style="245" customWidth="1"/>
    <col min="14" max="14" width="12.33203125" style="11" customWidth="1"/>
    <col min="15" max="15" width="13" style="11" customWidth="1"/>
    <col min="16" max="16" width="8.88671875" style="11"/>
    <col min="17" max="18" width="9.33203125" style="11" bestFit="1" customWidth="1"/>
    <col min="19" max="19" width="8.5546875" style="11" bestFit="1" customWidth="1"/>
    <col min="20" max="16384" width="8.88671875" style="11"/>
  </cols>
  <sheetData>
    <row r="1" spans="1:21" ht="28.5" customHeight="1">
      <c r="C1" s="523" t="s">
        <v>236</v>
      </c>
      <c r="D1" s="523"/>
      <c r="E1" s="523"/>
      <c r="F1" s="523"/>
      <c r="G1" s="523"/>
      <c r="H1" s="523"/>
      <c r="I1" s="523"/>
      <c r="J1" s="523"/>
      <c r="K1" s="523"/>
      <c r="L1" s="523"/>
      <c r="M1" s="523"/>
      <c r="N1" s="523"/>
      <c r="O1" s="523"/>
    </row>
    <row r="2" spans="1:21" ht="33" customHeight="1">
      <c r="C2" s="524" t="str">
        <f>"건명 : "&amp;설치장소!$B$1</f>
        <v>건명 : 공용주차장 노후 CCTV 고도화공사</v>
      </c>
      <c r="D2" s="524"/>
      <c r="E2" s="524"/>
      <c r="F2" s="524"/>
      <c r="G2" s="524"/>
      <c r="H2" s="524"/>
      <c r="I2" s="524"/>
      <c r="J2" s="524"/>
      <c r="K2" s="524"/>
      <c r="L2" s="524"/>
      <c r="M2" s="524"/>
      <c r="N2" s="524"/>
      <c r="O2" s="524"/>
    </row>
    <row r="3" spans="1:21" ht="24.95" customHeight="1">
      <c r="C3" s="525" t="s">
        <v>170</v>
      </c>
      <c r="D3" s="517" t="s">
        <v>0</v>
      </c>
      <c r="E3" s="517" t="s">
        <v>1</v>
      </c>
      <c r="F3" s="517" t="s">
        <v>171</v>
      </c>
      <c r="G3" s="517" t="s">
        <v>2</v>
      </c>
      <c r="H3" s="517"/>
      <c r="I3" s="517" t="s">
        <v>3</v>
      </c>
      <c r="J3" s="517"/>
      <c r="K3" s="517" t="s">
        <v>4</v>
      </c>
      <c r="L3" s="517"/>
      <c r="M3" s="517" t="s">
        <v>5</v>
      </c>
      <c r="N3" s="517"/>
      <c r="O3" s="518" t="s">
        <v>6</v>
      </c>
      <c r="S3" s="245"/>
    </row>
    <row r="4" spans="1:21" ht="24.95" customHeight="1">
      <c r="C4" s="526"/>
      <c r="D4" s="522"/>
      <c r="E4" s="522"/>
      <c r="F4" s="522"/>
      <c r="G4" s="274" t="s">
        <v>7</v>
      </c>
      <c r="H4" s="274" t="s">
        <v>8</v>
      </c>
      <c r="I4" s="274" t="s">
        <v>7</v>
      </c>
      <c r="J4" s="274" t="s">
        <v>8</v>
      </c>
      <c r="K4" s="274" t="s">
        <v>7</v>
      </c>
      <c r="L4" s="274" t="s">
        <v>8</v>
      </c>
      <c r="M4" s="274" t="s">
        <v>7</v>
      </c>
      <c r="N4" s="274" t="s">
        <v>8</v>
      </c>
      <c r="O4" s="519"/>
      <c r="Q4" s="14"/>
      <c r="R4" s="14"/>
      <c r="S4" s="14"/>
      <c r="T4" s="14"/>
      <c r="U4" s="14"/>
    </row>
    <row r="5" spans="1:21" ht="27" customHeight="1">
      <c r="C5" s="275" t="s">
        <v>41</v>
      </c>
      <c r="D5" s="276" t="s">
        <v>172</v>
      </c>
      <c r="E5" s="273"/>
      <c r="F5" s="277"/>
      <c r="G5" s="278"/>
      <c r="H5" s="278"/>
      <c r="I5" s="278"/>
      <c r="J5" s="278"/>
      <c r="K5" s="278"/>
      <c r="L5" s="278"/>
      <c r="M5" s="278"/>
      <c r="N5" s="279"/>
      <c r="O5" s="280"/>
    </row>
    <row r="6" spans="1:21" ht="27" customHeight="1">
      <c r="A6" s="11">
        <v>1</v>
      </c>
      <c r="B6" s="11">
        <f t="shared" ref="B6:B9" si="0">A6+1000</f>
        <v>1001</v>
      </c>
      <c r="C6" s="281" t="s">
        <v>295</v>
      </c>
      <c r="D6" s="399" t="str">
        <f>VLOOKUP($A6,한전시설부담금산출내역서!A2:AD103,3,FALSE)</f>
        <v>별양동 1-34 (과천주차빌딩)</v>
      </c>
      <c r="E6" s="373" t="s">
        <v>173</v>
      </c>
      <c r="F6" s="284">
        <v>1</v>
      </c>
      <c r="G6" s="375"/>
      <c r="H6" s="374"/>
      <c r="I6" s="375"/>
      <c r="J6" s="374"/>
      <c r="K6" s="285">
        <f>VLOOKUP($B6,한전시설부담금산출내역서!A2:AD103,9,FALSE)</f>
        <v>571000</v>
      </c>
      <c r="L6" s="374">
        <f t="shared" ref="L6:L9" si="1">F6*K6</f>
        <v>571000</v>
      </c>
      <c r="M6" s="374">
        <f t="shared" ref="M6:M9" si="2">K6</f>
        <v>571000</v>
      </c>
      <c r="N6" s="345">
        <f t="shared" ref="N6:N9" si="3">ROUNDDOWN(H6+J6+L6,0)</f>
        <v>571000</v>
      </c>
      <c r="O6" s="286"/>
      <c r="Q6" s="14"/>
      <c r="R6" s="14"/>
      <c r="S6" s="14"/>
      <c r="T6" s="14"/>
      <c r="U6" s="14"/>
    </row>
    <row r="7" spans="1:21" ht="27" customHeight="1">
      <c r="A7" s="11">
        <v>2</v>
      </c>
      <c r="B7" s="11">
        <f t="shared" si="0"/>
        <v>1002</v>
      </c>
      <c r="C7" s="281" t="s">
        <v>296</v>
      </c>
      <c r="D7" s="399" t="str">
        <f>VLOOKUP($A7,한전시설부담금산출내역서!A3:AD104,3,FALSE)</f>
        <v>별양동 1 (렉스타운 앞 공영주차장)</v>
      </c>
      <c r="E7" s="425" t="s">
        <v>173</v>
      </c>
      <c r="F7" s="284">
        <v>1</v>
      </c>
      <c r="G7" s="427"/>
      <c r="H7" s="426"/>
      <c r="I7" s="427"/>
      <c r="J7" s="426"/>
      <c r="K7" s="285">
        <f>VLOOKUP($B7,한전시설부담금산출내역서!A3:AD104,9,FALSE)</f>
        <v>297000</v>
      </c>
      <c r="L7" s="426">
        <f t="shared" ref="L7" si="4">F7*K7</f>
        <v>297000</v>
      </c>
      <c r="M7" s="426">
        <f t="shared" ref="M7" si="5">K7</f>
        <v>297000</v>
      </c>
      <c r="N7" s="345">
        <f t="shared" ref="N7" si="6">ROUNDDOWN(H7+J7+L7,0)</f>
        <v>297000</v>
      </c>
      <c r="O7" s="286"/>
      <c r="Q7" s="14"/>
      <c r="R7" s="14"/>
      <c r="S7" s="14"/>
      <c r="T7" s="14"/>
      <c r="U7" s="14"/>
    </row>
    <row r="8" spans="1:21" ht="27" customHeight="1">
      <c r="A8" s="11">
        <v>3</v>
      </c>
      <c r="B8" s="11">
        <f t="shared" si="0"/>
        <v>1003</v>
      </c>
      <c r="C8" s="281" t="s">
        <v>267</v>
      </c>
      <c r="D8" s="399" t="str">
        <f>VLOOKUP($A8,한전시설부담금산출내역서!A3:AD104,3,FALSE)</f>
        <v>별양동 1 (그레이스호텔 앞 공영주차장)</v>
      </c>
      <c r="E8" s="373" t="s">
        <v>173</v>
      </c>
      <c r="F8" s="284">
        <v>1</v>
      </c>
      <c r="G8" s="375"/>
      <c r="H8" s="374"/>
      <c r="I8" s="375"/>
      <c r="J8" s="374"/>
      <c r="K8" s="285">
        <f>VLOOKUP($B8,한전시설부담금산출내역서!A3:AD104,9,FALSE)</f>
        <v>297000</v>
      </c>
      <c r="L8" s="374">
        <f t="shared" si="1"/>
        <v>297000</v>
      </c>
      <c r="M8" s="374">
        <f t="shared" si="2"/>
        <v>297000</v>
      </c>
      <c r="N8" s="345">
        <f t="shared" si="3"/>
        <v>297000</v>
      </c>
      <c r="O8" s="286"/>
      <c r="Q8" s="14"/>
      <c r="R8" s="14"/>
      <c r="S8" s="14"/>
      <c r="T8" s="14"/>
      <c r="U8" s="14"/>
    </row>
    <row r="9" spans="1:21" ht="27" customHeight="1">
      <c r="A9" s="11">
        <v>9</v>
      </c>
      <c r="B9" s="11">
        <f t="shared" si="0"/>
        <v>1009</v>
      </c>
      <c r="C9" s="281" t="s">
        <v>268</v>
      </c>
      <c r="D9" s="399" t="e">
        <f>VLOOKUP($A9,한전시설부담금산출내역서!A9:AD110,3,FALSE)</f>
        <v>#N/A</v>
      </c>
      <c r="E9" s="373" t="s">
        <v>173</v>
      </c>
      <c r="F9" s="284">
        <v>1</v>
      </c>
      <c r="G9" s="375"/>
      <c r="H9" s="374"/>
      <c r="I9" s="375"/>
      <c r="J9" s="374"/>
      <c r="K9" s="285">
        <f>VLOOKUP($B9,한전시설부담금산출내역서!A9:AD110,9,FALSE)</f>
        <v>571000</v>
      </c>
      <c r="L9" s="374">
        <f t="shared" si="1"/>
        <v>571000</v>
      </c>
      <c r="M9" s="374">
        <f t="shared" si="2"/>
        <v>571000</v>
      </c>
      <c r="N9" s="345">
        <f t="shared" si="3"/>
        <v>571000</v>
      </c>
      <c r="O9" s="286"/>
      <c r="Q9" s="14"/>
      <c r="R9" s="14"/>
      <c r="S9" s="14"/>
      <c r="T9" s="14"/>
      <c r="U9" s="14"/>
    </row>
    <row r="10" spans="1:21" ht="27" customHeight="1">
      <c r="C10" s="281"/>
      <c r="D10" s="399"/>
      <c r="E10" s="434"/>
      <c r="F10" s="284"/>
      <c r="G10" s="436"/>
      <c r="H10" s="435"/>
      <c r="I10" s="436"/>
      <c r="J10" s="435"/>
      <c r="K10" s="285"/>
      <c r="L10" s="435"/>
      <c r="M10" s="435"/>
      <c r="N10" s="345"/>
      <c r="O10" s="286"/>
      <c r="Q10" s="14"/>
      <c r="R10" s="14"/>
      <c r="S10" s="14"/>
      <c r="T10" s="14"/>
      <c r="U10" s="14"/>
    </row>
    <row r="11" spans="1:21" ht="27" customHeight="1">
      <c r="C11" s="281"/>
      <c r="D11" s="282"/>
      <c r="E11" s="373"/>
      <c r="F11" s="284"/>
      <c r="G11" s="375"/>
      <c r="H11" s="374"/>
      <c r="I11" s="375"/>
      <c r="J11" s="374"/>
      <c r="K11" s="285"/>
      <c r="L11" s="374"/>
      <c r="M11" s="374"/>
      <c r="N11" s="345"/>
      <c r="O11" s="286"/>
      <c r="Q11" s="14"/>
      <c r="R11" s="14"/>
      <c r="S11" s="14"/>
      <c r="T11" s="14"/>
      <c r="U11" s="14"/>
    </row>
    <row r="12" spans="1:21" ht="27" customHeight="1">
      <c r="C12" s="281"/>
      <c r="D12" s="282"/>
      <c r="E12" s="392"/>
      <c r="F12" s="284"/>
      <c r="G12" s="395"/>
      <c r="H12" s="394"/>
      <c r="I12" s="395"/>
      <c r="J12" s="394"/>
      <c r="K12" s="285"/>
      <c r="L12" s="394"/>
      <c r="M12" s="394"/>
      <c r="N12" s="345"/>
      <c r="O12" s="286"/>
      <c r="Q12" s="14"/>
      <c r="R12" s="14"/>
      <c r="S12" s="14"/>
      <c r="T12" s="14"/>
      <c r="U12" s="14"/>
    </row>
    <row r="13" spans="1:21" ht="27" customHeight="1">
      <c r="C13" s="281"/>
      <c r="D13" s="282"/>
      <c r="E13" s="373"/>
      <c r="F13" s="284"/>
      <c r="G13" s="375"/>
      <c r="H13" s="374"/>
      <c r="I13" s="375"/>
      <c r="J13" s="374"/>
      <c r="K13" s="285"/>
      <c r="L13" s="374"/>
      <c r="M13" s="374"/>
      <c r="N13" s="345"/>
      <c r="O13" s="286"/>
      <c r="Q13" s="14"/>
      <c r="R13" s="14"/>
      <c r="S13" s="14"/>
      <c r="T13" s="14"/>
      <c r="U13" s="14"/>
    </row>
    <row r="14" spans="1:21" ht="27" customHeight="1">
      <c r="C14" s="281"/>
      <c r="D14" s="282"/>
      <c r="E14" s="373"/>
      <c r="F14" s="284"/>
      <c r="G14" s="375"/>
      <c r="H14" s="374"/>
      <c r="I14" s="375"/>
      <c r="J14" s="374"/>
      <c r="K14" s="285"/>
      <c r="L14" s="374"/>
      <c r="M14" s="374"/>
      <c r="N14" s="345"/>
      <c r="O14" s="286"/>
      <c r="Q14" s="14"/>
      <c r="R14" s="14"/>
      <c r="S14" s="14"/>
      <c r="T14" s="14"/>
      <c r="U14" s="14"/>
    </row>
    <row r="15" spans="1:21" ht="27" customHeight="1">
      <c r="C15" s="281"/>
      <c r="D15" s="282"/>
      <c r="E15" s="336"/>
      <c r="F15" s="284"/>
      <c r="G15" s="341"/>
      <c r="H15" s="340"/>
      <c r="I15" s="341"/>
      <c r="J15" s="340"/>
      <c r="K15" s="285"/>
      <c r="L15" s="340"/>
      <c r="M15" s="340"/>
      <c r="N15" s="345"/>
      <c r="O15" s="286"/>
    </row>
    <row r="16" spans="1:21" ht="27" customHeight="1">
      <c r="C16" s="281"/>
      <c r="D16" s="282"/>
      <c r="E16" s="431"/>
      <c r="F16" s="284"/>
      <c r="G16" s="433"/>
      <c r="H16" s="432"/>
      <c r="I16" s="433"/>
      <c r="J16" s="432"/>
      <c r="K16" s="285"/>
      <c r="L16" s="432"/>
      <c r="M16" s="432"/>
      <c r="N16" s="345"/>
      <c r="O16" s="286"/>
    </row>
    <row r="17" spans="3:15" ht="27" customHeight="1">
      <c r="C17" s="281"/>
      <c r="D17" s="282"/>
      <c r="E17" s="437"/>
      <c r="F17" s="284"/>
      <c r="G17" s="439"/>
      <c r="H17" s="438"/>
      <c r="I17" s="439"/>
      <c r="J17" s="438"/>
      <c r="K17" s="285"/>
      <c r="L17" s="438"/>
      <c r="M17" s="438"/>
      <c r="N17" s="345"/>
      <c r="O17" s="286"/>
    </row>
    <row r="18" spans="3:15" ht="27" customHeight="1">
      <c r="C18" s="281"/>
      <c r="D18" s="282"/>
      <c r="E18" s="431"/>
      <c r="F18" s="284"/>
      <c r="G18" s="433"/>
      <c r="H18" s="432"/>
      <c r="I18" s="433"/>
      <c r="J18" s="432"/>
      <c r="K18" s="285"/>
      <c r="L18" s="432"/>
      <c r="M18" s="432"/>
      <c r="N18" s="345"/>
      <c r="O18" s="286"/>
    </row>
    <row r="19" spans="3:15" ht="27" customHeight="1">
      <c r="C19" s="281"/>
      <c r="D19" s="282"/>
      <c r="E19" s="376"/>
      <c r="F19" s="284"/>
      <c r="G19" s="378"/>
      <c r="H19" s="377"/>
      <c r="I19" s="378"/>
      <c r="J19" s="377"/>
      <c r="K19" s="285"/>
      <c r="L19" s="377"/>
      <c r="M19" s="377"/>
      <c r="N19" s="345"/>
      <c r="O19" s="286"/>
    </row>
    <row r="20" spans="3:15" ht="27" customHeight="1">
      <c r="C20" s="281"/>
      <c r="D20" s="282"/>
      <c r="E20" s="376"/>
      <c r="F20" s="284"/>
      <c r="G20" s="378"/>
      <c r="H20" s="377"/>
      <c r="I20" s="378"/>
      <c r="J20" s="377"/>
      <c r="K20" s="285"/>
      <c r="L20" s="377"/>
      <c r="M20" s="377"/>
      <c r="N20" s="345"/>
      <c r="O20" s="286"/>
    </row>
    <row r="21" spans="3:15" ht="27" customHeight="1">
      <c r="C21" s="281"/>
      <c r="D21" s="282"/>
      <c r="E21" s="336"/>
      <c r="F21" s="284"/>
      <c r="G21" s="341"/>
      <c r="H21" s="340"/>
      <c r="I21" s="341"/>
      <c r="J21" s="340"/>
      <c r="K21" s="285"/>
      <c r="L21" s="340"/>
      <c r="M21" s="340"/>
      <c r="N21" s="345"/>
      <c r="O21" s="286"/>
    </row>
    <row r="22" spans="3:15" ht="27" customHeight="1">
      <c r="C22" s="281"/>
      <c r="D22" s="282"/>
      <c r="E22" s="336"/>
      <c r="F22" s="284"/>
      <c r="G22" s="341"/>
      <c r="H22" s="340"/>
      <c r="I22" s="341"/>
      <c r="J22" s="340"/>
      <c r="K22" s="285"/>
      <c r="L22" s="340"/>
      <c r="M22" s="340"/>
      <c r="N22" s="345"/>
      <c r="O22" s="286"/>
    </row>
    <row r="23" spans="3:15" ht="27" customHeight="1">
      <c r="C23" s="281"/>
      <c r="D23" s="282"/>
      <c r="E23" s="336"/>
      <c r="F23" s="284"/>
      <c r="G23" s="341"/>
      <c r="H23" s="340"/>
      <c r="I23" s="341"/>
      <c r="J23" s="340"/>
      <c r="K23" s="285"/>
      <c r="L23" s="340"/>
      <c r="M23" s="340"/>
      <c r="N23" s="345"/>
      <c r="O23" s="286"/>
    </row>
    <row r="24" spans="3:15" ht="27" customHeight="1">
      <c r="C24" s="287"/>
      <c r="D24" s="288" t="s">
        <v>174</v>
      </c>
      <c r="E24" s="289"/>
      <c r="F24" s="290"/>
      <c r="G24" s="291"/>
      <c r="H24" s="291"/>
      <c r="I24" s="291"/>
      <c r="J24" s="291"/>
      <c r="K24" s="291"/>
      <c r="L24" s="291"/>
      <c r="M24" s="291"/>
      <c r="N24" s="291">
        <f>H24+J24+L24</f>
        <v>0</v>
      </c>
      <c r="O24" s="292"/>
    </row>
  </sheetData>
  <sheetProtection formatColumns="0" formatRows="0"/>
  <protectedRanges>
    <protectedRange sqref="F24:N24 F6:J23 L6:N23" name="범위1_1"/>
  </protectedRanges>
  <mergeCells count="11">
    <mergeCell ref="O3:O4"/>
    <mergeCell ref="C1:O1"/>
    <mergeCell ref="C2:O2"/>
    <mergeCell ref="C3:C4"/>
    <mergeCell ref="D3:D4"/>
    <mergeCell ref="E3:E4"/>
    <mergeCell ref="F3:F4"/>
    <mergeCell ref="G3:H3"/>
    <mergeCell ref="I3:J3"/>
    <mergeCell ref="K3:L3"/>
    <mergeCell ref="M3:N3"/>
  </mergeCells>
  <phoneticPr fontId="3" type="noConversion"/>
  <pageMargins left="0.70866141732283472" right="0.31496062992125984" top="0.39370078740157483" bottom="0.39370078740157483" header="0" footer="0"/>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D102"/>
  <sheetViews>
    <sheetView showZeros="0" view="pageBreakPreview" zoomScale="90" zoomScaleNormal="100" zoomScaleSheetLayoutView="90" workbookViewId="0">
      <selection activeCell="T7" sqref="T7"/>
    </sheetView>
  </sheetViews>
  <sheetFormatPr defaultRowHeight="19.5" customHeight="1"/>
  <cols>
    <col min="1" max="1" width="8.88671875" style="11" customWidth="1"/>
    <col min="2" max="2" width="3" style="11" customWidth="1"/>
    <col min="3" max="3" width="7.33203125" style="11" customWidth="1"/>
    <col min="4" max="7" width="3.5546875" style="245" customWidth="1"/>
    <col min="8" max="8" width="6.109375" style="245" customWidth="1"/>
    <col min="9" max="10" width="3.5546875" style="245" customWidth="1"/>
    <col min="11" max="11" width="7.33203125" style="245" customWidth="1"/>
    <col min="12" max="13" width="3.5546875" style="245" customWidth="1"/>
    <col min="14" max="14" width="3" style="245" customWidth="1"/>
    <col min="15" max="15" width="3.5546875" style="245" customWidth="1"/>
    <col min="16" max="16" width="7.33203125" style="245" customWidth="1"/>
    <col min="17" max="18" width="3.5546875" style="245" customWidth="1"/>
    <col min="19" max="19" width="3" style="245" customWidth="1"/>
    <col min="20" max="20" width="6.33203125" style="245" customWidth="1"/>
    <col min="21" max="22" width="3.77734375" style="11" customWidth="1"/>
    <col min="23" max="23" width="7.33203125" style="11" customWidth="1"/>
    <col min="24" max="25" width="7.33203125" style="245" customWidth="1"/>
    <col min="26" max="26" width="7.33203125" style="11" customWidth="1"/>
    <col min="27" max="27" width="4.6640625" style="245" customWidth="1"/>
    <col min="28" max="28" width="3.5546875" style="245" customWidth="1"/>
    <col min="29" max="29" width="7.33203125" style="11" customWidth="1"/>
    <col min="30" max="30" width="8.77734375" style="11" customWidth="1"/>
    <col min="31" max="43" width="7.33203125" style="11" customWidth="1"/>
    <col min="44" max="16384" width="8.88671875" style="11"/>
  </cols>
  <sheetData>
    <row r="1" spans="1:30" ht="33.75" customHeight="1">
      <c r="B1" s="527" t="s">
        <v>235</v>
      </c>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row>
    <row r="2" spans="1:30" ht="25.5" customHeight="1">
      <c r="B2" s="528" t="str">
        <f>"건명 : "&amp;설치장소!$B$1</f>
        <v>건명 : 공용주차장 노후 CCTV 고도화공사</v>
      </c>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row>
    <row r="3" spans="1:30" ht="19.5" customHeight="1">
      <c r="A3" s="11">
        <v>1</v>
      </c>
      <c r="B3" s="11">
        <v>1</v>
      </c>
      <c r="C3" s="293" t="str">
        <f>VLOOKUP(A3,설치장소!$A$4:$B$126,2,FALSE)</f>
        <v>별양동 1-34 (과천주차빌딩)</v>
      </c>
      <c r="D3" s="293"/>
      <c r="E3" s="293"/>
      <c r="F3" s="293"/>
    </row>
    <row r="4" spans="1:30" ht="19.5" customHeight="1">
      <c r="C4" s="294" t="s">
        <v>175</v>
      </c>
      <c r="D4" s="245">
        <v>1</v>
      </c>
      <c r="E4" s="245" t="s">
        <v>176</v>
      </c>
      <c r="F4" s="245">
        <v>2</v>
      </c>
      <c r="G4" s="245" t="s">
        <v>177</v>
      </c>
      <c r="H4" s="295">
        <v>220</v>
      </c>
      <c r="I4" s="296" t="s">
        <v>178</v>
      </c>
      <c r="N4" s="529" t="s">
        <v>269</v>
      </c>
      <c r="O4" s="529"/>
      <c r="P4" s="11"/>
      <c r="Q4" s="11"/>
      <c r="R4" s="11"/>
      <c r="S4" s="11"/>
      <c r="T4" s="10"/>
      <c r="U4" s="293"/>
      <c r="V4" s="293"/>
      <c r="Y4" s="11"/>
    </row>
    <row r="5" spans="1:30" ht="19.5" customHeight="1">
      <c r="C5" s="294"/>
      <c r="H5" s="295"/>
      <c r="I5" s="296"/>
      <c r="P5" s="11"/>
      <c r="T5" s="10"/>
      <c r="U5" s="293"/>
      <c r="V5" s="293"/>
      <c r="Y5" s="11"/>
    </row>
    <row r="6" spans="1:30" ht="24.75" customHeight="1">
      <c r="A6" s="11">
        <v>1001</v>
      </c>
      <c r="C6" s="297"/>
      <c r="D6" s="530" t="s">
        <v>180</v>
      </c>
      <c r="E6" s="530"/>
      <c r="F6" s="530"/>
      <c r="G6" s="530"/>
      <c r="H6" s="530"/>
      <c r="I6" s="531">
        <f>I27</f>
        <v>571000</v>
      </c>
      <c r="J6" s="531"/>
      <c r="K6" s="531"/>
      <c r="L6" s="531"/>
      <c r="M6" s="298" t="s">
        <v>181</v>
      </c>
      <c r="N6" s="298"/>
      <c r="O6" s="532" t="s">
        <v>182</v>
      </c>
      <c r="P6" s="532"/>
      <c r="T6" s="10"/>
      <c r="U6" s="293"/>
      <c r="V6" s="293"/>
      <c r="Y6" s="11"/>
    </row>
    <row r="8" spans="1:30" ht="19.5" customHeight="1">
      <c r="D8" s="293" t="s">
        <v>183</v>
      </c>
    </row>
    <row r="9" spans="1:30" ht="19.5" customHeight="1">
      <c r="D9" s="602" t="s">
        <v>184</v>
      </c>
      <c r="E9" s="603"/>
      <c r="F9" s="533" t="s">
        <v>185</v>
      </c>
      <c r="G9" s="534"/>
      <c r="H9" s="534"/>
      <c r="I9" s="603"/>
      <c r="J9" s="533" t="s">
        <v>186</v>
      </c>
      <c r="K9" s="534"/>
      <c r="L9" s="534"/>
      <c r="M9" s="534"/>
      <c r="N9" s="603"/>
      <c r="O9" s="533" t="s">
        <v>187</v>
      </c>
      <c r="P9" s="534"/>
      <c r="Q9" s="534"/>
      <c r="R9" s="534"/>
      <c r="S9" s="603"/>
      <c r="T9" s="299"/>
      <c r="U9" s="533" t="s">
        <v>188</v>
      </c>
      <c r="V9" s="534"/>
      <c r="W9" s="603"/>
      <c r="X9" s="299"/>
      <c r="Y9" s="607" t="s">
        <v>189</v>
      </c>
      <c r="Z9" s="608"/>
      <c r="AA9" s="609"/>
      <c r="AB9" s="533" t="s">
        <v>190</v>
      </c>
      <c r="AC9" s="534"/>
      <c r="AD9" s="535"/>
    </row>
    <row r="10" spans="1:30" ht="30.75" customHeight="1">
      <c r="D10" s="536" t="s">
        <v>191</v>
      </c>
      <c r="E10" s="538"/>
      <c r="F10" s="591" t="s">
        <v>192</v>
      </c>
      <c r="G10" s="592"/>
      <c r="H10" s="592"/>
      <c r="I10" s="593"/>
      <c r="J10" s="575"/>
      <c r="K10" s="576"/>
      <c r="L10" s="576"/>
      <c r="M10" s="594"/>
      <c r="N10" s="300" t="s">
        <v>181</v>
      </c>
      <c r="O10" s="575">
        <v>519200</v>
      </c>
      <c r="P10" s="576"/>
      <c r="Q10" s="576"/>
      <c r="R10" s="594"/>
      <c r="S10" s="300" t="s">
        <v>181</v>
      </c>
      <c r="T10" s="300"/>
      <c r="U10" s="577">
        <v>5</v>
      </c>
      <c r="V10" s="578"/>
      <c r="W10" s="301" t="s">
        <v>193</v>
      </c>
      <c r="X10" s="300" t="s">
        <v>194</v>
      </c>
      <c r="Y10" s="595">
        <f>O10</f>
        <v>519200</v>
      </c>
      <c r="Z10" s="596"/>
      <c r="AA10" s="302" t="s">
        <v>181</v>
      </c>
      <c r="AB10" s="546"/>
      <c r="AC10" s="547"/>
      <c r="AD10" s="581"/>
    </row>
    <row r="11" spans="1:30" ht="31.5" customHeight="1">
      <c r="D11" s="539"/>
      <c r="E11" s="541"/>
      <c r="F11" s="599" t="s">
        <v>195</v>
      </c>
      <c r="G11" s="600"/>
      <c r="H11" s="600"/>
      <c r="I11" s="601"/>
      <c r="J11" s="549"/>
      <c r="K11" s="550"/>
      <c r="L11" s="550"/>
      <c r="M11" s="551"/>
      <c r="N11" s="303" t="s">
        <v>181</v>
      </c>
      <c r="O11" s="549"/>
      <c r="P11" s="550"/>
      <c r="Q11" s="550"/>
      <c r="R11" s="551"/>
      <c r="S11" s="303" t="s">
        <v>181</v>
      </c>
      <c r="T11" s="303"/>
      <c r="U11" s="552"/>
      <c r="V11" s="553"/>
      <c r="W11" s="304"/>
      <c r="X11" s="303" t="s">
        <v>194</v>
      </c>
      <c r="Y11" s="554"/>
      <c r="Z11" s="555"/>
      <c r="AA11" s="305"/>
      <c r="AB11" s="556"/>
      <c r="AC11" s="557"/>
      <c r="AD11" s="558"/>
    </row>
    <row r="12" spans="1:30" ht="31.5" customHeight="1">
      <c r="D12" s="559" t="s">
        <v>196</v>
      </c>
      <c r="E12" s="560"/>
      <c r="F12" s="561" t="s">
        <v>197</v>
      </c>
      <c r="G12" s="562"/>
      <c r="H12" s="562"/>
      <c r="I12" s="560"/>
      <c r="J12" s="563"/>
      <c r="K12" s="564"/>
      <c r="L12" s="564"/>
      <c r="M12" s="565"/>
      <c r="N12" s="299" t="s">
        <v>181</v>
      </c>
      <c r="O12" s="563"/>
      <c r="P12" s="564"/>
      <c r="Q12" s="564"/>
      <c r="R12" s="565"/>
      <c r="S12" s="299" t="s">
        <v>181</v>
      </c>
      <c r="T12" s="299"/>
      <c r="U12" s="597"/>
      <c r="V12" s="598"/>
      <c r="W12" s="306"/>
      <c r="X12" s="299" t="s">
        <v>194</v>
      </c>
      <c r="Y12" s="533">
        <f>J12*O12*U12</f>
        <v>0</v>
      </c>
      <c r="Z12" s="534"/>
      <c r="AA12" s="307"/>
      <c r="AB12" s="533"/>
      <c r="AC12" s="534"/>
      <c r="AD12" s="535"/>
    </row>
    <row r="14" spans="1:30" ht="19.5" customHeight="1">
      <c r="D14" s="293" t="s">
        <v>198</v>
      </c>
    </row>
    <row r="15" spans="1:30" ht="26.1" customHeight="1">
      <c r="D15" s="536" t="s">
        <v>199</v>
      </c>
      <c r="E15" s="537"/>
      <c r="F15" s="538"/>
      <c r="G15" s="542" t="s">
        <v>185</v>
      </c>
      <c r="H15" s="537"/>
      <c r="I15" s="537"/>
      <c r="J15" s="538"/>
      <c r="K15" s="544" t="s">
        <v>184</v>
      </c>
      <c r="L15" s="546" t="s">
        <v>186</v>
      </c>
      <c r="M15" s="547"/>
      <c r="N15" s="547"/>
      <c r="O15" s="547"/>
      <c r="P15" s="547"/>
      <c r="Q15" s="547"/>
      <c r="R15" s="548"/>
      <c r="S15" s="542" t="s">
        <v>187</v>
      </c>
      <c r="T15" s="537"/>
      <c r="U15" s="538"/>
      <c r="V15" s="544"/>
      <c r="W15" s="544" t="s">
        <v>200</v>
      </c>
      <c r="X15" s="544"/>
      <c r="Y15" s="542" t="s">
        <v>189</v>
      </c>
      <c r="Z15" s="537"/>
      <c r="AA15" s="538"/>
      <c r="AB15" s="542" t="s">
        <v>190</v>
      </c>
      <c r="AC15" s="537"/>
      <c r="AD15" s="604"/>
    </row>
    <row r="16" spans="1:30" ht="26.1" customHeight="1">
      <c r="D16" s="539"/>
      <c r="E16" s="540"/>
      <c r="F16" s="541"/>
      <c r="G16" s="543"/>
      <c r="H16" s="540"/>
      <c r="I16" s="540"/>
      <c r="J16" s="541"/>
      <c r="K16" s="545"/>
      <c r="L16" s="556" t="s">
        <v>201</v>
      </c>
      <c r="M16" s="557"/>
      <c r="N16" s="557"/>
      <c r="O16" s="606"/>
      <c r="P16" s="556" t="s">
        <v>202</v>
      </c>
      <c r="Q16" s="557"/>
      <c r="R16" s="606"/>
      <c r="S16" s="543"/>
      <c r="T16" s="540"/>
      <c r="U16" s="541"/>
      <c r="V16" s="545"/>
      <c r="W16" s="545"/>
      <c r="X16" s="545"/>
      <c r="Y16" s="543"/>
      <c r="Z16" s="540"/>
      <c r="AA16" s="541"/>
      <c r="AB16" s="543"/>
      <c r="AC16" s="540"/>
      <c r="AD16" s="605"/>
    </row>
    <row r="17" spans="1:30" ht="26.1" customHeight="1">
      <c r="D17" s="536" t="s">
        <v>203</v>
      </c>
      <c r="E17" s="537"/>
      <c r="F17" s="538"/>
      <c r="G17" s="569" t="s">
        <v>204</v>
      </c>
      <c r="H17" s="570"/>
      <c r="I17" s="570"/>
      <c r="J17" s="571"/>
      <c r="K17" s="300" t="s">
        <v>191</v>
      </c>
      <c r="L17" s="575"/>
      <c r="M17" s="576"/>
      <c r="N17" s="576"/>
      <c r="O17" s="308" t="s">
        <v>181</v>
      </c>
      <c r="P17" s="577"/>
      <c r="Q17" s="578"/>
      <c r="R17" s="308" t="s">
        <v>181</v>
      </c>
      <c r="S17" s="579"/>
      <c r="T17" s="580"/>
      <c r="U17" s="309" t="s">
        <v>181</v>
      </c>
      <c r="V17" s="300" t="s">
        <v>205</v>
      </c>
      <c r="W17" s="310">
        <v>10</v>
      </c>
      <c r="X17" s="300" t="s">
        <v>194</v>
      </c>
      <c r="Y17" s="579">
        <f>W17*S17</f>
        <v>0</v>
      </c>
      <c r="Z17" s="580"/>
      <c r="AA17" s="308" t="s">
        <v>181</v>
      </c>
      <c r="AB17" s="546"/>
      <c r="AC17" s="547"/>
      <c r="AD17" s="581"/>
    </row>
    <row r="18" spans="1:30" ht="26.1" customHeight="1">
      <c r="D18" s="566"/>
      <c r="E18" s="567"/>
      <c r="F18" s="568"/>
      <c r="G18" s="572"/>
      <c r="H18" s="573"/>
      <c r="I18" s="573"/>
      <c r="J18" s="574"/>
      <c r="K18" s="311" t="s">
        <v>196</v>
      </c>
      <c r="L18" s="582"/>
      <c r="M18" s="583"/>
      <c r="N18" s="583"/>
      <c r="O18" s="583"/>
      <c r="P18" s="584" t="s">
        <v>181</v>
      </c>
      <c r="Q18" s="584"/>
      <c r="R18" s="585"/>
      <c r="S18" s="586"/>
      <c r="T18" s="587"/>
      <c r="U18" s="312" t="s">
        <v>181</v>
      </c>
      <c r="V18" s="283" t="s">
        <v>205</v>
      </c>
      <c r="W18" s="284"/>
      <c r="X18" s="283" t="s">
        <v>194</v>
      </c>
      <c r="Y18" s="586"/>
      <c r="Z18" s="587"/>
      <c r="AA18" s="312" t="s">
        <v>181</v>
      </c>
      <c r="AB18" s="588"/>
      <c r="AC18" s="589"/>
      <c r="AD18" s="590"/>
    </row>
    <row r="19" spans="1:30" ht="26.1" customHeight="1">
      <c r="D19" s="632" t="s">
        <v>206</v>
      </c>
      <c r="E19" s="633"/>
      <c r="F19" s="634"/>
      <c r="G19" s="635" t="s">
        <v>207</v>
      </c>
      <c r="H19" s="636"/>
      <c r="I19" s="636"/>
      <c r="J19" s="637"/>
      <c r="K19" s="283" t="s">
        <v>191</v>
      </c>
      <c r="L19" s="582"/>
      <c r="M19" s="583"/>
      <c r="N19" s="583"/>
      <c r="O19" s="583"/>
      <c r="P19" s="584" t="s">
        <v>181</v>
      </c>
      <c r="Q19" s="584"/>
      <c r="R19" s="585"/>
      <c r="S19" s="586"/>
      <c r="T19" s="587"/>
      <c r="U19" s="312"/>
      <c r="V19" s="283" t="s">
        <v>205</v>
      </c>
      <c r="W19" s="284"/>
      <c r="X19" s="283" t="s">
        <v>194</v>
      </c>
      <c r="Y19" s="586"/>
      <c r="Z19" s="587"/>
      <c r="AA19" s="312" t="s">
        <v>181</v>
      </c>
      <c r="AB19" s="588"/>
      <c r="AC19" s="589"/>
      <c r="AD19" s="590"/>
    </row>
    <row r="20" spans="1:30" ht="26.1" customHeight="1">
      <c r="D20" s="539"/>
      <c r="E20" s="540"/>
      <c r="F20" s="541"/>
      <c r="G20" s="638"/>
      <c r="H20" s="639"/>
      <c r="I20" s="639"/>
      <c r="J20" s="640"/>
      <c r="K20" s="313" t="s">
        <v>196</v>
      </c>
      <c r="L20" s="549"/>
      <c r="M20" s="550"/>
      <c r="N20" s="550"/>
      <c r="O20" s="550"/>
      <c r="P20" s="610" t="s">
        <v>181</v>
      </c>
      <c r="Q20" s="610"/>
      <c r="R20" s="611"/>
      <c r="S20" s="612"/>
      <c r="T20" s="613"/>
      <c r="U20" s="314"/>
      <c r="V20" s="315" t="s">
        <v>205</v>
      </c>
      <c r="W20" s="316"/>
      <c r="X20" s="315" t="s">
        <v>194</v>
      </c>
      <c r="Y20" s="612"/>
      <c r="Z20" s="613"/>
      <c r="AA20" s="314" t="s">
        <v>181</v>
      </c>
      <c r="AB20" s="556"/>
      <c r="AC20" s="557"/>
      <c r="AD20" s="558"/>
    </row>
    <row r="21" spans="1:30" ht="26.1" customHeight="1">
      <c r="V21" s="245"/>
    </row>
    <row r="22" spans="1:30" ht="19.5" customHeight="1">
      <c r="D22" s="293" t="s">
        <v>208</v>
      </c>
    </row>
    <row r="23" spans="1:30" ht="26.1" customHeight="1">
      <c r="D23" s="626" t="s">
        <v>209</v>
      </c>
      <c r="E23" s="627"/>
      <c r="F23" s="627"/>
      <c r="G23" s="627"/>
      <c r="H23" s="628"/>
      <c r="I23" s="629">
        <f>SUM(Y10:Z12)</f>
        <v>519200</v>
      </c>
      <c r="J23" s="630"/>
      <c r="K23" s="630"/>
      <c r="L23" s="630"/>
      <c r="M23" s="630"/>
      <c r="N23" s="630"/>
      <c r="O23" s="630"/>
      <c r="P23" s="630"/>
      <c r="Q23" s="630"/>
      <c r="R23" s="630"/>
      <c r="S23" s="630"/>
      <c r="T23" s="630"/>
      <c r="U23" s="631"/>
      <c r="V23" s="546"/>
      <c r="W23" s="547"/>
      <c r="X23" s="547"/>
      <c r="Y23" s="547"/>
      <c r="Z23" s="547"/>
      <c r="AA23" s="547"/>
      <c r="AB23" s="547"/>
      <c r="AC23" s="547"/>
      <c r="AD23" s="581"/>
    </row>
    <row r="24" spans="1:30" ht="25.5" customHeight="1">
      <c r="D24" s="620" t="s">
        <v>210</v>
      </c>
      <c r="E24" s="621"/>
      <c r="F24" s="621"/>
      <c r="G24" s="621"/>
      <c r="H24" s="622"/>
      <c r="I24" s="623">
        <f>SUM(Y17:Z20)</f>
        <v>0</v>
      </c>
      <c r="J24" s="624"/>
      <c r="K24" s="624"/>
      <c r="L24" s="624"/>
      <c r="M24" s="624"/>
      <c r="N24" s="624"/>
      <c r="O24" s="624"/>
      <c r="P24" s="624"/>
      <c r="Q24" s="624"/>
      <c r="R24" s="624"/>
      <c r="S24" s="624"/>
      <c r="T24" s="624"/>
      <c r="U24" s="625"/>
      <c r="V24" s="588"/>
      <c r="W24" s="589"/>
      <c r="X24" s="589"/>
      <c r="Y24" s="589"/>
      <c r="Z24" s="589"/>
      <c r="AA24" s="589"/>
      <c r="AB24" s="589"/>
      <c r="AC24" s="589"/>
      <c r="AD24" s="590"/>
    </row>
    <row r="25" spans="1:30" ht="25.5" customHeight="1">
      <c r="D25" s="620" t="s">
        <v>211</v>
      </c>
      <c r="E25" s="621"/>
      <c r="F25" s="621"/>
      <c r="G25" s="621"/>
      <c r="H25" s="622"/>
      <c r="I25" s="623">
        <f>SUM(I23:U24)*0.1</f>
        <v>51920</v>
      </c>
      <c r="J25" s="624"/>
      <c r="K25" s="624"/>
      <c r="L25" s="624"/>
      <c r="M25" s="624"/>
      <c r="N25" s="624"/>
      <c r="O25" s="624"/>
      <c r="P25" s="624"/>
      <c r="Q25" s="624"/>
      <c r="R25" s="624"/>
      <c r="S25" s="624"/>
      <c r="T25" s="624"/>
      <c r="U25" s="625"/>
      <c r="V25" s="588"/>
      <c r="W25" s="589"/>
      <c r="X25" s="589"/>
      <c r="Y25" s="589"/>
      <c r="Z25" s="589"/>
      <c r="AA25" s="589"/>
      <c r="AB25" s="589"/>
      <c r="AC25" s="589"/>
      <c r="AD25" s="590"/>
    </row>
    <row r="26" spans="1:30" ht="25.5" customHeight="1">
      <c r="D26" s="620" t="s">
        <v>212</v>
      </c>
      <c r="E26" s="621"/>
      <c r="F26" s="621"/>
      <c r="G26" s="621"/>
      <c r="H26" s="622"/>
      <c r="I26" s="623">
        <f>SUM(I23:U25)</f>
        <v>571120</v>
      </c>
      <c r="J26" s="624"/>
      <c r="K26" s="624"/>
      <c r="L26" s="624"/>
      <c r="M26" s="624"/>
      <c r="N26" s="624"/>
      <c r="O26" s="624"/>
      <c r="P26" s="624"/>
      <c r="Q26" s="624"/>
      <c r="R26" s="624"/>
      <c r="S26" s="624"/>
      <c r="T26" s="624"/>
      <c r="U26" s="625"/>
      <c r="V26" s="588"/>
      <c r="W26" s="589"/>
      <c r="X26" s="589"/>
      <c r="Y26" s="589"/>
      <c r="Z26" s="589"/>
      <c r="AA26" s="589"/>
      <c r="AB26" s="589"/>
      <c r="AC26" s="589"/>
      <c r="AD26" s="590"/>
    </row>
    <row r="27" spans="1:30" ht="25.5" customHeight="1">
      <c r="D27" s="614" t="s">
        <v>213</v>
      </c>
      <c r="E27" s="615"/>
      <c r="F27" s="615"/>
      <c r="G27" s="615"/>
      <c r="H27" s="616"/>
      <c r="I27" s="617">
        <f>ROUNDDOWN(I26,-3)</f>
        <v>571000</v>
      </c>
      <c r="J27" s="618"/>
      <c r="K27" s="618"/>
      <c r="L27" s="618"/>
      <c r="M27" s="618"/>
      <c r="N27" s="618"/>
      <c r="O27" s="618"/>
      <c r="P27" s="618"/>
      <c r="Q27" s="618"/>
      <c r="R27" s="618"/>
      <c r="S27" s="618"/>
      <c r="T27" s="618"/>
      <c r="U27" s="619"/>
      <c r="V27" s="556" t="s">
        <v>214</v>
      </c>
      <c r="W27" s="557"/>
      <c r="X27" s="557"/>
      <c r="Y27" s="557"/>
      <c r="Z27" s="557"/>
      <c r="AA27" s="557"/>
      <c r="AB27" s="557"/>
      <c r="AC27" s="557"/>
      <c r="AD27" s="558"/>
    </row>
    <row r="28" spans="1:30" ht="19.5" customHeight="1">
      <c r="A28" s="11">
        <v>2</v>
      </c>
      <c r="B28" s="11">
        <v>2</v>
      </c>
      <c r="C28" s="350" t="str">
        <f>VLOOKUP(A28,설치장소!$A$4:$B$126,2,FALSE)</f>
        <v>별양동 1 (렉스타운 앞 공영주차장)</v>
      </c>
      <c r="D28" s="350"/>
      <c r="E28" s="350"/>
      <c r="F28" s="350"/>
      <c r="G28" s="346"/>
      <c r="H28" s="346"/>
      <c r="I28" s="346"/>
      <c r="J28" s="346"/>
      <c r="K28" s="346"/>
      <c r="L28" s="346"/>
      <c r="M28" s="346"/>
      <c r="N28" s="346"/>
      <c r="O28" s="346"/>
      <c r="P28" s="346"/>
      <c r="Q28" s="346"/>
      <c r="R28" s="346"/>
      <c r="S28" s="346"/>
      <c r="T28" s="346"/>
      <c r="X28" s="346"/>
      <c r="Y28" s="346"/>
      <c r="AA28" s="346"/>
      <c r="AB28" s="346"/>
    </row>
    <row r="29" spans="1:30" ht="19.5" customHeight="1">
      <c r="C29" s="294" t="s">
        <v>175</v>
      </c>
      <c r="D29" s="346">
        <v>1</v>
      </c>
      <c r="E29" s="346" t="s">
        <v>176</v>
      </c>
      <c r="F29" s="346">
        <v>2</v>
      </c>
      <c r="G29" s="346" t="s">
        <v>177</v>
      </c>
      <c r="H29" s="295">
        <v>220</v>
      </c>
      <c r="I29" s="296" t="s">
        <v>178</v>
      </c>
      <c r="J29" s="346"/>
      <c r="K29" s="346"/>
      <c r="L29" s="346"/>
      <c r="M29" s="346"/>
      <c r="N29" s="529" t="s">
        <v>179</v>
      </c>
      <c r="O29" s="529"/>
      <c r="P29" s="11"/>
      <c r="Q29" s="11"/>
      <c r="R29" s="11"/>
      <c r="S29" s="11"/>
      <c r="T29" s="10"/>
      <c r="U29" s="350"/>
      <c r="V29" s="350"/>
      <c r="X29" s="346"/>
      <c r="Y29" s="11"/>
      <c r="AA29" s="346"/>
      <c r="AB29" s="346"/>
    </row>
    <row r="30" spans="1:30" ht="19.5" customHeight="1">
      <c r="C30" s="294"/>
      <c r="D30" s="346"/>
      <c r="E30" s="346"/>
      <c r="F30" s="346"/>
      <c r="G30" s="346"/>
      <c r="H30" s="295"/>
      <c r="I30" s="296"/>
      <c r="J30" s="346"/>
      <c r="K30" s="346"/>
      <c r="L30" s="346"/>
      <c r="M30" s="346"/>
      <c r="N30" s="346"/>
      <c r="O30" s="346"/>
      <c r="P30" s="11"/>
      <c r="Q30" s="346"/>
      <c r="R30" s="346"/>
      <c r="S30" s="346"/>
      <c r="T30" s="10"/>
      <c r="U30" s="350"/>
      <c r="V30" s="350"/>
      <c r="X30" s="346"/>
      <c r="Y30" s="11"/>
      <c r="AA30" s="346"/>
      <c r="AB30" s="346"/>
    </row>
    <row r="31" spans="1:30" ht="24.75" customHeight="1">
      <c r="A31" s="11">
        <v>1002</v>
      </c>
      <c r="C31" s="297"/>
      <c r="D31" s="530" t="s">
        <v>180</v>
      </c>
      <c r="E31" s="530"/>
      <c r="F31" s="530"/>
      <c r="G31" s="530"/>
      <c r="H31" s="530"/>
      <c r="I31" s="647">
        <f>I52</f>
        <v>297000</v>
      </c>
      <c r="J31" s="647"/>
      <c r="K31" s="647"/>
      <c r="L31" s="647"/>
      <c r="M31" s="343" t="s">
        <v>181</v>
      </c>
      <c r="N31" s="343"/>
      <c r="O31" s="532" t="s">
        <v>182</v>
      </c>
      <c r="P31" s="532"/>
      <c r="Q31" s="346"/>
      <c r="R31" s="346"/>
      <c r="S31" s="346"/>
      <c r="T31" s="10"/>
      <c r="U31" s="350"/>
      <c r="V31" s="350"/>
      <c r="X31" s="346"/>
      <c r="Y31" s="11"/>
      <c r="AA31" s="346"/>
      <c r="AB31" s="346"/>
    </row>
    <row r="32" spans="1:30" ht="19.5" customHeight="1">
      <c r="D32" s="346"/>
      <c r="E32" s="346"/>
      <c r="F32" s="346"/>
      <c r="G32" s="346"/>
      <c r="H32" s="346"/>
      <c r="I32" s="346"/>
      <c r="J32" s="346"/>
      <c r="K32" s="346"/>
      <c r="L32" s="346"/>
      <c r="M32" s="346"/>
      <c r="N32" s="346"/>
      <c r="O32" s="346"/>
      <c r="P32" s="346"/>
      <c r="Q32" s="346"/>
      <c r="R32" s="346"/>
      <c r="S32" s="346"/>
      <c r="T32" s="346"/>
      <c r="X32" s="346"/>
      <c r="Y32" s="346"/>
      <c r="AA32" s="346"/>
      <c r="AB32" s="346"/>
    </row>
    <row r="33" spans="4:30" ht="19.5" customHeight="1">
      <c r="D33" s="350" t="s">
        <v>183</v>
      </c>
      <c r="E33" s="346"/>
      <c r="F33" s="346"/>
      <c r="G33" s="346"/>
      <c r="H33" s="346"/>
      <c r="I33" s="346"/>
      <c r="J33" s="346"/>
      <c r="K33" s="346"/>
      <c r="L33" s="346"/>
      <c r="M33" s="346"/>
      <c r="N33" s="346"/>
      <c r="O33" s="346"/>
      <c r="P33" s="346"/>
      <c r="Q33" s="346"/>
      <c r="R33" s="346"/>
      <c r="S33" s="346"/>
      <c r="T33" s="346"/>
      <c r="X33" s="346"/>
      <c r="Y33" s="346"/>
      <c r="AA33" s="346"/>
      <c r="AB33" s="346"/>
    </row>
    <row r="34" spans="4:30" ht="19.5" customHeight="1">
      <c r="D34" s="602" t="s">
        <v>184</v>
      </c>
      <c r="E34" s="603"/>
      <c r="F34" s="533" t="s">
        <v>185</v>
      </c>
      <c r="G34" s="534"/>
      <c r="H34" s="534"/>
      <c r="I34" s="603"/>
      <c r="J34" s="533" t="s">
        <v>186</v>
      </c>
      <c r="K34" s="534"/>
      <c r="L34" s="534"/>
      <c r="M34" s="534"/>
      <c r="N34" s="603"/>
      <c r="O34" s="533" t="s">
        <v>187</v>
      </c>
      <c r="P34" s="534"/>
      <c r="Q34" s="534"/>
      <c r="R34" s="534"/>
      <c r="S34" s="603"/>
      <c r="T34" s="344"/>
      <c r="U34" s="533" t="s">
        <v>188</v>
      </c>
      <c r="V34" s="534"/>
      <c r="W34" s="603"/>
      <c r="X34" s="344"/>
      <c r="Y34" s="607" t="s">
        <v>189</v>
      </c>
      <c r="Z34" s="608"/>
      <c r="AA34" s="609"/>
      <c r="AB34" s="641" t="s">
        <v>190</v>
      </c>
      <c r="AC34" s="641"/>
      <c r="AD34" s="642"/>
    </row>
    <row r="35" spans="4:30" ht="30.75" customHeight="1">
      <c r="D35" s="536" t="s">
        <v>191</v>
      </c>
      <c r="E35" s="538"/>
      <c r="F35" s="591" t="s">
        <v>192</v>
      </c>
      <c r="G35" s="592"/>
      <c r="H35" s="592"/>
      <c r="I35" s="593"/>
      <c r="J35" s="575">
        <v>270600</v>
      </c>
      <c r="K35" s="576"/>
      <c r="L35" s="576"/>
      <c r="M35" s="594"/>
      <c r="N35" s="338" t="s">
        <v>181</v>
      </c>
      <c r="O35" s="575"/>
      <c r="P35" s="576"/>
      <c r="Q35" s="576"/>
      <c r="R35" s="594"/>
      <c r="S35" s="338" t="s">
        <v>181</v>
      </c>
      <c r="T35" s="338"/>
      <c r="U35" s="577">
        <v>5</v>
      </c>
      <c r="V35" s="578"/>
      <c r="W35" s="301" t="s">
        <v>193</v>
      </c>
      <c r="X35" s="338" t="s">
        <v>194</v>
      </c>
      <c r="Y35" s="595">
        <f>J35</f>
        <v>270600</v>
      </c>
      <c r="Z35" s="596"/>
      <c r="AA35" s="302" t="s">
        <v>181</v>
      </c>
      <c r="AB35" s="643"/>
      <c r="AC35" s="643"/>
      <c r="AD35" s="644"/>
    </row>
    <row r="36" spans="4:30" ht="31.5" customHeight="1">
      <c r="D36" s="539"/>
      <c r="E36" s="541"/>
      <c r="F36" s="599" t="s">
        <v>195</v>
      </c>
      <c r="G36" s="600"/>
      <c r="H36" s="600"/>
      <c r="I36" s="601"/>
      <c r="J36" s="549"/>
      <c r="K36" s="550"/>
      <c r="L36" s="550"/>
      <c r="M36" s="551"/>
      <c r="N36" s="337" t="s">
        <v>181</v>
      </c>
      <c r="O36" s="549"/>
      <c r="P36" s="550"/>
      <c r="Q36" s="550"/>
      <c r="R36" s="551"/>
      <c r="S36" s="337" t="s">
        <v>181</v>
      </c>
      <c r="T36" s="337"/>
      <c r="U36" s="552"/>
      <c r="V36" s="553"/>
      <c r="W36" s="304"/>
      <c r="X36" s="337" t="s">
        <v>194</v>
      </c>
      <c r="Y36" s="554"/>
      <c r="Z36" s="555"/>
      <c r="AA36" s="305"/>
      <c r="AB36" s="645"/>
      <c r="AC36" s="645"/>
      <c r="AD36" s="646"/>
    </row>
    <row r="37" spans="4:30" ht="31.5" customHeight="1">
      <c r="D37" s="648" t="s">
        <v>196</v>
      </c>
      <c r="E37" s="649"/>
      <c r="F37" s="649" t="s">
        <v>197</v>
      </c>
      <c r="G37" s="649"/>
      <c r="H37" s="649"/>
      <c r="I37" s="649"/>
      <c r="J37" s="650"/>
      <c r="K37" s="650"/>
      <c r="L37" s="650"/>
      <c r="M37" s="650"/>
      <c r="N37" s="344" t="s">
        <v>181</v>
      </c>
      <c r="O37" s="650"/>
      <c r="P37" s="650"/>
      <c r="Q37" s="650"/>
      <c r="R37" s="650"/>
      <c r="S37" s="344" t="s">
        <v>181</v>
      </c>
      <c r="T37" s="344"/>
      <c r="U37" s="651"/>
      <c r="V37" s="597"/>
      <c r="W37" s="306"/>
      <c r="X37" s="344" t="s">
        <v>194</v>
      </c>
      <c r="Y37" s="641">
        <f>J37*O37*U37</f>
        <v>0</v>
      </c>
      <c r="Z37" s="533"/>
      <c r="AA37" s="347"/>
      <c r="AB37" s="641"/>
      <c r="AC37" s="641"/>
      <c r="AD37" s="642"/>
    </row>
    <row r="38" spans="4:30" ht="19.5" customHeight="1">
      <c r="D38" s="346"/>
      <c r="E38" s="346"/>
      <c r="F38" s="346"/>
      <c r="G38" s="346"/>
      <c r="H38" s="346"/>
      <c r="I38" s="346"/>
      <c r="J38" s="346"/>
      <c r="K38" s="346"/>
      <c r="L38" s="346"/>
      <c r="M38" s="346"/>
      <c r="N38" s="346"/>
      <c r="O38" s="346"/>
      <c r="P38" s="346"/>
      <c r="Q38" s="346"/>
      <c r="R38" s="346"/>
      <c r="S38" s="346"/>
      <c r="T38" s="346"/>
      <c r="X38" s="346"/>
      <c r="Y38" s="346"/>
      <c r="AA38" s="346"/>
      <c r="AB38" s="346"/>
    </row>
    <row r="39" spans="4:30" ht="19.5" customHeight="1">
      <c r="D39" s="350" t="s">
        <v>198</v>
      </c>
      <c r="E39" s="346"/>
      <c r="F39" s="346"/>
      <c r="G39" s="346"/>
      <c r="H39" s="346"/>
      <c r="I39" s="346"/>
      <c r="J39" s="346"/>
      <c r="K39" s="346"/>
      <c r="L39" s="346"/>
      <c r="M39" s="346"/>
      <c r="N39" s="346"/>
      <c r="O39" s="346"/>
      <c r="P39" s="346"/>
      <c r="Q39" s="346"/>
      <c r="R39" s="346"/>
      <c r="S39" s="346"/>
      <c r="T39" s="346"/>
      <c r="X39" s="346"/>
      <c r="Y39" s="346"/>
      <c r="AA39" s="346"/>
      <c r="AB39" s="346"/>
    </row>
    <row r="40" spans="4:30" ht="26.1" customHeight="1">
      <c r="D40" s="656" t="s">
        <v>199</v>
      </c>
      <c r="E40" s="652"/>
      <c r="F40" s="652"/>
      <c r="G40" s="652" t="s">
        <v>185</v>
      </c>
      <c r="H40" s="652"/>
      <c r="I40" s="652"/>
      <c r="J40" s="652"/>
      <c r="K40" s="652" t="s">
        <v>184</v>
      </c>
      <c r="L40" s="652" t="s">
        <v>186</v>
      </c>
      <c r="M40" s="652"/>
      <c r="N40" s="652"/>
      <c r="O40" s="652"/>
      <c r="P40" s="652"/>
      <c r="Q40" s="652"/>
      <c r="R40" s="652"/>
      <c r="S40" s="542" t="s">
        <v>187</v>
      </c>
      <c r="T40" s="537"/>
      <c r="U40" s="538"/>
      <c r="V40" s="538"/>
      <c r="W40" s="652" t="s">
        <v>200</v>
      </c>
      <c r="X40" s="652"/>
      <c r="Y40" s="652" t="s">
        <v>189</v>
      </c>
      <c r="Z40" s="652"/>
      <c r="AA40" s="652"/>
      <c r="AB40" s="652" t="s">
        <v>190</v>
      </c>
      <c r="AC40" s="652"/>
      <c r="AD40" s="653"/>
    </row>
    <row r="41" spans="4:30" ht="26.1" customHeight="1">
      <c r="D41" s="657"/>
      <c r="E41" s="654"/>
      <c r="F41" s="654"/>
      <c r="G41" s="654"/>
      <c r="H41" s="654"/>
      <c r="I41" s="654"/>
      <c r="J41" s="654"/>
      <c r="K41" s="654"/>
      <c r="L41" s="654" t="s">
        <v>201</v>
      </c>
      <c r="M41" s="654"/>
      <c r="N41" s="654"/>
      <c r="O41" s="654"/>
      <c r="P41" s="654" t="s">
        <v>202</v>
      </c>
      <c r="Q41" s="654"/>
      <c r="R41" s="654"/>
      <c r="S41" s="543"/>
      <c r="T41" s="540"/>
      <c r="U41" s="541"/>
      <c r="V41" s="541"/>
      <c r="W41" s="654"/>
      <c r="X41" s="654"/>
      <c r="Y41" s="654"/>
      <c r="Z41" s="654"/>
      <c r="AA41" s="654"/>
      <c r="AB41" s="654"/>
      <c r="AC41" s="654"/>
      <c r="AD41" s="655"/>
    </row>
    <row r="42" spans="4:30" ht="26.1" customHeight="1">
      <c r="D42" s="658" t="s">
        <v>203</v>
      </c>
      <c r="E42" s="643"/>
      <c r="F42" s="643"/>
      <c r="G42" s="661" t="s">
        <v>204</v>
      </c>
      <c r="H42" s="661"/>
      <c r="I42" s="661"/>
      <c r="J42" s="661"/>
      <c r="K42" s="338" t="s">
        <v>191</v>
      </c>
      <c r="L42" s="663"/>
      <c r="M42" s="663"/>
      <c r="N42" s="575"/>
      <c r="O42" s="349" t="s">
        <v>181</v>
      </c>
      <c r="P42" s="664"/>
      <c r="Q42" s="577"/>
      <c r="R42" s="349" t="s">
        <v>181</v>
      </c>
      <c r="S42" s="665"/>
      <c r="T42" s="666"/>
      <c r="U42" s="351" t="s">
        <v>181</v>
      </c>
      <c r="V42" s="338" t="s">
        <v>205</v>
      </c>
      <c r="W42" s="310"/>
      <c r="X42" s="338" t="s">
        <v>194</v>
      </c>
      <c r="Y42" s="667">
        <f>W42*S42</f>
        <v>0</v>
      </c>
      <c r="Z42" s="579"/>
      <c r="AA42" s="349" t="s">
        <v>181</v>
      </c>
      <c r="AB42" s="643"/>
      <c r="AC42" s="643"/>
      <c r="AD42" s="644"/>
    </row>
    <row r="43" spans="4:30" ht="26.1" customHeight="1">
      <c r="D43" s="659"/>
      <c r="E43" s="660"/>
      <c r="F43" s="660"/>
      <c r="G43" s="662"/>
      <c r="H43" s="662"/>
      <c r="I43" s="662"/>
      <c r="J43" s="662"/>
      <c r="K43" s="339" t="s">
        <v>196</v>
      </c>
      <c r="L43" s="668"/>
      <c r="M43" s="668"/>
      <c r="N43" s="668"/>
      <c r="O43" s="582"/>
      <c r="P43" s="585" t="s">
        <v>181</v>
      </c>
      <c r="Q43" s="669"/>
      <c r="R43" s="669"/>
      <c r="S43" s="670"/>
      <c r="T43" s="586"/>
      <c r="U43" s="312" t="s">
        <v>181</v>
      </c>
      <c r="V43" s="336" t="s">
        <v>205</v>
      </c>
      <c r="W43" s="284"/>
      <c r="X43" s="336" t="s">
        <v>194</v>
      </c>
      <c r="Y43" s="670"/>
      <c r="Z43" s="586"/>
      <c r="AA43" s="312" t="s">
        <v>181</v>
      </c>
      <c r="AB43" s="660"/>
      <c r="AC43" s="660"/>
      <c r="AD43" s="671"/>
    </row>
    <row r="44" spans="4:30" ht="26.1" customHeight="1">
      <c r="D44" s="659" t="s">
        <v>206</v>
      </c>
      <c r="E44" s="660"/>
      <c r="F44" s="660"/>
      <c r="G44" s="662" t="s">
        <v>207</v>
      </c>
      <c r="H44" s="662"/>
      <c r="I44" s="662"/>
      <c r="J44" s="662"/>
      <c r="K44" s="336" t="s">
        <v>191</v>
      </c>
      <c r="L44" s="668"/>
      <c r="M44" s="668"/>
      <c r="N44" s="668"/>
      <c r="O44" s="582"/>
      <c r="P44" s="585" t="s">
        <v>181</v>
      </c>
      <c r="Q44" s="669"/>
      <c r="R44" s="669"/>
      <c r="S44" s="670"/>
      <c r="T44" s="586"/>
      <c r="U44" s="312"/>
      <c r="V44" s="336" t="s">
        <v>205</v>
      </c>
      <c r="W44" s="284"/>
      <c r="X44" s="336" t="s">
        <v>194</v>
      </c>
      <c r="Y44" s="670"/>
      <c r="Z44" s="586"/>
      <c r="AA44" s="312" t="s">
        <v>181</v>
      </c>
      <c r="AB44" s="660"/>
      <c r="AC44" s="660"/>
      <c r="AD44" s="671"/>
    </row>
    <row r="45" spans="4:30" ht="26.1" customHeight="1">
      <c r="D45" s="657"/>
      <c r="E45" s="654"/>
      <c r="F45" s="654"/>
      <c r="G45" s="672"/>
      <c r="H45" s="672"/>
      <c r="I45" s="672"/>
      <c r="J45" s="672"/>
      <c r="K45" s="342" t="s">
        <v>196</v>
      </c>
      <c r="L45" s="673"/>
      <c r="M45" s="673"/>
      <c r="N45" s="673"/>
      <c r="O45" s="549"/>
      <c r="P45" s="611" t="s">
        <v>181</v>
      </c>
      <c r="Q45" s="674"/>
      <c r="R45" s="674"/>
      <c r="S45" s="675"/>
      <c r="T45" s="612"/>
      <c r="U45" s="348"/>
      <c r="V45" s="335" t="s">
        <v>205</v>
      </c>
      <c r="W45" s="316"/>
      <c r="X45" s="335" t="s">
        <v>194</v>
      </c>
      <c r="Y45" s="675"/>
      <c r="Z45" s="612"/>
      <c r="AA45" s="348" t="s">
        <v>181</v>
      </c>
      <c r="AB45" s="654"/>
      <c r="AC45" s="654"/>
      <c r="AD45" s="655"/>
    </row>
    <row r="46" spans="4:30" ht="26.1" customHeight="1">
      <c r="D46" s="346"/>
      <c r="E46" s="346"/>
      <c r="F46" s="346"/>
      <c r="G46" s="346"/>
      <c r="H46" s="346"/>
      <c r="I46" s="346"/>
      <c r="J46" s="346"/>
      <c r="K46" s="346"/>
      <c r="L46" s="346"/>
      <c r="M46" s="346"/>
      <c r="N46" s="346"/>
      <c r="O46" s="346"/>
      <c r="P46" s="346"/>
      <c r="Q46" s="346"/>
      <c r="R46" s="346"/>
      <c r="S46" s="346"/>
      <c r="T46" s="346"/>
      <c r="V46" s="346"/>
      <c r="X46" s="346"/>
      <c r="Y46" s="346"/>
      <c r="AA46" s="346"/>
      <c r="AB46" s="346"/>
    </row>
    <row r="47" spans="4:30" ht="19.5" customHeight="1">
      <c r="D47" s="350" t="s">
        <v>208</v>
      </c>
      <c r="E47" s="346"/>
      <c r="F47" s="346"/>
      <c r="G47" s="346"/>
      <c r="H47" s="346"/>
      <c r="I47" s="346"/>
      <c r="J47" s="346"/>
      <c r="K47" s="346"/>
      <c r="L47" s="346"/>
      <c r="M47" s="346"/>
      <c r="N47" s="346"/>
      <c r="O47" s="346"/>
      <c r="P47" s="346"/>
      <c r="Q47" s="346"/>
      <c r="R47" s="346"/>
      <c r="S47" s="346"/>
      <c r="T47" s="346"/>
      <c r="X47" s="346"/>
      <c r="Y47" s="346"/>
      <c r="AA47" s="346"/>
      <c r="AB47" s="346"/>
    </row>
    <row r="48" spans="4:30" ht="26.1" customHeight="1">
      <c r="D48" s="676" t="s">
        <v>209</v>
      </c>
      <c r="E48" s="677"/>
      <c r="F48" s="677"/>
      <c r="G48" s="677"/>
      <c r="H48" s="677"/>
      <c r="I48" s="678">
        <f>SUM(Y35:Z37)</f>
        <v>270600</v>
      </c>
      <c r="J48" s="678"/>
      <c r="K48" s="678"/>
      <c r="L48" s="678"/>
      <c r="M48" s="678"/>
      <c r="N48" s="678"/>
      <c r="O48" s="678"/>
      <c r="P48" s="678"/>
      <c r="Q48" s="678"/>
      <c r="R48" s="678"/>
      <c r="S48" s="678"/>
      <c r="T48" s="678"/>
      <c r="U48" s="678"/>
      <c r="V48" s="652"/>
      <c r="W48" s="652"/>
      <c r="X48" s="652"/>
      <c r="Y48" s="652"/>
      <c r="Z48" s="652"/>
      <c r="AA48" s="652"/>
      <c r="AB48" s="652"/>
      <c r="AC48" s="652"/>
      <c r="AD48" s="653"/>
    </row>
    <row r="49" spans="1:30" ht="25.5" customHeight="1">
      <c r="D49" s="679" t="s">
        <v>210</v>
      </c>
      <c r="E49" s="680"/>
      <c r="F49" s="680"/>
      <c r="G49" s="680"/>
      <c r="H49" s="680"/>
      <c r="I49" s="681">
        <f>SUM(Y42:Z45)</f>
        <v>0</v>
      </c>
      <c r="J49" s="681"/>
      <c r="K49" s="681"/>
      <c r="L49" s="681"/>
      <c r="M49" s="681"/>
      <c r="N49" s="681"/>
      <c r="O49" s="681"/>
      <c r="P49" s="681"/>
      <c r="Q49" s="681"/>
      <c r="R49" s="681"/>
      <c r="S49" s="681"/>
      <c r="T49" s="681"/>
      <c r="U49" s="681"/>
      <c r="V49" s="660"/>
      <c r="W49" s="660"/>
      <c r="X49" s="660"/>
      <c r="Y49" s="660"/>
      <c r="Z49" s="660"/>
      <c r="AA49" s="660"/>
      <c r="AB49" s="660"/>
      <c r="AC49" s="660"/>
      <c r="AD49" s="671"/>
    </row>
    <row r="50" spans="1:30" ht="25.5" customHeight="1">
      <c r="D50" s="679" t="s">
        <v>211</v>
      </c>
      <c r="E50" s="680"/>
      <c r="F50" s="680"/>
      <c r="G50" s="680"/>
      <c r="H50" s="680"/>
      <c r="I50" s="681">
        <f>SUM(I48:U49)*0.1</f>
        <v>27060</v>
      </c>
      <c r="J50" s="681"/>
      <c r="K50" s="681"/>
      <c r="L50" s="681"/>
      <c r="M50" s="681"/>
      <c r="N50" s="681"/>
      <c r="O50" s="681"/>
      <c r="P50" s="681"/>
      <c r="Q50" s="681"/>
      <c r="R50" s="681"/>
      <c r="S50" s="681"/>
      <c r="T50" s="681"/>
      <c r="U50" s="681"/>
      <c r="V50" s="660"/>
      <c r="W50" s="660"/>
      <c r="X50" s="660"/>
      <c r="Y50" s="660"/>
      <c r="Z50" s="660"/>
      <c r="AA50" s="660"/>
      <c r="AB50" s="660"/>
      <c r="AC50" s="660"/>
      <c r="AD50" s="671"/>
    </row>
    <row r="51" spans="1:30" ht="25.5" customHeight="1">
      <c r="D51" s="682" t="s">
        <v>212</v>
      </c>
      <c r="E51" s="683"/>
      <c r="F51" s="683"/>
      <c r="G51" s="683"/>
      <c r="H51" s="683"/>
      <c r="I51" s="684">
        <f>SUM(I48:U50)</f>
        <v>297660</v>
      </c>
      <c r="J51" s="684"/>
      <c r="K51" s="684"/>
      <c r="L51" s="684"/>
      <c r="M51" s="684"/>
      <c r="N51" s="684"/>
      <c r="O51" s="684"/>
      <c r="P51" s="684"/>
      <c r="Q51" s="684"/>
      <c r="R51" s="684"/>
      <c r="S51" s="684"/>
      <c r="T51" s="684"/>
      <c r="U51" s="684"/>
      <c r="V51" s="645"/>
      <c r="W51" s="645"/>
      <c r="X51" s="645"/>
      <c r="Y51" s="645"/>
      <c r="Z51" s="645"/>
      <c r="AA51" s="645"/>
      <c r="AB51" s="645"/>
      <c r="AC51" s="645"/>
      <c r="AD51" s="646"/>
    </row>
    <row r="52" spans="1:30" ht="25.5" customHeight="1">
      <c r="D52" s="614" t="s">
        <v>213</v>
      </c>
      <c r="E52" s="615"/>
      <c r="F52" s="615"/>
      <c r="G52" s="615"/>
      <c r="H52" s="615"/>
      <c r="I52" s="685">
        <f>ROUNDDOWN(I51,-3)</f>
        <v>297000</v>
      </c>
      <c r="J52" s="685"/>
      <c r="K52" s="685"/>
      <c r="L52" s="685"/>
      <c r="M52" s="685"/>
      <c r="N52" s="685"/>
      <c r="O52" s="685"/>
      <c r="P52" s="685"/>
      <c r="Q52" s="685"/>
      <c r="R52" s="685"/>
      <c r="S52" s="685"/>
      <c r="T52" s="685"/>
      <c r="U52" s="685"/>
      <c r="V52" s="654" t="s">
        <v>214</v>
      </c>
      <c r="W52" s="654"/>
      <c r="X52" s="654"/>
      <c r="Y52" s="654"/>
      <c r="Z52" s="654"/>
      <c r="AA52" s="654"/>
      <c r="AB52" s="654"/>
      <c r="AC52" s="654"/>
      <c r="AD52" s="655"/>
    </row>
    <row r="53" spans="1:30" ht="19.5" customHeight="1">
      <c r="A53" s="11">
        <v>3</v>
      </c>
      <c r="B53" s="11">
        <v>3</v>
      </c>
      <c r="C53" s="382" t="str">
        <f>VLOOKUP(A53,설치장소!$A$4:$B$126,2,FALSE)</f>
        <v>별양동 1 (그레이스호텔 앞 공영주차장)</v>
      </c>
      <c r="D53" s="382"/>
      <c r="E53" s="382"/>
      <c r="F53" s="382"/>
      <c r="G53" s="346"/>
      <c r="H53" s="346"/>
      <c r="I53" s="346"/>
      <c r="J53" s="346"/>
      <c r="K53" s="346"/>
      <c r="L53" s="346"/>
      <c r="M53" s="346"/>
      <c r="N53" s="346"/>
      <c r="O53" s="346"/>
      <c r="P53" s="346"/>
      <c r="Q53" s="346"/>
      <c r="R53" s="346"/>
      <c r="S53" s="346"/>
      <c r="T53" s="346"/>
      <c r="X53" s="346"/>
      <c r="Y53" s="346"/>
      <c r="AA53" s="346"/>
      <c r="AB53" s="346"/>
    </row>
    <row r="54" spans="1:30" ht="19.5" customHeight="1">
      <c r="C54" s="294" t="s">
        <v>175</v>
      </c>
      <c r="D54" s="346">
        <v>1</v>
      </c>
      <c r="E54" s="346" t="s">
        <v>176</v>
      </c>
      <c r="F54" s="346">
        <v>2</v>
      </c>
      <c r="G54" s="346" t="s">
        <v>177</v>
      </c>
      <c r="H54" s="295">
        <v>220</v>
      </c>
      <c r="I54" s="296" t="s">
        <v>178</v>
      </c>
      <c r="J54" s="346"/>
      <c r="K54" s="346"/>
      <c r="L54" s="346"/>
      <c r="M54" s="346"/>
      <c r="N54" s="529" t="s">
        <v>269</v>
      </c>
      <c r="O54" s="529"/>
      <c r="P54" s="11"/>
      <c r="Q54" s="11"/>
      <c r="R54" s="11"/>
      <c r="S54" s="11"/>
      <c r="T54" s="10"/>
      <c r="U54" s="382"/>
      <c r="V54" s="382"/>
      <c r="X54" s="346"/>
      <c r="Y54" s="11"/>
      <c r="AA54" s="346"/>
      <c r="AB54" s="346"/>
    </row>
    <row r="55" spans="1:30" ht="19.5" customHeight="1">
      <c r="C55" s="294"/>
      <c r="D55" s="346"/>
      <c r="E55" s="346"/>
      <c r="F55" s="346"/>
      <c r="G55" s="346"/>
      <c r="H55" s="295"/>
      <c r="I55" s="296"/>
      <c r="J55" s="346"/>
      <c r="K55" s="346"/>
      <c r="L55" s="346"/>
      <c r="M55" s="346"/>
      <c r="N55" s="346"/>
      <c r="O55" s="346"/>
      <c r="P55" s="11"/>
      <c r="Q55" s="346"/>
      <c r="R55" s="346"/>
      <c r="S55" s="346"/>
      <c r="T55" s="10"/>
      <c r="U55" s="382"/>
      <c r="V55" s="382"/>
      <c r="X55" s="346"/>
      <c r="Y55" s="11"/>
      <c r="AA55" s="346"/>
      <c r="AB55" s="346"/>
    </row>
    <row r="56" spans="1:30" ht="24.75" customHeight="1">
      <c r="A56" s="11">
        <v>1003</v>
      </c>
      <c r="C56" s="297"/>
      <c r="D56" s="530" t="s">
        <v>180</v>
      </c>
      <c r="E56" s="530"/>
      <c r="F56" s="530"/>
      <c r="G56" s="530"/>
      <c r="H56" s="530"/>
      <c r="I56" s="647">
        <f>I77</f>
        <v>297000</v>
      </c>
      <c r="J56" s="647"/>
      <c r="K56" s="647"/>
      <c r="L56" s="647"/>
      <c r="M56" s="383" t="s">
        <v>181</v>
      </c>
      <c r="N56" s="383"/>
      <c r="O56" s="532" t="s">
        <v>182</v>
      </c>
      <c r="P56" s="532"/>
      <c r="Q56" s="346"/>
      <c r="R56" s="346"/>
      <c r="S56" s="346"/>
      <c r="T56" s="10"/>
      <c r="U56" s="382"/>
      <c r="V56" s="382"/>
      <c r="X56" s="346"/>
      <c r="Y56" s="11"/>
      <c r="AA56" s="346"/>
      <c r="AB56" s="346"/>
    </row>
    <row r="57" spans="1:30" ht="19.5" customHeight="1">
      <c r="D57" s="346"/>
      <c r="E57" s="346"/>
      <c r="F57" s="346"/>
      <c r="G57" s="346"/>
      <c r="H57" s="346"/>
      <c r="I57" s="346"/>
      <c r="J57" s="346"/>
      <c r="K57" s="346"/>
      <c r="L57" s="346"/>
      <c r="M57" s="346"/>
      <c r="N57" s="346"/>
      <c r="O57" s="346"/>
      <c r="P57" s="346"/>
      <c r="Q57" s="346"/>
      <c r="R57" s="346"/>
      <c r="S57" s="346"/>
      <c r="T57" s="346"/>
      <c r="X57" s="346"/>
      <c r="Y57" s="346"/>
      <c r="AA57" s="346"/>
      <c r="AB57" s="346"/>
    </row>
    <row r="58" spans="1:30" ht="19.5" customHeight="1">
      <c r="D58" s="382" t="s">
        <v>183</v>
      </c>
      <c r="E58" s="346"/>
      <c r="F58" s="346"/>
      <c r="G58" s="346"/>
      <c r="H58" s="346"/>
      <c r="I58" s="346"/>
      <c r="J58" s="346"/>
      <c r="K58" s="346"/>
      <c r="L58" s="346"/>
      <c r="M58" s="346"/>
      <c r="N58" s="346"/>
      <c r="O58" s="346"/>
      <c r="P58" s="346"/>
      <c r="Q58" s="346"/>
      <c r="R58" s="346"/>
      <c r="S58" s="346"/>
      <c r="T58" s="346"/>
      <c r="X58" s="346"/>
      <c r="Y58" s="346"/>
      <c r="AA58" s="346"/>
      <c r="AB58" s="346"/>
    </row>
    <row r="59" spans="1:30" ht="19.5" customHeight="1">
      <c r="D59" s="602" t="s">
        <v>184</v>
      </c>
      <c r="E59" s="603"/>
      <c r="F59" s="533" t="s">
        <v>185</v>
      </c>
      <c r="G59" s="534"/>
      <c r="H59" s="534"/>
      <c r="I59" s="603"/>
      <c r="J59" s="533" t="s">
        <v>186</v>
      </c>
      <c r="K59" s="534"/>
      <c r="L59" s="534"/>
      <c r="M59" s="534"/>
      <c r="N59" s="603"/>
      <c r="O59" s="533" t="s">
        <v>187</v>
      </c>
      <c r="P59" s="534"/>
      <c r="Q59" s="534"/>
      <c r="R59" s="534"/>
      <c r="S59" s="603"/>
      <c r="T59" s="388"/>
      <c r="U59" s="533" t="s">
        <v>188</v>
      </c>
      <c r="V59" s="534"/>
      <c r="W59" s="603"/>
      <c r="X59" s="388"/>
      <c r="Y59" s="607" t="s">
        <v>189</v>
      </c>
      <c r="Z59" s="608"/>
      <c r="AA59" s="609"/>
      <c r="AB59" s="641" t="s">
        <v>190</v>
      </c>
      <c r="AC59" s="641"/>
      <c r="AD59" s="642"/>
    </row>
    <row r="60" spans="1:30" ht="30.75" customHeight="1">
      <c r="D60" s="536" t="s">
        <v>191</v>
      </c>
      <c r="E60" s="538"/>
      <c r="F60" s="591" t="s">
        <v>192</v>
      </c>
      <c r="G60" s="592"/>
      <c r="H60" s="592"/>
      <c r="I60" s="593"/>
      <c r="J60" s="575">
        <v>270600</v>
      </c>
      <c r="K60" s="576"/>
      <c r="L60" s="576"/>
      <c r="M60" s="594"/>
      <c r="N60" s="389" t="s">
        <v>181</v>
      </c>
      <c r="O60" s="575"/>
      <c r="P60" s="576"/>
      <c r="Q60" s="576"/>
      <c r="R60" s="594"/>
      <c r="S60" s="389" t="s">
        <v>181</v>
      </c>
      <c r="T60" s="389"/>
      <c r="U60" s="577">
        <v>5</v>
      </c>
      <c r="V60" s="578"/>
      <c r="W60" s="301" t="s">
        <v>193</v>
      </c>
      <c r="X60" s="389" t="s">
        <v>194</v>
      </c>
      <c r="Y60" s="595">
        <f>J60</f>
        <v>270600</v>
      </c>
      <c r="Z60" s="596"/>
      <c r="AA60" s="302" t="s">
        <v>181</v>
      </c>
      <c r="AB60" s="643"/>
      <c r="AC60" s="643"/>
      <c r="AD60" s="644"/>
    </row>
    <row r="61" spans="1:30" ht="31.5" customHeight="1">
      <c r="D61" s="539"/>
      <c r="E61" s="541"/>
      <c r="F61" s="599" t="s">
        <v>195</v>
      </c>
      <c r="G61" s="600"/>
      <c r="H61" s="600"/>
      <c r="I61" s="601"/>
      <c r="J61" s="549"/>
      <c r="K61" s="550"/>
      <c r="L61" s="550"/>
      <c r="M61" s="551"/>
      <c r="N61" s="390" t="s">
        <v>181</v>
      </c>
      <c r="O61" s="549"/>
      <c r="P61" s="550"/>
      <c r="Q61" s="550"/>
      <c r="R61" s="551"/>
      <c r="S61" s="390" t="s">
        <v>181</v>
      </c>
      <c r="T61" s="390"/>
      <c r="U61" s="552"/>
      <c r="V61" s="553"/>
      <c r="W61" s="304"/>
      <c r="X61" s="390" t="s">
        <v>194</v>
      </c>
      <c r="Y61" s="554"/>
      <c r="Z61" s="555"/>
      <c r="AA61" s="305"/>
      <c r="AB61" s="645"/>
      <c r="AC61" s="645"/>
      <c r="AD61" s="646"/>
    </row>
    <row r="62" spans="1:30" ht="31.5" customHeight="1">
      <c r="D62" s="648" t="s">
        <v>196</v>
      </c>
      <c r="E62" s="649"/>
      <c r="F62" s="649" t="s">
        <v>197</v>
      </c>
      <c r="G62" s="649"/>
      <c r="H62" s="649"/>
      <c r="I62" s="649"/>
      <c r="J62" s="650"/>
      <c r="K62" s="650"/>
      <c r="L62" s="650"/>
      <c r="M62" s="650"/>
      <c r="N62" s="388" t="s">
        <v>181</v>
      </c>
      <c r="O62" s="650"/>
      <c r="P62" s="650"/>
      <c r="Q62" s="650"/>
      <c r="R62" s="650"/>
      <c r="S62" s="388" t="s">
        <v>181</v>
      </c>
      <c r="T62" s="388"/>
      <c r="U62" s="651"/>
      <c r="V62" s="597"/>
      <c r="W62" s="306"/>
      <c r="X62" s="388" t="s">
        <v>194</v>
      </c>
      <c r="Y62" s="641">
        <f>J62*O62*U62</f>
        <v>0</v>
      </c>
      <c r="Z62" s="533"/>
      <c r="AA62" s="386"/>
      <c r="AB62" s="641"/>
      <c r="AC62" s="641"/>
      <c r="AD62" s="642"/>
    </row>
    <row r="63" spans="1:30" ht="19.5" customHeight="1">
      <c r="D63" s="346"/>
      <c r="E63" s="346"/>
      <c r="F63" s="346"/>
      <c r="G63" s="346"/>
      <c r="H63" s="346"/>
      <c r="I63" s="346"/>
      <c r="J63" s="346"/>
      <c r="K63" s="346"/>
      <c r="L63" s="346"/>
      <c r="M63" s="346"/>
      <c r="N63" s="346"/>
      <c r="O63" s="346"/>
      <c r="P63" s="346"/>
      <c r="Q63" s="346"/>
      <c r="R63" s="346"/>
      <c r="S63" s="346"/>
      <c r="T63" s="346"/>
      <c r="X63" s="346"/>
      <c r="Y63" s="346"/>
      <c r="AA63" s="346"/>
      <c r="AB63" s="346"/>
    </row>
    <row r="64" spans="1:30" ht="19.5" customHeight="1">
      <c r="D64" s="382" t="s">
        <v>198</v>
      </c>
      <c r="E64" s="346"/>
      <c r="F64" s="346"/>
      <c r="G64" s="346"/>
      <c r="H64" s="346"/>
      <c r="I64" s="346"/>
      <c r="J64" s="346"/>
      <c r="K64" s="346"/>
      <c r="L64" s="346"/>
      <c r="M64" s="346"/>
      <c r="N64" s="346"/>
      <c r="O64" s="346"/>
      <c r="P64" s="346"/>
      <c r="Q64" s="346"/>
      <c r="R64" s="346"/>
      <c r="S64" s="346"/>
      <c r="T64" s="346"/>
      <c r="X64" s="346"/>
      <c r="Y64" s="346"/>
      <c r="AA64" s="346"/>
      <c r="AB64" s="346"/>
    </row>
    <row r="65" spans="1:30" ht="26.1" customHeight="1">
      <c r="D65" s="656" t="s">
        <v>199</v>
      </c>
      <c r="E65" s="652"/>
      <c r="F65" s="652"/>
      <c r="G65" s="652" t="s">
        <v>185</v>
      </c>
      <c r="H65" s="652"/>
      <c r="I65" s="652"/>
      <c r="J65" s="652"/>
      <c r="K65" s="652" t="s">
        <v>184</v>
      </c>
      <c r="L65" s="652" t="s">
        <v>186</v>
      </c>
      <c r="M65" s="652"/>
      <c r="N65" s="652"/>
      <c r="O65" s="652"/>
      <c r="P65" s="652"/>
      <c r="Q65" s="652"/>
      <c r="R65" s="652"/>
      <c r="S65" s="542" t="s">
        <v>187</v>
      </c>
      <c r="T65" s="537"/>
      <c r="U65" s="538"/>
      <c r="V65" s="538"/>
      <c r="W65" s="652" t="s">
        <v>200</v>
      </c>
      <c r="X65" s="652"/>
      <c r="Y65" s="652" t="s">
        <v>189</v>
      </c>
      <c r="Z65" s="652"/>
      <c r="AA65" s="652"/>
      <c r="AB65" s="652" t="s">
        <v>190</v>
      </c>
      <c r="AC65" s="652"/>
      <c r="AD65" s="653"/>
    </row>
    <row r="66" spans="1:30" ht="26.1" customHeight="1">
      <c r="D66" s="657"/>
      <c r="E66" s="654"/>
      <c r="F66" s="654"/>
      <c r="G66" s="654"/>
      <c r="H66" s="654"/>
      <c r="I66" s="654"/>
      <c r="J66" s="654"/>
      <c r="K66" s="654"/>
      <c r="L66" s="654" t="s">
        <v>201</v>
      </c>
      <c r="M66" s="654"/>
      <c r="N66" s="654"/>
      <c r="O66" s="654"/>
      <c r="P66" s="654" t="s">
        <v>202</v>
      </c>
      <c r="Q66" s="654"/>
      <c r="R66" s="654"/>
      <c r="S66" s="543"/>
      <c r="T66" s="540"/>
      <c r="U66" s="541"/>
      <c r="V66" s="541"/>
      <c r="W66" s="654"/>
      <c r="X66" s="654"/>
      <c r="Y66" s="654"/>
      <c r="Z66" s="654"/>
      <c r="AA66" s="654"/>
      <c r="AB66" s="654"/>
      <c r="AC66" s="654"/>
      <c r="AD66" s="655"/>
    </row>
    <row r="67" spans="1:30" ht="26.1" customHeight="1">
      <c r="D67" s="658" t="s">
        <v>203</v>
      </c>
      <c r="E67" s="643"/>
      <c r="F67" s="643"/>
      <c r="G67" s="661" t="s">
        <v>204</v>
      </c>
      <c r="H67" s="661"/>
      <c r="I67" s="661"/>
      <c r="J67" s="661"/>
      <c r="K67" s="389" t="s">
        <v>191</v>
      </c>
      <c r="L67" s="663"/>
      <c r="M67" s="663"/>
      <c r="N67" s="575"/>
      <c r="O67" s="385" t="s">
        <v>181</v>
      </c>
      <c r="P67" s="664"/>
      <c r="Q67" s="577"/>
      <c r="R67" s="385" t="s">
        <v>181</v>
      </c>
      <c r="S67" s="665"/>
      <c r="T67" s="666"/>
      <c r="U67" s="384" t="s">
        <v>181</v>
      </c>
      <c r="V67" s="389" t="s">
        <v>205</v>
      </c>
      <c r="W67" s="310"/>
      <c r="X67" s="389" t="s">
        <v>194</v>
      </c>
      <c r="Y67" s="667">
        <f>W67*S67</f>
        <v>0</v>
      </c>
      <c r="Z67" s="579"/>
      <c r="AA67" s="385" t="s">
        <v>181</v>
      </c>
      <c r="AB67" s="643"/>
      <c r="AC67" s="643"/>
      <c r="AD67" s="644"/>
    </row>
    <row r="68" spans="1:30" ht="26.1" customHeight="1">
      <c r="D68" s="659"/>
      <c r="E68" s="660"/>
      <c r="F68" s="660"/>
      <c r="G68" s="662"/>
      <c r="H68" s="662"/>
      <c r="I68" s="662"/>
      <c r="J68" s="662"/>
      <c r="K68" s="393" t="s">
        <v>196</v>
      </c>
      <c r="L68" s="668"/>
      <c r="M68" s="668"/>
      <c r="N68" s="668"/>
      <c r="O68" s="582"/>
      <c r="P68" s="585" t="s">
        <v>181</v>
      </c>
      <c r="Q68" s="669"/>
      <c r="R68" s="669"/>
      <c r="S68" s="670"/>
      <c r="T68" s="586"/>
      <c r="U68" s="312" t="s">
        <v>181</v>
      </c>
      <c r="V68" s="392" t="s">
        <v>205</v>
      </c>
      <c r="W68" s="284"/>
      <c r="X68" s="392" t="s">
        <v>194</v>
      </c>
      <c r="Y68" s="670"/>
      <c r="Z68" s="586"/>
      <c r="AA68" s="312" t="s">
        <v>181</v>
      </c>
      <c r="AB68" s="660"/>
      <c r="AC68" s="660"/>
      <c r="AD68" s="671"/>
    </row>
    <row r="69" spans="1:30" ht="26.1" customHeight="1">
      <c r="D69" s="659" t="s">
        <v>206</v>
      </c>
      <c r="E69" s="660"/>
      <c r="F69" s="660"/>
      <c r="G69" s="662" t="s">
        <v>207</v>
      </c>
      <c r="H69" s="662"/>
      <c r="I69" s="662"/>
      <c r="J69" s="662"/>
      <c r="K69" s="392" t="s">
        <v>191</v>
      </c>
      <c r="L69" s="668"/>
      <c r="M69" s="668"/>
      <c r="N69" s="668"/>
      <c r="O69" s="582"/>
      <c r="P69" s="585" t="s">
        <v>181</v>
      </c>
      <c r="Q69" s="669"/>
      <c r="R69" s="669"/>
      <c r="S69" s="670"/>
      <c r="T69" s="586"/>
      <c r="U69" s="312"/>
      <c r="V69" s="392" t="s">
        <v>205</v>
      </c>
      <c r="W69" s="284"/>
      <c r="X69" s="392" t="s">
        <v>194</v>
      </c>
      <c r="Y69" s="670"/>
      <c r="Z69" s="586"/>
      <c r="AA69" s="312" t="s">
        <v>181</v>
      </c>
      <c r="AB69" s="660"/>
      <c r="AC69" s="660"/>
      <c r="AD69" s="671"/>
    </row>
    <row r="70" spans="1:30" ht="26.1" customHeight="1">
      <c r="D70" s="657"/>
      <c r="E70" s="654"/>
      <c r="F70" s="654"/>
      <c r="G70" s="672"/>
      <c r="H70" s="672"/>
      <c r="I70" s="672"/>
      <c r="J70" s="672"/>
      <c r="K70" s="396" t="s">
        <v>196</v>
      </c>
      <c r="L70" s="673"/>
      <c r="M70" s="673"/>
      <c r="N70" s="673"/>
      <c r="O70" s="549"/>
      <c r="P70" s="611" t="s">
        <v>181</v>
      </c>
      <c r="Q70" s="674"/>
      <c r="R70" s="674"/>
      <c r="S70" s="675"/>
      <c r="T70" s="612"/>
      <c r="U70" s="387"/>
      <c r="V70" s="391" t="s">
        <v>205</v>
      </c>
      <c r="W70" s="316"/>
      <c r="X70" s="391" t="s">
        <v>194</v>
      </c>
      <c r="Y70" s="675"/>
      <c r="Z70" s="612"/>
      <c r="AA70" s="387" t="s">
        <v>181</v>
      </c>
      <c r="AB70" s="654"/>
      <c r="AC70" s="654"/>
      <c r="AD70" s="655"/>
    </row>
    <row r="71" spans="1:30" ht="26.1" customHeight="1">
      <c r="D71" s="346"/>
      <c r="E71" s="346"/>
      <c r="F71" s="346"/>
      <c r="G71" s="346"/>
      <c r="H71" s="346"/>
      <c r="I71" s="346"/>
      <c r="J71" s="346"/>
      <c r="K71" s="346"/>
      <c r="L71" s="346"/>
      <c r="M71" s="346"/>
      <c r="N71" s="346"/>
      <c r="O71" s="346"/>
      <c r="P71" s="346"/>
      <c r="Q71" s="346"/>
      <c r="R71" s="346"/>
      <c r="S71" s="346"/>
      <c r="T71" s="346"/>
      <c r="V71" s="346"/>
      <c r="X71" s="346"/>
      <c r="Y71" s="346"/>
      <c r="AA71" s="346"/>
      <c r="AB71" s="346"/>
    </row>
    <row r="72" spans="1:30" ht="19.5" customHeight="1">
      <c r="D72" s="382" t="s">
        <v>208</v>
      </c>
      <c r="E72" s="346"/>
      <c r="F72" s="346"/>
      <c r="G72" s="346"/>
      <c r="H72" s="346"/>
      <c r="I72" s="346"/>
      <c r="J72" s="346"/>
      <c r="K72" s="346"/>
      <c r="L72" s="346"/>
      <c r="M72" s="346"/>
      <c r="N72" s="346"/>
      <c r="O72" s="346"/>
      <c r="P72" s="346"/>
      <c r="Q72" s="346"/>
      <c r="R72" s="346"/>
      <c r="S72" s="346"/>
      <c r="T72" s="346"/>
      <c r="X72" s="346"/>
      <c r="Y72" s="346"/>
      <c r="AA72" s="346"/>
      <c r="AB72" s="346"/>
    </row>
    <row r="73" spans="1:30" ht="26.1" customHeight="1">
      <c r="D73" s="676" t="s">
        <v>209</v>
      </c>
      <c r="E73" s="677"/>
      <c r="F73" s="677"/>
      <c r="G73" s="677"/>
      <c r="H73" s="677"/>
      <c r="I73" s="678">
        <f>SUM(Y60:Z62)</f>
        <v>270600</v>
      </c>
      <c r="J73" s="678"/>
      <c r="K73" s="678"/>
      <c r="L73" s="678"/>
      <c r="M73" s="678"/>
      <c r="N73" s="678"/>
      <c r="O73" s="678"/>
      <c r="P73" s="678"/>
      <c r="Q73" s="678"/>
      <c r="R73" s="678"/>
      <c r="S73" s="678"/>
      <c r="T73" s="678"/>
      <c r="U73" s="678"/>
      <c r="V73" s="652"/>
      <c r="W73" s="652"/>
      <c r="X73" s="652"/>
      <c r="Y73" s="652"/>
      <c r="Z73" s="652"/>
      <c r="AA73" s="652"/>
      <c r="AB73" s="652"/>
      <c r="AC73" s="652"/>
      <c r="AD73" s="653"/>
    </row>
    <row r="74" spans="1:30" ht="25.5" customHeight="1">
      <c r="D74" s="679" t="s">
        <v>210</v>
      </c>
      <c r="E74" s="680"/>
      <c r="F74" s="680"/>
      <c r="G74" s="680"/>
      <c r="H74" s="680"/>
      <c r="I74" s="681">
        <f>SUM(Y67:Z70)</f>
        <v>0</v>
      </c>
      <c r="J74" s="681"/>
      <c r="K74" s="681"/>
      <c r="L74" s="681"/>
      <c r="M74" s="681"/>
      <c r="N74" s="681"/>
      <c r="O74" s="681"/>
      <c r="P74" s="681"/>
      <c r="Q74" s="681"/>
      <c r="R74" s="681"/>
      <c r="S74" s="681"/>
      <c r="T74" s="681"/>
      <c r="U74" s="681"/>
      <c r="V74" s="660"/>
      <c r="W74" s="660"/>
      <c r="X74" s="660"/>
      <c r="Y74" s="660"/>
      <c r="Z74" s="660"/>
      <c r="AA74" s="660"/>
      <c r="AB74" s="660"/>
      <c r="AC74" s="660"/>
      <c r="AD74" s="671"/>
    </row>
    <row r="75" spans="1:30" ht="25.5" customHeight="1">
      <c r="D75" s="679" t="s">
        <v>211</v>
      </c>
      <c r="E75" s="680"/>
      <c r="F75" s="680"/>
      <c r="G75" s="680"/>
      <c r="H75" s="680"/>
      <c r="I75" s="681">
        <f>SUM(I73:U74)*0.1</f>
        <v>27060</v>
      </c>
      <c r="J75" s="681"/>
      <c r="K75" s="681"/>
      <c r="L75" s="681"/>
      <c r="M75" s="681"/>
      <c r="N75" s="681"/>
      <c r="O75" s="681"/>
      <c r="P75" s="681"/>
      <c r="Q75" s="681"/>
      <c r="R75" s="681"/>
      <c r="S75" s="681"/>
      <c r="T75" s="681"/>
      <c r="U75" s="681"/>
      <c r="V75" s="660"/>
      <c r="W75" s="660"/>
      <c r="X75" s="660"/>
      <c r="Y75" s="660"/>
      <c r="Z75" s="660"/>
      <c r="AA75" s="660"/>
      <c r="AB75" s="660"/>
      <c r="AC75" s="660"/>
      <c r="AD75" s="671"/>
    </row>
    <row r="76" spans="1:30" ht="25.5" customHeight="1">
      <c r="D76" s="682" t="s">
        <v>212</v>
      </c>
      <c r="E76" s="683"/>
      <c r="F76" s="683"/>
      <c r="G76" s="683"/>
      <c r="H76" s="683"/>
      <c r="I76" s="684">
        <f>SUM(I73:U75)</f>
        <v>297660</v>
      </c>
      <c r="J76" s="684"/>
      <c r="K76" s="684"/>
      <c r="L76" s="684"/>
      <c r="M76" s="684"/>
      <c r="N76" s="684"/>
      <c r="O76" s="684"/>
      <c r="P76" s="684"/>
      <c r="Q76" s="684"/>
      <c r="R76" s="684"/>
      <c r="S76" s="684"/>
      <c r="T76" s="684"/>
      <c r="U76" s="684"/>
      <c r="V76" s="645"/>
      <c r="W76" s="645"/>
      <c r="X76" s="645"/>
      <c r="Y76" s="645"/>
      <c r="Z76" s="645"/>
      <c r="AA76" s="645"/>
      <c r="AB76" s="645"/>
      <c r="AC76" s="645"/>
      <c r="AD76" s="646"/>
    </row>
    <row r="77" spans="1:30" ht="25.5" customHeight="1">
      <c r="D77" s="614" t="s">
        <v>213</v>
      </c>
      <c r="E77" s="615"/>
      <c r="F77" s="615"/>
      <c r="G77" s="615"/>
      <c r="H77" s="615"/>
      <c r="I77" s="685">
        <f>ROUNDDOWN(I76,-3)</f>
        <v>297000</v>
      </c>
      <c r="J77" s="685"/>
      <c r="K77" s="685"/>
      <c r="L77" s="685"/>
      <c r="M77" s="685"/>
      <c r="N77" s="685"/>
      <c r="O77" s="685"/>
      <c r="P77" s="685"/>
      <c r="Q77" s="685"/>
      <c r="R77" s="685"/>
      <c r="S77" s="685"/>
      <c r="T77" s="685"/>
      <c r="U77" s="685"/>
      <c r="V77" s="654" t="s">
        <v>214</v>
      </c>
      <c r="W77" s="654"/>
      <c r="X77" s="654"/>
      <c r="Y77" s="654"/>
      <c r="Z77" s="654"/>
      <c r="AA77" s="654"/>
      <c r="AB77" s="654"/>
      <c r="AC77" s="654"/>
      <c r="AD77" s="655"/>
    </row>
    <row r="78" spans="1:30" ht="19.5" customHeight="1">
      <c r="A78" s="11">
        <v>9</v>
      </c>
      <c r="B78" s="11">
        <v>9</v>
      </c>
      <c r="C78" s="382" t="e">
        <f>VLOOKUP(A78,설치장소!$A$4:$B$126,2,FALSE)</f>
        <v>#N/A</v>
      </c>
      <c r="D78" s="382"/>
      <c r="E78" s="382"/>
      <c r="F78" s="382"/>
      <c r="G78" s="346"/>
      <c r="H78" s="346"/>
      <c r="I78" s="346"/>
      <c r="J78" s="346"/>
      <c r="K78" s="346"/>
      <c r="L78" s="346"/>
      <c r="M78" s="346"/>
      <c r="N78" s="346"/>
      <c r="O78" s="346"/>
      <c r="P78" s="346"/>
      <c r="Q78" s="346"/>
      <c r="R78" s="346"/>
      <c r="S78" s="346"/>
      <c r="T78" s="346"/>
      <c r="X78" s="346"/>
      <c r="Y78" s="346"/>
      <c r="AA78" s="346"/>
      <c r="AB78" s="346"/>
    </row>
    <row r="79" spans="1:30" ht="19.5" customHeight="1">
      <c r="C79" s="294" t="s">
        <v>175</v>
      </c>
      <c r="D79" s="346">
        <v>1</v>
      </c>
      <c r="E79" s="346" t="s">
        <v>176</v>
      </c>
      <c r="F79" s="346">
        <v>2</v>
      </c>
      <c r="G79" s="346" t="s">
        <v>177</v>
      </c>
      <c r="H79" s="295">
        <v>220</v>
      </c>
      <c r="I79" s="296" t="s">
        <v>178</v>
      </c>
      <c r="J79" s="346"/>
      <c r="K79" s="346"/>
      <c r="L79" s="346"/>
      <c r="M79" s="346"/>
      <c r="N79" s="529" t="s">
        <v>269</v>
      </c>
      <c r="O79" s="529"/>
      <c r="P79" s="11"/>
      <c r="Q79" s="11"/>
      <c r="R79" s="11"/>
      <c r="S79" s="11"/>
      <c r="T79" s="10"/>
      <c r="U79" s="382"/>
      <c r="V79" s="382"/>
      <c r="X79" s="346"/>
      <c r="Y79" s="11"/>
      <c r="AA79" s="346"/>
      <c r="AB79" s="346"/>
    </row>
    <row r="80" spans="1:30" ht="19.5" customHeight="1">
      <c r="C80" s="294"/>
      <c r="D80" s="346"/>
      <c r="E80" s="346"/>
      <c r="F80" s="346"/>
      <c r="G80" s="346"/>
      <c r="H80" s="295"/>
      <c r="I80" s="296"/>
      <c r="J80" s="346"/>
      <c r="K80" s="346"/>
      <c r="L80" s="346"/>
      <c r="M80" s="346"/>
      <c r="N80" s="346"/>
      <c r="O80" s="346"/>
      <c r="P80" s="11"/>
      <c r="Q80" s="346"/>
      <c r="R80" s="346"/>
      <c r="S80" s="346"/>
      <c r="T80" s="10"/>
      <c r="U80" s="382"/>
      <c r="V80" s="382"/>
      <c r="X80" s="346"/>
      <c r="Y80" s="11"/>
      <c r="AA80" s="346"/>
      <c r="AB80" s="346"/>
    </row>
    <row r="81" spans="1:30" ht="24.75" customHeight="1">
      <c r="A81" s="11">
        <v>1009</v>
      </c>
      <c r="C81" s="297"/>
      <c r="D81" s="530" t="s">
        <v>180</v>
      </c>
      <c r="E81" s="530"/>
      <c r="F81" s="530"/>
      <c r="G81" s="530"/>
      <c r="H81" s="530"/>
      <c r="I81" s="647">
        <f>I102</f>
        <v>571000</v>
      </c>
      <c r="J81" s="647"/>
      <c r="K81" s="647"/>
      <c r="L81" s="647"/>
      <c r="M81" s="383" t="s">
        <v>181</v>
      </c>
      <c r="N81" s="383"/>
      <c r="O81" s="532" t="s">
        <v>182</v>
      </c>
      <c r="P81" s="532"/>
      <c r="Q81" s="346"/>
      <c r="R81" s="346"/>
      <c r="S81" s="346"/>
      <c r="T81" s="10"/>
      <c r="U81" s="382"/>
      <c r="V81" s="382"/>
      <c r="X81" s="346"/>
      <c r="Y81" s="11"/>
      <c r="AA81" s="346"/>
      <c r="AB81" s="346"/>
    </row>
    <row r="82" spans="1:30" ht="19.5" customHeight="1">
      <c r="D82" s="346"/>
      <c r="E82" s="346"/>
      <c r="F82" s="346"/>
      <c r="G82" s="346"/>
      <c r="H82" s="346"/>
      <c r="I82" s="346"/>
      <c r="J82" s="346"/>
      <c r="K82" s="346"/>
      <c r="L82" s="346"/>
      <c r="M82" s="346"/>
      <c r="N82" s="346"/>
      <c r="O82" s="346"/>
      <c r="P82" s="346"/>
      <c r="Q82" s="346"/>
      <c r="R82" s="346"/>
      <c r="S82" s="346"/>
      <c r="T82" s="346"/>
      <c r="X82" s="346"/>
      <c r="Y82" s="346"/>
      <c r="AA82" s="346"/>
      <c r="AB82" s="346"/>
    </row>
    <row r="83" spans="1:30" ht="19.5" customHeight="1">
      <c r="D83" s="382" t="s">
        <v>183</v>
      </c>
      <c r="E83" s="346"/>
      <c r="F83" s="346"/>
      <c r="G83" s="346"/>
      <c r="H83" s="346"/>
      <c r="I83" s="346"/>
      <c r="J83" s="346"/>
      <c r="K83" s="346"/>
      <c r="L83" s="346"/>
      <c r="M83" s="346"/>
      <c r="N83" s="346"/>
      <c r="O83" s="346"/>
      <c r="P83" s="346"/>
      <c r="Q83" s="346"/>
      <c r="R83" s="346"/>
      <c r="S83" s="346"/>
      <c r="T83" s="346"/>
      <c r="X83" s="346"/>
      <c r="Y83" s="346"/>
      <c r="AA83" s="346"/>
      <c r="AB83" s="346"/>
    </row>
    <row r="84" spans="1:30" ht="19.5" customHeight="1">
      <c r="D84" s="602" t="s">
        <v>184</v>
      </c>
      <c r="E84" s="603"/>
      <c r="F84" s="533" t="s">
        <v>185</v>
      </c>
      <c r="G84" s="534"/>
      <c r="H84" s="534"/>
      <c r="I84" s="603"/>
      <c r="J84" s="533" t="s">
        <v>186</v>
      </c>
      <c r="K84" s="534"/>
      <c r="L84" s="534"/>
      <c r="M84" s="534"/>
      <c r="N84" s="603"/>
      <c r="O84" s="533" t="s">
        <v>187</v>
      </c>
      <c r="P84" s="534"/>
      <c r="Q84" s="534"/>
      <c r="R84" s="534"/>
      <c r="S84" s="603"/>
      <c r="T84" s="388"/>
      <c r="U84" s="533" t="s">
        <v>188</v>
      </c>
      <c r="V84" s="534"/>
      <c r="W84" s="603"/>
      <c r="X84" s="388"/>
      <c r="Y84" s="607" t="s">
        <v>189</v>
      </c>
      <c r="Z84" s="608"/>
      <c r="AA84" s="609"/>
      <c r="AB84" s="641" t="s">
        <v>190</v>
      </c>
      <c r="AC84" s="641"/>
      <c r="AD84" s="642"/>
    </row>
    <row r="85" spans="1:30" ht="30.75" customHeight="1">
      <c r="D85" s="536" t="s">
        <v>191</v>
      </c>
      <c r="E85" s="538"/>
      <c r="F85" s="591" t="s">
        <v>192</v>
      </c>
      <c r="G85" s="592"/>
      <c r="H85" s="592"/>
      <c r="I85" s="593"/>
      <c r="J85" s="575"/>
      <c r="K85" s="576"/>
      <c r="L85" s="576"/>
      <c r="M85" s="594"/>
      <c r="N85" s="389" t="s">
        <v>181</v>
      </c>
      <c r="O85" s="575">
        <v>519200</v>
      </c>
      <c r="P85" s="576"/>
      <c r="Q85" s="576"/>
      <c r="R85" s="594"/>
      <c r="S85" s="389" t="s">
        <v>181</v>
      </c>
      <c r="T85" s="389"/>
      <c r="U85" s="577">
        <v>5</v>
      </c>
      <c r="V85" s="578"/>
      <c r="W85" s="301" t="s">
        <v>193</v>
      </c>
      <c r="X85" s="389" t="s">
        <v>194</v>
      </c>
      <c r="Y85" s="595">
        <f>O85</f>
        <v>519200</v>
      </c>
      <c r="Z85" s="596"/>
      <c r="AA85" s="302" t="s">
        <v>181</v>
      </c>
      <c r="AB85" s="643"/>
      <c r="AC85" s="643"/>
      <c r="AD85" s="644"/>
    </row>
    <row r="86" spans="1:30" ht="31.5" customHeight="1">
      <c r="D86" s="539"/>
      <c r="E86" s="541"/>
      <c r="F86" s="599" t="s">
        <v>195</v>
      </c>
      <c r="G86" s="600"/>
      <c r="H86" s="600"/>
      <c r="I86" s="601"/>
      <c r="J86" s="549"/>
      <c r="K86" s="550"/>
      <c r="L86" s="550"/>
      <c r="M86" s="551"/>
      <c r="N86" s="390" t="s">
        <v>181</v>
      </c>
      <c r="O86" s="549"/>
      <c r="P86" s="550"/>
      <c r="Q86" s="550"/>
      <c r="R86" s="551"/>
      <c r="S86" s="390" t="s">
        <v>181</v>
      </c>
      <c r="T86" s="390"/>
      <c r="U86" s="552"/>
      <c r="V86" s="553"/>
      <c r="W86" s="304"/>
      <c r="X86" s="390" t="s">
        <v>194</v>
      </c>
      <c r="Y86" s="554"/>
      <c r="Z86" s="555"/>
      <c r="AA86" s="305"/>
      <c r="AB86" s="645"/>
      <c r="AC86" s="645"/>
      <c r="AD86" s="646"/>
    </row>
    <row r="87" spans="1:30" ht="31.5" customHeight="1">
      <c r="D87" s="648" t="s">
        <v>196</v>
      </c>
      <c r="E87" s="649"/>
      <c r="F87" s="649" t="s">
        <v>197</v>
      </c>
      <c r="G87" s="649"/>
      <c r="H87" s="649"/>
      <c r="I87" s="649"/>
      <c r="J87" s="650"/>
      <c r="K87" s="650"/>
      <c r="L87" s="650"/>
      <c r="M87" s="650"/>
      <c r="N87" s="388" t="s">
        <v>181</v>
      </c>
      <c r="O87" s="650"/>
      <c r="P87" s="650"/>
      <c r="Q87" s="650"/>
      <c r="R87" s="650"/>
      <c r="S87" s="388" t="s">
        <v>181</v>
      </c>
      <c r="T87" s="388"/>
      <c r="U87" s="651"/>
      <c r="V87" s="597"/>
      <c r="W87" s="306"/>
      <c r="X87" s="388" t="s">
        <v>194</v>
      </c>
      <c r="Y87" s="641">
        <f>J87*O87*U87</f>
        <v>0</v>
      </c>
      <c r="Z87" s="533"/>
      <c r="AA87" s="386"/>
      <c r="AB87" s="641"/>
      <c r="AC87" s="641"/>
      <c r="AD87" s="642"/>
    </row>
    <row r="88" spans="1:30" ht="19.5" customHeight="1">
      <c r="D88" s="346"/>
      <c r="E88" s="346"/>
      <c r="F88" s="346"/>
      <c r="G88" s="346"/>
      <c r="H88" s="346"/>
      <c r="I88" s="346"/>
      <c r="J88" s="346"/>
      <c r="K88" s="346"/>
      <c r="L88" s="346"/>
      <c r="M88" s="346"/>
      <c r="N88" s="346"/>
      <c r="O88" s="346"/>
      <c r="P88" s="346"/>
      <c r="Q88" s="346"/>
      <c r="R88" s="346"/>
      <c r="S88" s="346"/>
      <c r="T88" s="346"/>
      <c r="X88" s="346"/>
      <c r="Y88" s="346"/>
      <c r="AA88" s="346"/>
      <c r="AB88" s="346"/>
    </row>
    <row r="89" spans="1:30" ht="19.5" customHeight="1">
      <c r="D89" s="382" t="s">
        <v>198</v>
      </c>
      <c r="E89" s="346"/>
      <c r="F89" s="346"/>
      <c r="G89" s="346"/>
      <c r="H89" s="346"/>
      <c r="I89" s="346"/>
      <c r="J89" s="346"/>
      <c r="K89" s="346"/>
      <c r="L89" s="346"/>
      <c r="M89" s="346"/>
      <c r="N89" s="346"/>
      <c r="O89" s="346"/>
      <c r="P89" s="346"/>
      <c r="Q89" s="346"/>
      <c r="R89" s="346"/>
      <c r="S89" s="346"/>
      <c r="T89" s="346"/>
      <c r="X89" s="346"/>
      <c r="Y89" s="346"/>
      <c r="AA89" s="346"/>
      <c r="AB89" s="346"/>
    </row>
    <row r="90" spans="1:30" ht="26.1" customHeight="1">
      <c r="D90" s="656" t="s">
        <v>199</v>
      </c>
      <c r="E90" s="652"/>
      <c r="F90" s="652"/>
      <c r="G90" s="652" t="s">
        <v>185</v>
      </c>
      <c r="H90" s="652"/>
      <c r="I90" s="652"/>
      <c r="J90" s="652"/>
      <c r="K90" s="652" t="s">
        <v>184</v>
      </c>
      <c r="L90" s="652" t="s">
        <v>186</v>
      </c>
      <c r="M90" s="652"/>
      <c r="N90" s="652"/>
      <c r="O90" s="652"/>
      <c r="P90" s="652"/>
      <c r="Q90" s="652"/>
      <c r="R90" s="652"/>
      <c r="S90" s="542" t="s">
        <v>187</v>
      </c>
      <c r="T90" s="537"/>
      <c r="U90" s="538"/>
      <c r="V90" s="538"/>
      <c r="W90" s="652" t="s">
        <v>200</v>
      </c>
      <c r="X90" s="652"/>
      <c r="Y90" s="652" t="s">
        <v>189</v>
      </c>
      <c r="Z90" s="652"/>
      <c r="AA90" s="652"/>
      <c r="AB90" s="652" t="s">
        <v>190</v>
      </c>
      <c r="AC90" s="652"/>
      <c r="AD90" s="653"/>
    </row>
    <row r="91" spans="1:30" ht="26.1" customHeight="1">
      <c r="D91" s="657"/>
      <c r="E91" s="654"/>
      <c r="F91" s="654"/>
      <c r="G91" s="654"/>
      <c r="H91" s="654"/>
      <c r="I91" s="654"/>
      <c r="J91" s="654"/>
      <c r="K91" s="654"/>
      <c r="L91" s="654" t="s">
        <v>201</v>
      </c>
      <c r="M91" s="654"/>
      <c r="N91" s="654"/>
      <c r="O91" s="654"/>
      <c r="P91" s="654" t="s">
        <v>202</v>
      </c>
      <c r="Q91" s="654"/>
      <c r="R91" s="654"/>
      <c r="S91" s="543"/>
      <c r="T91" s="540"/>
      <c r="U91" s="541"/>
      <c r="V91" s="541"/>
      <c r="W91" s="654"/>
      <c r="X91" s="654"/>
      <c r="Y91" s="654"/>
      <c r="Z91" s="654"/>
      <c r="AA91" s="654"/>
      <c r="AB91" s="654"/>
      <c r="AC91" s="654"/>
      <c r="AD91" s="655"/>
    </row>
    <row r="92" spans="1:30" ht="26.1" customHeight="1">
      <c r="D92" s="658" t="s">
        <v>203</v>
      </c>
      <c r="E92" s="643"/>
      <c r="F92" s="643"/>
      <c r="G92" s="661" t="s">
        <v>204</v>
      </c>
      <c r="H92" s="661"/>
      <c r="I92" s="661"/>
      <c r="J92" s="661"/>
      <c r="K92" s="389" t="s">
        <v>191</v>
      </c>
      <c r="L92" s="663"/>
      <c r="M92" s="663"/>
      <c r="N92" s="575"/>
      <c r="O92" s="385" t="s">
        <v>181</v>
      </c>
      <c r="P92" s="664"/>
      <c r="Q92" s="577"/>
      <c r="R92" s="385" t="s">
        <v>181</v>
      </c>
      <c r="S92" s="665"/>
      <c r="T92" s="666"/>
      <c r="U92" s="384" t="s">
        <v>181</v>
      </c>
      <c r="V92" s="389" t="s">
        <v>205</v>
      </c>
      <c r="W92" s="310"/>
      <c r="X92" s="389" t="s">
        <v>194</v>
      </c>
      <c r="Y92" s="667">
        <f>W92*S92</f>
        <v>0</v>
      </c>
      <c r="Z92" s="579"/>
      <c r="AA92" s="385" t="s">
        <v>181</v>
      </c>
      <c r="AB92" s="643"/>
      <c r="AC92" s="643"/>
      <c r="AD92" s="644"/>
    </row>
    <row r="93" spans="1:30" ht="26.1" customHeight="1">
      <c r="D93" s="659"/>
      <c r="E93" s="660"/>
      <c r="F93" s="660"/>
      <c r="G93" s="662"/>
      <c r="H93" s="662"/>
      <c r="I93" s="662"/>
      <c r="J93" s="662"/>
      <c r="K93" s="393" t="s">
        <v>196</v>
      </c>
      <c r="L93" s="668"/>
      <c r="M93" s="668"/>
      <c r="N93" s="668"/>
      <c r="O93" s="582"/>
      <c r="P93" s="585" t="s">
        <v>181</v>
      </c>
      <c r="Q93" s="669"/>
      <c r="R93" s="669"/>
      <c r="S93" s="670"/>
      <c r="T93" s="586"/>
      <c r="U93" s="312" t="s">
        <v>181</v>
      </c>
      <c r="V93" s="392" t="s">
        <v>205</v>
      </c>
      <c r="W93" s="284"/>
      <c r="X93" s="392" t="s">
        <v>194</v>
      </c>
      <c r="Y93" s="670"/>
      <c r="Z93" s="586"/>
      <c r="AA93" s="312" t="s">
        <v>181</v>
      </c>
      <c r="AB93" s="660"/>
      <c r="AC93" s="660"/>
      <c r="AD93" s="671"/>
    </row>
    <row r="94" spans="1:30" ht="26.1" customHeight="1">
      <c r="D94" s="659" t="s">
        <v>206</v>
      </c>
      <c r="E94" s="660"/>
      <c r="F94" s="660"/>
      <c r="G94" s="662" t="s">
        <v>207</v>
      </c>
      <c r="H94" s="662"/>
      <c r="I94" s="662"/>
      <c r="J94" s="662"/>
      <c r="K94" s="392" t="s">
        <v>191</v>
      </c>
      <c r="L94" s="668"/>
      <c r="M94" s="668"/>
      <c r="N94" s="668"/>
      <c r="O94" s="582"/>
      <c r="P94" s="585" t="s">
        <v>181</v>
      </c>
      <c r="Q94" s="669"/>
      <c r="R94" s="669"/>
      <c r="S94" s="670"/>
      <c r="T94" s="586"/>
      <c r="U94" s="312"/>
      <c r="V94" s="392" t="s">
        <v>205</v>
      </c>
      <c r="W94" s="284"/>
      <c r="X94" s="392" t="s">
        <v>194</v>
      </c>
      <c r="Y94" s="670"/>
      <c r="Z94" s="586"/>
      <c r="AA94" s="312" t="s">
        <v>181</v>
      </c>
      <c r="AB94" s="660"/>
      <c r="AC94" s="660"/>
      <c r="AD94" s="671"/>
    </row>
    <row r="95" spans="1:30" ht="26.1" customHeight="1">
      <c r="D95" s="657"/>
      <c r="E95" s="654"/>
      <c r="F95" s="654"/>
      <c r="G95" s="672"/>
      <c r="H95" s="672"/>
      <c r="I95" s="672"/>
      <c r="J95" s="672"/>
      <c r="K95" s="396" t="s">
        <v>196</v>
      </c>
      <c r="L95" s="673"/>
      <c r="M95" s="673"/>
      <c r="N95" s="673"/>
      <c r="O95" s="549"/>
      <c r="P95" s="611" t="s">
        <v>181</v>
      </c>
      <c r="Q95" s="674"/>
      <c r="R95" s="674"/>
      <c r="S95" s="675"/>
      <c r="T95" s="612"/>
      <c r="U95" s="387"/>
      <c r="V95" s="391" t="s">
        <v>205</v>
      </c>
      <c r="W95" s="316"/>
      <c r="X95" s="391" t="s">
        <v>194</v>
      </c>
      <c r="Y95" s="675"/>
      <c r="Z95" s="612"/>
      <c r="AA95" s="387" t="s">
        <v>181</v>
      </c>
      <c r="AB95" s="654"/>
      <c r="AC95" s="654"/>
      <c r="AD95" s="655"/>
    </row>
    <row r="96" spans="1:30" ht="26.1" customHeight="1">
      <c r="D96" s="346"/>
      <c r="E96" s="346"/>
      <c r="F96" s="346"/>
      <c r="G96" s="346"/>
      <c r="H96" s="346"/>
      <c r="I96" s="346"/>
      <c r="J96" s="346"/>
      <c r="K96" s="346"/>
      <c r="L96" s="346"/>
      <c r="M96" s="346"/>
      <c r="N96" s="346"/>
      <c r="O96" s="346"/>
      <c r="P96" s="346"/>
      <c r="Q96" s="346"/>
      <c r="R96" s="346"/>
      <c r="S96" s="346"/>
      <c r="T96" s="346"/>
      <c r="V96" s="346"/>
      <c r="X96" s="346"/>
      <c r="Y96" s="346"/>
      <c r="AA96" s="346"/>
      <c r="AB96" s="346"/>
    </row>
    <row r="97" spans="4:30" ht="19.5" customHeight="1">
      <c r="D97" s="382" t="s">
        <v>208</v>
      </c>
      <c r="E97" s="346"/>
      <c r="F97" s="346"/>
      <c r="G97" s="346"/>
      <c r="H97" s="346"/>
      <c r="I97" s="346"/>
      <c r="J97" s="346"/>
      <c r="K97" s="346"/>
      <c r="L97" s="346"/>
      <c r="M97" s="346"/>
      <c r="N97" s="346"/>
      <c r="O97" s="346"/>
      <c r="P97" s="346"/>
      <c r="Q97" s="346"/>
      <c r="R97" s="346"/>
      <c r="S97" s="346"/>
      <c r="T97" s="346"/>
      <c r="X97" s="346"/>
      <c r="Y97" s="346"/>
      <c r="AA97" s="346"/>
      <c r="AB97" s="346"/>
    </row>
    <row r="98" spans="4:30" ht="26.1" customHeight="1">
      <c r="D98" s="676" t="s">
        <v>209</v>
      </c>
      <c r="E98" s="677"/>
      <c r="F98" s="677"/>
      <c r="G98" s="677"/>
      <c r="H98" s="677"/>
      <c r="I98" s="678">
        <f>SUM(Y85:Z87)</f>
        <v>519200</v>
      </c>
      <c r="J98" s="678"/>
      <c r="K98" s="678"/>
      <c r="L98" s="678"/>
      <c r="M98" s="678"/>
      <c r="N98" s="678"/>
      <c r="O98" s="678"/>
      <c r="P98" s="678"/>
      <c r="Q98" s="678"/>
      <c r="R98" s="678"/>
      <c r="S98" s="678"/>
      <c r="T98" s="678"/>
      <c r="U98" s="678"/>
      <c r="V98" s="652"/>
      <c r="W98" s="652"/>
      <c r="X98" s="652"/>
      <c r="Y98" s="652"/>
      <c r="Z98" s="652"/>
      <c r="AA98" s="652"/>
      <c r="AB98" s="652"/>
      <c r="AC98" s="652"/>
      <c r="AD98" s="653"/>
    </row>
    <row r="99" spans="4:30" ht="25.5" customHeight="1">
      <c r="D99" s="679" t="s">
        <v>210</v>
      </c>
      <c r="E99" s="680"/>
      <c r="F99" s="680"/>
      <c r="G99" s="680"/>
      <c r="H99" s="680"/>
      <c r="I99" s="681">
        <f>SUM(Y92:Z95)</f>
        <v>0</v>
      </c>
      <c r="J99" s="681"/>
      <c r="K99" s="681"/>
      <c r="L99" s="681"/>
      <c r="M99" s="681"/>
      <c r="N99" s="681"/>
      <c r="O99" s="681"/>
      <c r="P99" s="681"/>
      <c r="Q99" s="681"/>
      <c r="R99" s="681"/>
      <c r="S99" s="681"/>
      <c r="T99" s="681"/>
      <c r="U99" s="681"/>
      <c r="V99" s="660"/>
      <c r="W99" s="660"/>
      <c r="X99" s="660"/>
      <c r="Y99" s="660"/>
      <c r="Z99" s="660"/>
      <c r="AA99" s="660"/>
      <c r="AB99" s="660"/>
      <c r="AC99" s="660"/>
      <c r="AD99" s="671"/>
    </row>
    <row r="100" spans="4:30" ht="25.5" customHeight="1">
      <c r="D100" s="679" t="s">
        <v>211</v>
      </c>
      <c r="E100" s="680"/>
      <c r="F100" s="680"/>
      <c r="G100" s="680"/>
      <c r="H100" s="680"/>
      <c r="I100" s="681">
        <f>SUM(I98:U99)*0.1</f>
        <v>51920</v>
      </c>
      <c r="J100" s="681"/>
      <c r="K100" s="681"/>
      <c r="L100" s="681"/>
      <c r="M100" s="681"/>
      <c r="N100" s="681"/>
      <c r="O100" s="681"/>
      <c r="P100" s="681"/>
      <c r="Q100" s="681"/>
      <c r="R100" s="681"/>
      <c r="S100" s="681"/>
      <c r="T100" s="681"/>
      <c r="U100" s="681"/>
      <c r="V100" s="660"/>
      <c r="W100" s="660"/>
      <c r="X100" s="660"/>
      <c r="Y100" s="660"/>
      <c r="Z100" s="660"/>
      <c r="AA100" s="660"/>
      <c r="AB100" s="660"/>
      <c r="AC100" s="660"/>
      <c r="AD100" s="671"/>
    </row>
    <row r="101" spans="4:30" ht="25.5" customHeight="1">
      <c r="D101" s="682" t="s">
        <v>212</v>
      </c>
      <c r="E101" s="683"/>
      <c r="F101" s="683"/>
      <c r="G101" s="683"/>
      <c r="H101" s="683"/>
      <c r="I101" s="684">
        <f>SUM(I98:U100)</f>
        <v>571120</v>
      </c>
      <c r="J101" s="684"/>
      <c r="K101" s="684"/>
      <c r="L101" s="684"/>
      <c r="M101" s="684"/>
      <c r="N101" s="684"/>
      <c r="O101" s="684"/>
      <c r="P101" s="684"/>
      <c r="Q101" s="684"/>
      <c r="R101" s="684"/>
      <c r="S101" s="684"/>
      <c r="T101" s="684"/>
      <c r="U101" s="684"/>
      <c r="V101" s="645"/>
      <c r="W101" s="645"/>
      <c r="X101" s="645"/>
      <c r="Y101" s="645"/>
      <c r="Z101" s="645"/>
      <c r="AA101" s="645"/>
      <c r="AB101" s="645"/>
      <c r="AC101" s="645"/>
      <c r="AD101" s="646"/>
    </row>
    <row r="102" spans="4:30" ht="25.5" customHeight="1">
      <c r="D102" s="614" t="s">
        <v>213</v>
      </c>
      <c r="E102" s="615"/>
      <c r="F102" s="615"/>
      <c r="G102" s="615"/>
      <c r="H102" s="615"/>
      <c r="I102" s="685">
        <f>ROUNDDOWN(I101,-3)</f>
        <v>571000</v>
      </c>
      <c r="J102" s="685"/>
      <c r="K102" s="685"/>
      <c r="L102" s="685"/>
      <c r="M102" s="685"/>
      <c r="N102" s="685"/>
      <c r="O102" s="685"/>
      <c r="P102" s="685"/>
      <c r="Q102" s="685"/>
      <c r="R102" s="685"/>
      <c r="S102" s="685"/>
      <c r="T102" s="685"/>
      <c r="U102" s="685"/>
      <c r="V102" s="654" t="s">
        <v>214</v>
      </c>
      <c r="W102" s="654"/>
      <c r="X102" s="654"/>
      <c r="Y102" s="654"/>
      <c r="Z102" s="654"/>
      <c r="AA102" s="654"/>
      <c r="AB102" s="654"/>
      <c r="AC102" s="654"/>
      <c r="AD102" s="655"/>
    </row>
  </sheetData>
  <sheetProtection formatColumns="0" formatRows="0"/>
  <protectedRanges>
    <protectedRange sqref="J85 I98 I100:I102 O85 I23 I25:I27 Y10:Y11 U10 Y35:Y36 U35 I73 J10 I75:I77 O60 Y85:Y86 U85 J35 I48 I50:I52 O10 O35 Y60:Y61 U60 J60" name="범위1_1"/>
  </protectedRanges>
  <mergeCells count="330">
    <mergeCell ref="D101:H101"/>
    <mergeCell ref="I101:U101"/>
    <mergeCell ref="V101:AD101"/>
    <mergeCell ref="D102:H102"/>
    <mergeCell ref="I102:U102"/>
    <mergeCell ref="V102:AD102"/>
    <mergeCell ref="D98:H98"/>
    <mergeCell ref="I98:U98"/>
    <mergeCell ref="V98:AD98"/>
    <mergeCell ref="D99:H99"/>
    <mergeCell ref="I99:U99"/>
    <mergeCell ref="V99:AD99"/>
    <mergeCell ref="D100:H100"/>
    <mergeCell ref="I100:U100"/>
    <mergeCell ref="V100:AD100"/>
    <mergeCell ref="D94:F95"/>
    <mergeCell ref="G94:J95"/>
    <mergeCell ref="L94:O94"/>
    <mergeCell ref="P94:R94"/>
    <mergeCell ref="S94:T94"/>
    <mergeCell ref="Y94:Z94"/>
    <mergeCell ref="AB94:AD94"/>
    <mergeCell ref="L95:O95"/>
    <mergeCell ref="P95:R95"/>
    <mergeCell ref="S95:T95"/>
    <mergeCell ref="Y95:Z95"/>
    <mergeCell ref="AB95:AD95"/>
    <mergeCell ref="D92:F93"/>
    <mergeCell ref="G92:J93"/>
    <mergeCell ref="L92:N92"/>
    <mergeCell ref="P92:Q92"/>
    <mergeCell ref="S92:T92"/>
    <mergeCell ref="Y92:Z92"/>
    <mergeCell ref="AB92:AD92"/>
    <mergeCell ref="L93:O93"/>
    <mergeCell ref="P93:R93"/>
    <mergeCell ref="S93:T93"/>
    <mergeCell ref="Y93:Z93"/>
    <mergeCell ref="AB93:AD93"/>
    <mergeCell ref="D87:E87"/>
    <mergeCell ref="F87:I87"/>
    <mergeCell ref="J87:M87"/>
    <mergeCell ref="O87:R87"/>
    <mergeCell ref="U87:V87"/>
    <mergeCell ref="Y87:Z87"/>
    <mergeCell ref="AB87:AD87"/>
    <mergeCell ref="D90:F91"/>
    <mergeCell ref="G90:J91"/>
    <mergeCell ref="K90:K91"/>
    <mergeCell ref="L90:R90"/>
    <mergeCell ref="S90:U91"/>
    <mergeCell ref="V90:V91"/>
    <mergeCell ref="W90:W91"/>
    <mergeCell ref="X90:X91"/>
    <mergeCell ref="Y90:AA91"/>
    <mergeCell ref="AB90:AD91"/>
    <mergeCell ref="L91:O91"/>
    <mergeCell ref="P91:R91"/>
    <mergeCell ref="D84:E84"/>
    <mergeCell ref="F84:I84"/>
    <mergeCell ref="J84:N84"/>
    <mergeCell ref="O84:S84"/>
    <mergeCell ref="U84:W84"/>
    <mergeCell ref="Y84:AA84"/>
    <mergeCell ref="AB84:AD84"/>
    <mergeCell ref="D85:E86"/>
    <mergeCell ref="F85:I85"/>
    <mergeCell ref="J85:M85"/>
    <mergeCell ref="O85:R85"/>
    <mergeCell ref="U85:V85"/>
    <mergeCell ref="Y85:Z85"/>
    <mergeCell ref="AB85:AD85"/>
    <mergeCell ref="F86:I86"/>
    <mergeCell ref="J86:M86"/>
    <mergeCell ref="O86:R86"/>
    <mergeCell ref="U86:V86"/>
    <mergeCell ref="Y86:Z86"/>
    <mergeCell ref="AB86:AD86"/>
    <mergeCell ref="N79:O79"/>
    <mergeCell ref="D81:H81"/>
    <mergeCell ref="I81:L81"/>
    <mergeCell ref="O81:P81"/>
    <mergeCell ref="D76:H76"/>
    <mergeCell ref="I76:U76"/>
    <mergeCell ref="V76:AD76"/>
    <mergeCell ref="D77:H77"/>
    <mergeCell ref="I77:U77"/>
    <mergeCell ref="V77:AD77"/>
    <mergeCell ref="D73:H73"/>
    <mergeCell ref="I73:U73"/>
    <mergeCell ref="V73:AD73"/>
    <mergeCell ref="D74:H74"/>
    <mergeCell ref="I74:U74"/>
    <mergeCell ref="V74:AD74"/>
    <mergeCell ref="D75:H75"/>
    <mergeCell ref="I75:U75"/>
    <mergeCell ref="V75:AD75"/>
    <mergeCell ref="D69:F70"/>
    <mergeCell ref="G69:J70"/>
    <mergeCell ref="L69:O69"/>
    <mergeCell ref="P69:R69"/>
    <mergeCell ref="S69:T69"/>
    <mergeCell ref="Y69:Z69"/>
    <mergeCell ref="AB69:AD69"/>
    <mergeCell ref="L70:O70"/>
    <mergeCell ref="P70:R70"/>
    <mergeCell ref="S70:T70"/>
    <mergeCell ref="Y70:Z70"/>
    <mergeCell ref="AB70:AD70"/>
    <mergeCell ref="D67:F68"/>
    <mergeCell ref="G67:J68"/>
    <mergeCell ref="L67:N67"/>
    <mergeCell ref="P67:Q67"/>
    <mergeCell ref="S67:T67"/>
    <mergeCell ref="Y67:Z67"/>
    <mergeCell ref="AB67:AD67"/>
    <mergeCell ref="L68:O68"/>
    <mergeCell ref="P68:R68"/>
    <mergeCell ref="S68:T68"/>
    <mergeCell ref="Y68:Z68"/>
    <mergeCell ref="AB68:AD68"/>
    <mergeCell ref="D62:E62"/>
    <mergeCell ref="F62:I62"/>
    <mergeCell ref="J62:M62"/>
    <mergeCell ref="O62:R62"/>
    <mergeCell ref="U62:V62"/>
    <mergeCell ref="Y62:Z62"/>
    <mergeCell ref="AB62:AD62"/>
    <mergeCell ref="D65:F66"/>
    <mergeCell ref="G65:J66"/>
    <mergeCell ref="K65:K66"/>
    <mergeCell ref="L65:R65"/>
    <mergeCell ref="S65:U66"/>
    <mergeCell ref="V65:V66"/>
    <mergeCell ref="W65:W66"/>
    <mergeCell ref="X65:X66"/>
    <mergeCell ref="Y65:AA66"/>
    <mergeCell ref="AB65:AD66"/>
    <mergeCell ref="L66:O66"/>
    <mergeCell ref="P66:R66"/>
    <mergeCell ref="D59:E59"/>
    <mergeCell ref="F59:I59"/>
    <mergeCell ref="J59:N59"/>
    <mergeCell ref="O59:S59"/>
    <mergeCell ref="U59:W59"/>
    <mergeCell ref="Y59:AA59"/>
    <mergeCell ref="AB59:AD59"/>
    <mergeCell ref="D60:E61"/>
    <mergeCell ref="F60:I60"/>
    <mergeCell ref="J60:M60"/>
    <mergeCell ref="O60:R60"/>
    <mergeCell ref="U60:V60"/>
    <mergeCell ref="Y60:Z60"/>
    <mergeCell ref="AB60:AD60"/>
    <mergeCell ref="F61:I61"/>
    <mergeCell ref="J61:M61"/>
    <mergeCell ref="O61:R61"/>
    <mergeCell ref="U61:V61"/>
    <mergeCell ref="Y61:Z61"/>
    <mergeCell ref="AB61:AD61"/>
    <mergeCell ref="D51:H51"/>
    <mergeCell ref="I51:U51"/>
    <mergeCell ref="V51:AD51"/>
    <mergeCell ref="D52:H52"/>
    <mergeCell ref="I52:U52"/>
    <mergeCell ref="V52:AD52"/>
    <mergeCell ref="N54:O54"/>
    <mergeCell ref="D56:H56"/>
    <mergeCell ref="I56:L56"/>
    <mergeCell ref="O56:P56"/>
    <mergeCell ref="D48:H48"/>
    <mergeCell ref="I48:U48"/>
    <mergeCell ref="V48:AD48"/>
    <mergeCell ref="D49:H49"/>
    <mergeCell ref="I49:U49"/>
    <mergeCell ref="V49:AD49"/>
    <mergeCell ref="D50:H50"/>
    <mergeCell ref="I50:U50"/>
    <mergeCell ref="V50:AD50"/>
    <mergeCell ref="D44:F45"/>
    <mergeCell ref="G44:J45"/>
    <mergeCell ref="L44:O44"/>
    <mergeCell ref="P44:R44"/>
    <mergeCell ref="S44:T44"/>
    <mergeCell ref="Y44:Z44"/>
    <mergeCell ref="AB44:AD44"/>
    <mergeCell ref="L45:O45"/>
    <mergeCell ref="P45:R45"/>
    <mergeCell ref="S45:T45"/>
    <mergeCell ref="Y45:Z45"/>
    <mergeCell ref="AB45:AD45"/>
    <mergeCell ref="D42:F43"/>
    <mergeCell ref="G42:J43"/>
    <mergeCell ref="L42:N42"/>
    <mergeCell ref="P42:Q42"/>
    <mergeCell ref="S42:T42"/>
    <mergeCell ref="Y42:Z42"/>
    <mergeCell ref="AB42:AD42"/>
    <mergeCell ref="L43:O43"/>
    <mergeCell ref="P43:R43"/>
    <mergeCell ref="S43:T43"/>
    <mergeCell ref="Y43:Z43"/>
    <mergeCell ref="AB43:AD43"/>
    <mergeCell ref="D37:E37"/>
    <mergeCell ref="F37:I37"/>
    <mergeCell ref="J37:M37"/>
    <mergeCell ref="O37:R37"/>
    <mergeCell ref="U37:V37"/>
    <mergeCell ref="Y37:Z37"/>
    <mergeCell ref="AB37:AD37"/>
    <mergeCell ref="AB40:AD41"/>
    <mergeCell ref="L41:O41"/>
    <mergeCell ref="P41:R41"/>
    <mergeCell ref="D40:F41"/>
    <mergeCell ref="G40:J41"/>
    <mergeCell ref="K40:K41"/>
    <mergeCell ref="L40:R40"/>
    <mergeCell ref="S40:U41"/>
    <mergeCell ref="V40:V41"/>
    <mergeCell ref="W40:W41"/>
    <mergeCell ref="X40:X41"/>
    <mergeCell ref="Y40:AA41"/>
    <mergeCell ref="N29:O29"/>
    <mergeCell ref="D31:H31"/>
    <mergeCell ref="I31:L31"/>
    <mergeCell ref="O31:P31"/>
    <mergeCell ref="D34:E34"/>
    <mergeCell ref="F34:I34"/>
    <mergeCell ref="J34:N34"/>
    <mergeCell ref="O34:S34"/>
    <mergeCell ref="U34:W34"/>
    <mergeCell ref="Y34:AA34"/>
    <mergeCell ref="AB34:AD34"/>
    <mergeCell ref="D35:E36"/>
    <mergeCell ref="F35:I35"/>
    <mergeCell ref="J35:M35"/>
    <mergeCell ref="O35:R35"/>
    <mergeCell ref="U35:V35"/>
    <mergeCell ref="Y35:Z35"/>
    <mergeCell ref="AB35:AD35"/>
    <mergeCell ref="F36:I36"/>
    <mergeCell ref="J36:M36"/>
    <mergeCell ref="O36:R36"/>
    <mergeCell ref="U36:V36"/>
    <mergeCell ref="Y36:Z36"/>
    <mergeCell ref="AB36:AD36"/>
    <mergeCell ref="Y9:AA9"/>
    <mergeCell ref="L20:O20"/>
    <mergeCell ref="P20:R20"/>
    <mergeCell ref="S20:T20"/>
    <mergeCell ref="Y20:Z20"/>
    <mergeCell ref="AB20:AD20"/>
    <mergeCell ref="D27:H27"/>
    <mergeCell ref="I27:U27"/>
    <mergeCell ref="V27:AD27"/>
    <mergeCell ref="D25:H25"/>
    <mergeCell ref="I25:U25"/>
    <mergeCell ref="V25:AD25"/>
    <mergeCell ref="D26:H26"/>
    <mergeCell ref="I26:U26"/>
    <mergeCell ref="V26:AD26"/>
    <mergeCell ref="D23:H23"/>
    <mergeCell ref="I23:U23"/>
    <mergeCell ref="V23:AD23"/>
    <mergeCell ref="D24:H24"/>
    <mergeCell ref="I24:U24"/>
    <mergeCell ref="V24:AD24"/>
    <mergeCell ref="D19:F20"/>
    <mergeCell ref="G19:J20"/>
    <mergeCell ref="L19:O19"/>
    <mergeCell ref="P19:R19"/>
    <mergeCell ref="S19:T19"/>
    <mergeCell ref="Y19:Z19"/>
    <mergeCell ref="AB19:AD19"/>
    <mergeCell ref="AB9:AD9"/>
    <mergeCell ref="D10:E11"/>
    <mergeCell ref="F10:I10"/>
    <mergeCell ref="J10:M10"/>
    <mergeCell ref="O10:R10"/>
    <mergeCell ref="U10:V10"/>
    <mergeCell ref="Y10:Z10"/>
    <mergeCell ref="AB10:AD10"/>
    <mergeCell ref="U12:V12"/>
    <mergeCell ref="Y12:Z12"/>
    <mergeCell ref="F11:I11"/>
    <mergeCell ref="J11:M11"/>
    <mergeCell ref="D9:E9"/>
    <mergeCell ref="F9:I9"/>
    <mergeCell ref="J9:N9"/>
    <mergeCell ref="O9:S9"/>
    <mergeCell ref="U9:W9"/>
    <mergeCell ref="AB15:AD16"/>
    <mergeCell ref="L16:O16"/>
    <mergeCell ref="P16:R16"/>
    <mergeCell ref="D17:F18"/>
    <mergeCell ref="G17:J18"/>
    <mergeCell ref="L17:N17"/>
    <mergeCell ref="P17:Q17"/>
    <mergeCell ref="S17:T17"/>
    <mergeCell ref="Y17:Z17"/>
    <mergeCell ref="AB17:AD17"/>
    <mergeCell ref="L18:O18"/>
    <mergeCell ref="P18:R18"/>
    <mergeCell ref="S18:T18"/>
    <mergeCell ref="Y18:Z18"/>
    <mergeCell ref="AB18:AD18"/>
    <mergeCell ref="B1:AD1"/>
    <mergeCell ref="B2:AD2"/>
    <mergeCell ref="N4:O4"/>
    <mergeCell ref="D6:H6"/>
    <mergeCell ref="I6:L6"/>
    <mergeCell ref="O6:P6"/>
    <mergeCell ref="AB12:AD12"/>
    <mergeCell ref="D15:F16"/>
    <mergeCell ref="G15:J16"/>
    <mergeCell ref="K15:K16"/>
    <mergeCell ref="L15:R15"/>
    <mergeCell ref="S15:U16"/>
    <mergeCell ref="V15:V16"/>
    <mergeCell ref="W15:W16"/>
    <mergeCell ref="X15:X16"/>
    <mergeCell ref="Y15:AA16"/>
    <mergeCell ref="O11:R11"/>
    <mergeCell ref="U11:V11"/>
    <mergeCell ref="Y11:Z11"/>
    <mergeCell ref="AB11:AD11"/>
    <mergeCell ref="D12:E12"/>
    <mergeCell ref="F12:I12"/>
    <mergeCell ref="J12:M12"/>
    <mergeCell ref="O12:R12"/>
  </mergeCells>
  <phoneticPr fontId="3" type="noConversion"/>
  <pageMargins left="0.70866141732283472" right="0.19685039370078741" top="0.39370078740157483" bottom="0.39370078740157483" header="0" footer="0"/>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Zeros="0" view="pageBreakPreview" zoomScaleSheetLayoutView="100" workbookViewId="0">
      <pane xSplit="4" ySplit="4" topLeftCell="E5" activePane="bottomRight" state="frozen"/>
      <selection activeCell="F15" sqref="F15"/>
      <selection pane="topRight" activeCell="F15" sqref="F15"/>
      <selection pane="bottomLeft" activeCell="F15" sqref="F15"/>
      <selection pane="bottomRight" activeCell="F15" sqref="F15"/>
    </sheetView>
  </sheetViews>
  <sheetFormatPr defaultColWidth="7.88671875" defaultRowHeight="23.1" customHeight="1"/>
  <cols>
    <col min="1" max="1" width="3.5546875" style="177" customWidth="1"/>
    <col min="2" max="2" width="7.109375" style="177" customWidth="1"/>
    <col min="3" max="3" width="3" style="177" customWidth="1"/>
    <col min="4" max="4" width="30.6640625" style="177" bestFit="1" customWidth="1"/>
    <col min="5" max="5" width="14.5546875" style="177" customWidth="1"/>
    <col min="6" max="6" width="7.88671875" style="177" customWidth="1"/>
    <col min="7" max="7" width="4.88671875" style="177" customWidth="1"/>
    <col min="8" max="11" width="14.5546875" style="177" customWidth="1"/>
    <col min="12" max="16384" width="7.88671875" style="177"/>
  </cols>
  <sheetData>
    <row r="1" spans="1:11" s="171" customFormat="1" ht="24" customHeight="1">
      <c r="C1" s="354"/>
      <c r="D1" s="514" t="str">
        <f>"건명 : "&amp;설치장소!$B$1</f>
        <v>건명 : 공용주차장 노후 CCTV 고도화공사</v>
      </c>
      <c r="E1" s="514"/>
      <c r="F1" s="354"/>
      <c r="G1" s="175"/>
      <c r="H1" s="172"/>
      <c r="I1" s="172"/>
      <c r="J1" s="172"/>
      <c r="K1" s="172"/>
    </row>
    <row r="2" spans="1:11" s="173" customFormat="1" ht="24.75" customHeight="1">
      <c r="D2" s="515" t="s">
        <v>32</v>
      </c>
      <c r="E2" s="515" t="s">
        <v>20</v>
      </c>
      <c r="F2" s="515" t="s">
        <v>34</v>
      </c>
      <c r="G2" s="515" t="s">
        <v>21</v>
      </c>
      <c r="H2" s="254" t="s">
        <v>233</v>
      </c>
      <c r="I2" s="254" t="s">
        <v>234</v>
      </c>
      <c r="J2" s="254" t="s">
        <v>231</v>
      </c>
      <c r="K2" s="254"/>
    </row>
    <row r="3" spans="1:11" s="173" customFormat="1" ht="24.75" customHeight="1">
      <c r="D3" s="515"/>
      <c r="E3" s="515"/>
      <c r="F3" s="515"/>
      <c r="G3" s="515"/>
      <c r="H3" s="512" t="s">
        <v>228</v>
      </c>
      <c r="I3" s="512" t="s">
        <v>221</v>
      </c>
      <c r="J3" s="512" t="s">
        <v>218</v>
      </c>
      <c r="K3" s="512"/>
    </row>
    <row r="4" spans="1:11" s="174" customFormat="1" ht="36.75" customHeight="1">
      <c r="C4" s="173"/>
      <c r="D4" s="515"/>
      <c r="E4" s="515"/>
      <c r="F4" s="515"/>
      <c r="G4" s="515"/>
      <c r="H4" s="513"/>
      <c r="I4" s="513"/>
      <c r="J4" s="513"/>
      <c r="K4" s="513"/>
    </row>
    <row r="5" spans="1:11" s="176" customFormat="1" ht="21" customHeight="1">
      <c r="B5" s="174">
        <v>1</v>
      </c>
      <c r="C5" s="178"/>
      <c r="D5" s="318" t="s">
        <v>232</v>
      </c>
      <c r="E5" s="319"/>
      <c r="F5" s="254"/>
      <c r="G5" s="254"/>
      <c r="H5" s="255"/>
      <c r="I5" s="255"/>
      <c r="J5" s="255"/>
      <c r="K5" s="255"/>
    </row>
    <row r="6" spans="1:11" s="176" customFormat="1" ht="21" customHeight="1">
      <c r="A6" s="176">
        <v>1001</v>
      </c>
      <c r="B6" s="174">
        <v>2001</v>
      </c>
      <c r="C6" s="178"/>
      <c r="D6" s="318" t="s">
        <v>223</v>
      </c>
      <c r="E6" s="319"/>
      <c r="F6" s="254"/>
      <c r="G6" s="254"/>
      <c r="H6" s="255">
        <v>2</v>
      </c>
      <c r="I6" s="255">
        <v>2</v>
      </c>
      <c r="J6" s="255">
        <v>2</v>
      </c>
      <c r="K6" s="255"/>
    </row>
    <row r="7" spans="1:11" s="176" customFormat="1" ht="21" customHeight="1">
      <c r="B7" s="174"/>
      <c r="C7" s="178"/>
      <c r="D7" s="252"/>
      <c r="E7" s="253"/>
      <c r="F7" s="253"/>
      <c r="G7" s="254"/>
      <c r="H7" s="255"/>
      <c r="I7" s="255"/>
      <c r="J7" s="255"/>
      <c r="K7" s="255"/>
    </row>
    <row r="8" spans="1:11" s="176" customFormat="1" ht="21" customHeight="1">
      <c r="B8" s="174"/>
      <c r="C8" s="178"/>
      <c r="D8" s="252"/>
      <c r="E8" s="253"/>
      <c r="F8" s="253"/>
      <c r="G8" s="254"/>
      <c r="H8" s="255"/>
      <c r="I8" s="255"/>
      <c r="J8" s="255"/>
      <c r="K8" s="255"/>
    </row>
    <row r="9" spans="1:11" s="176" customFormat="1" ht="21" customHeight="1">
      <c r="B9" s="174"/>
      <c r="C9" s="178"/>
      <c r="D9" s="252"/>
      <c r="E9" s="253"/>
      <c r="F9" s="253"/>
      <c r="G9" s="254"/>
      <c r="H9" s="255"/>
      <c r="I9" s="255"/>
      <c r="J9" s="255"/>
      <c r="K9" s="255"/>
    </row>
    <row r="10" spans="1:11" s="176" customFormat="1" ht="21" customHeight="1">
      <c r="B10" s="174"/>
      <c r="C10" s="178"/>
      <c r="D10" s="252"/>
      <c r="E10" s="253"/>
      <c r="F10" s="253"/>
      <c r="G10" s="254"/>
      <c r="H10" s="255"/>
      <c r="I10" s="255"/>
      <c r="J10" s="255"/>
      <c r="K10" s="255"/>
    </row>
    <row r="11" spans="1:11" s="176" customFormat="1" ht="21" customHeight="1">
      <c r="B11" s="174"/>
      <c r="C11" s="178"/>
      <c r="D11" s="252"/>
      <c r="E11" s="253"/>
      <c r="F11" s="253"/>
      <c r="G11" s="254"/>
      <c r="H11" s="255"/>
      <c r="I11" s="255"/>
      <c r="J11" s="255"/>
      <c r="K11" s="255"/>
    </row>
    <row r="12" spans="1:11" s="176" customFormat="1" ht="21" customHeight="1">
      <c r="B12" s="174"/>
      <c r="C12" s="178"/>
      <c r="D12" s="252"/>
      <c r="E12" s="253"/>
      <c r="F12" s="253"/>
      <c r="G12" s="254"/>
      <c r="H12" s="255"/>
      <c r="I12" s="255"/>
      <c r="J12" s="255"/>
      <c r="K12" s="255"/>
    </row>
    <row r="13" spans="1:11" s="176" customFormat="1" ht="21" customHeight="1">
      <c r="B13" s="174"/>
      <c r="C13" s="178"/>
      <c r="D13" s="252"/>
      <c r="E13" s="253"/>
      <c r="F13" s="253"/>
      <c r="G13" s="254"/>
      <c r="H13" s="255"/>
      <c r="I13" s="255"/>
      <c r="J13" s="255"/>
      <c r="K13" s="255"/>
    </row>
    <row r="14" spans="1:11" s="176" customFormat="1" ht="21" customHeight="1">
      <c r="B14" s="174"/>
      <c r="C14" s="178"/>
      <c r="D14" s="252"/>
      <c r="E14" s="253"/>
      <c r="F14" s="253"/>
      <c r="G14" s="254"/>
      <c r="H14" s="255"/>
      <c r="I14" s="255"/>
      <c r="J14" s="255"/>
      <c r="K14" s="255"/>
    </row>
    <row r="15" spans="1:11" s="176" customFormat="1" ht="21" customHeight="1">
      <c r="B15" s="174"/>
      <c r="C15" s="178"/>
      <c r="D15" s="252"/>
      <c r="E15" s="253"/>
      <c r="F15" s="253"/>
      <c r="G15" s="254"/>
      <c r="H15" s="255"/>
      <c r="I15" s="255"/>
      <c r="J15" s="255"/>
      <c r="K15" s="255"/>
    </row>
    <row r="16" spans="1:11" s="176" customFormat="1" ht="21" customHeight="1">
      <c r="B16" s="174"/>
      <c r="C16" s="178"/>
      <c r="D16" s="252"/>
      <c r="E16" s="253"/>
      <c r="F16" s="253"/>
      <c r="G16" s="254"/>
      <c r="H16" s="255"/>
      <c r="I16" s="255"/>
      <c r="J16" s="255"/>
      <c r="K16" s="255"/>
    </row>
    <row r="17" spans="2:11" s="176" customFormat="1" ht="21" customHeight="1">
      <c r="B17" s="174"/>
      <c r="C17" s="178"/>
      <c r="D17" s="252"/>
      <c r="E17" s="253"/>
      <c r="F17" s="253"/>
      <c r="G17" s="254"/>
      <c r="H17" s="255"/>
      <c r="I17" s="255"/>
      <c r="J17" s="255"/>
      <c r="K17" s="255"/>
    </row>
    <row r="18" spans="2:11" s="176" customFormat="1" ht="21" customHeight="1">
      <c r="B18" s="174"/>
      <c r="C18" s="178"/>
      <c r="D18" s="252"/>
      <c r="E18" s="253"/>
      <c r="F18" s="253"/>
      <c r="G18" s="254"/>
      <c r="H18" s="255"/>
      <c r="I18" s="255"/>
      <c r="J18" s="255"/>
      <c r="K18" s="255"/>
    </row>
    <row r="19" spans="2:11" s="176" customFormat="1" ht="21" customHeight="1">
      <c r="B19" s="174"/>
      <c r="C19" s="178"/>
      <c r="D19" s="252"/>
      <c r="E19" s="253"/>
      <c r="F19" s="253"/>
      <c r="G19" s="254"/>
      <c r="H19" s="255"/>
      <c r="I19" s="255"/>
      <c r="J19" s="255"/>
      <c r="K19" s="255"/>
    </row>
    <row r="20" spans="2:11" s="176" customFormat="1" ht="21" customHeight="1">
      <c r="B20" s="174"/>
      <c r="C20" s="178"/>
      <c r="D20" s="252"/>
      <c r="E20" s="253"/>
      <c r="F20" s="253"/>
      <c r="G20" s="254"/>
      <c r="H20" s="255"/>
      <c r="I20" s="255"/>
      <c r="J20" s="255"/>
      <c r="K20" s="255"/>
    </row>
    <row r="21" spans="2:11" s="176" customFormat="1" ht="21" customHeight="1">
      <c r="B21" s="174"/>
      <c r="C21" s="178"/>
      <c r="D21" s="252"/>
      <c r="E21" s="253"/>
      <c r="F21" s="253"/>
      <c r="G21" s="254"/>
      <c r="H21" s="255"/>
      <c r="I21" s="255"/>
      <c r="J21" s="255"/>
      <c r="K21" s="255"/>
    </row>
    <row r="22" spans="2:11" s="176" customFormat="1" ht="21" customHeight="1">
      <c r="B22" s="174"/>
      <c r="C22" s="178"/>
      <c r="D22" s="252"/>
      <c r="E22" s="253"/>
      <c r="F22" s="253"/>
      <c r="G22" s="254"/>
      <c r="H22" s="255"/>
      <c r="I22" s="255"/>
      <c r="J22" s="255"/>
      <c r="K22" s="255"/>
    </row>
    <row r="23" spans="2:11" s="176" customFormat="1" ht="21" customHeight="1">
      <c r="B23" s="174"/>
      <c r="C23" s="178"/>
      <c r="D23" s="252"/>
      <c r="E23" s="253"/>
      <c r="F23" s="253"/>
      <c r="G23" s="254"/>
      <c r="H23" s="255"/>
      <c r="I23" s="255"/>
      <c r="J23" s="255"/>
      <c r="K23" s="255"/>
    </row>
    <row r="24" spans="2:11" s="176" customFormat="1" ht="21" customHeight="1">
      <c r="B24" s="174"/>
      <c r="C24" s="178"/>
      <c r="D24" s="252"/>
      <c r="E24" s="253"/>
      <c r="F24" s="253"/>
      <c r="G24" s="254"/>
      <c r="H24" s="255"/>
      <c r="I24" s="255"/>
      <c r="J24" s="255"/>
      <c r="K24" s="255"/>
    </row>
    <row r="25" spans="2:11" s="176" customFormat="1" ht="21" customHeight="1">
      <c r="B25" s="174"/>
      <c r="C25" s="178"/>
      <c r="D25" s="252"/>
      <c r="E25" s="253"/>
      <c r="F25" s="253"/>
      <c r="G25" s="254"/>
      <c r="H25" s="255"/>
      <c r="I25" s="255"/>
      <c r="J25" s="255"/>
      <c r="K25" s="255"/>
    </row>
    <row r="26" spans="2:11" s="176" customFormat="1" ht="21" customHeight="1">
      <c r="B26" s="174"/>
      <c r="C26" s="178"/>
      <c r="D26" s="320" t="s">
        <v>22</v>
      </c>
      <c r="E26" s="321"/>
      <c r="F26" s="322"/>
      <c r="G26" s="323"/>
      <c r="H26" s="355">
        <f>SUM(H6:H7)</f>
        <v>2</v>
      </c>
      <c r="I26" s="355">
        <f>SUM(I6:I7)</f>
        <v>2</v>
      </c>
      <c r="J26" s="355">
        <f>SUM(J6:J7)</f>
        <v>2</v>
      </c>
      <c r="K26" s="355"/>
    </row>
  </sheetData>
  <sheetProtection formatColumns="0" formatRows="0"/>
  <protectedRanges>
    <protectedRange sqref="F1:G5" name="범위1"/>
    <protectedRange sqref="H1:K5" name="범위1_3"/>
    <protectedRange sqref="F6:G6 F26:K26" name="범위1_6"/>
    <protectedRange sqref="H6:K25" name="범위1_3_7"/>
    <protectedRange sqref="F7:G25" name="범위1_4_5_1"/>
  </protectedRanges>
  <mergeCells count="9">
    <mergeCell ref="D1:E1"/>
    <mergeCell ref="H3:H4"/>
    <mergeCell ref="I3:I4"/>
    <mergeCell ref="J3:J4"/>
    <mergeCell ref="K3:K4"/>
    <mergeCell ref="D2:D4"/>
    <mergeCell ref="E2:E4"/>
    <mergeCell ref="F2:F4"/>
    <mergeCell ref="G2:G4"/>
  </mergeCells>
  <phoneticPr fontId="3" type="noConversion"/>
  <pageMargins left="0.82677165354330717" right="0.15748031496062992" top="0.31496062992125984" bottom="0.23622047244094491" header="0.23622047244094491" footer="0.19685039370078741"/>
  <pageSetup paperSize="9" scale="95"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Zeros="0" view="pageBreakPreview" zoomScaleSheetLayoutView="100" workbookViewId="0">
      <pane xSplit="4" ySplit="4" topLeftCell="E5" activePane="bottomRight" state="frozen"/>
      <selection activeCell="G16" sqref="G16"/>
      <selection pane="topRight" activeCell="G16" sqref="G16"/>
      <selection pane="bottomLeft" activeCell="G16" sqref="G16"/>
      <selection pane="bottomRight" activeCell="G16" sqref="G16"/>
    </sheetView>
  </sheetViews>
  <sheetFormatPr defaultColWidth="7.88671875" defaultRowHeight="23.1" customHeight="1"/>
  <cols>
    <col min="1" max="1" width="3.5546875" style="177" customWidth="1"/>
    <col min="2" max="2" width="7.109375" style="177" customWidth="1"/>
    <col min="3" max="3" width="3" style="177" customWidth="1"/>
    <col min="4" max="4" width="32.77734375" style="177" customWidth="1"/>
    <col min="5" max="10" width="14.5546875" style="177" customWidth="1"/>
    <col min="11" max="16384" width="7.88671875" style="177"/>
  </cols>
  <sheetData>
    <row r="1" spans="1:10" s="171" customFormat="1" ht="24" customHeight="1">
      <c r="D1" s="206" t="str">
        <f>"건명 : "&amp;설치장소!$B$1</f>
        <v>건명 : 공용주차장 노후 CCTV 고도화공사</v>
      </c>
      <c r="F1" s="172"/>
      <c r="G1" s="172"/>
      <c r="H1" s="172"/>
      <c r="I1" s="172"/>
      <c r="J1" s="172"/>
    </row>
    <row r="2" spans="1:10" s="173" customFormat="1" ht="24.75" customHeight="1">
      <c r="D2" s="689" t="s">
        <v>32</v>
      </c>
      <c r="E2" s="686" t="s">
        <v>287</v>
      </c>
      <c r="F2" s="686"/>
      <c r="G2" s="686"/>
      <c r="H2" s="686"/>
      <c r="I2" s="686"/>
      <c r="J2" s="686"/>
    </row>
    <row r="3" spans="1:10" s="173" customFormat="1" ht="24.75" customHeight="1">
      <c r="D3" s="690"/>
      <c r="E3" s="692"/>
      <c r="F3" s="692"/>
      <c r="G3" s="687"/>
      <c r="H3" s="687"/>
      <c r="I3" s="687"/>
      <c r="J3" s="687"/>
    </row>
    <row r="4" spans="1:10" s="174" customFormat="1" ht="36.75" customHeight="1">
      <c r="D4" s="691"/>
      <c r="E4" s="693"/>
      <c r="F4" s="693"/>
      <c r="G4" s="688"/>
      <c r="H4" s="688"/>
      <c r="I4" s="688"/>
      <c r="J4" s="688"/>
    </row>
    <row r="5" spans="1:10" s="176" customFormat="1" ht="20.45" customHeight="1">
      <c r="A5" s="176">
        <v>1</v>
      </c>
      <c r="B5" s="174">
        <v>1</v>
      </c>
      <c r="C5" s="205">
        <v>1</v>
      </c>
      <c r="D5" s="197" t="e">
        <f>VLOOKUP(B5,총액,3,FALSE)</f>
        <v>#REF!</v>
      </c>
      <c r="E5" s="194"/>
      <c r="F5" s="194"/>
      <c r="G5" s="194"/>
      <c r="H5" s="194"/>
      <c r="I5" s="194"/>
      <c r="J5" s="194"/>
    </row>
    <row r="6" spans="1:10" s="176" customFormat="1" ht="20.45" customHeight="1">
      <c r="A6" s="176">
        <v>1002</v>
      </c>
      <c r="B6" s="174">
        <v>2002</v>
      </c>
      <c r="C6" s="205">
        <v>2</v>
      </c>
      <c r="D6" s="197" t="e">
        <f t="shared" ref="D6:D7" si="0">VLOOKUP($B6,총액,3,FALSE)</f>
        <v>#REF!</v>
      </c>
      <c r="E6" s="194">
        <f t="shared" ref="E6:E7" si="1">VLOOKUP($A6,관급산출벨,8,FALSE)</f>
        <v>1</v>
      </c>
      <c r="F6" s="194"/>
      <c r="G6" s="194" t="e">
        <f t="shared" ref="G6:H7" si="2">VLOOKUP($A6,총액,10,FALSE)</f>
        <v>#REF!</v>
      </c>
      <c r="H6" s="194" t="e">
        <f t="shared" si="2"/>
        <v>#REF!</v>
      </c>
      <c r="I6" s="194"/>
      <c r="J6" s="194"/>
    </row>
    <row r="7" spans="1:10" s="176" customFormat="1" ht="20.45" customHeight="1">
      <c r="A7" s="176">
        <v>1008</v>
      </c>
      <c r="B7" s="174">
        <v>2008</v>
      </c>
      <c r="C7" s="205">
        <v>3</v>
      </c>
      <c r="D7" s="197" t="e">
        <f t="shared" si="0"/>
        <v>#REF!</v>
      </c>
      <c r="E7" s="194">
        <f t="shared" si="1"/>
        <v>1</v>
      </c>
      <c r="F7" s="194"/>
      <c r="G7" s="194" t="e">
        <f t="shared" si="2"/>
        <v>#REF!</v>
      </c>
      <c r="H7" s="194" t="e">
        <f t="shared" si="2"/>
        <v>#REF!</v>
      </c>
      <c r="I7" s="194"/>
      <c r="J7" s="194"/>
    </row>
    <row r="8" spans="1:10" s="176" customFormat="1" ht="20.45" customHeight="1">
      <c r="B8" s="174"/>
      <c r="C8" s="205">
        <v>4</v>
      </c>
      <c r="D8" s="197"/>
      <c r="E8" s="194"/>
      <c r="F8" s="194"/>
      <c r="G8" s="194"/>
      <c r="H8" s="194"/>
      <c r="I8" s="194"/>
      <c r="J8" s="194"/>
    </row>
    <row r="9" spans="1:10" s="176" customFormat="1" ht="20.45" customHeight="1">
      <c r="B9" s="174"/>
      <c r="C9" s="205">
        <v>5</v>
      </c>
      <c r="D9" s="197"/>
      <c r="E9" s="194"/>
      <c r="F9" s="194"/>
      <c r="G9" s="194"/>
      <c r="H9" s="194"/>
      <c r="I9" s="194"/>
      <c r="J9" s="194"/>
    </row>
    <row r="10" spans="1:10" s="176" customFormat="1" ht="20.45" customHeight="1">
      <c r="B10" s="174"/>
      <c r="C10" s="205">
        <v>6</v>
      </c>
      <c r="D10" s="197"/>
      <c r="E10" s="194"/>
      <c r="F10" s="194"/>
      <c r="G10" s="194"/>
      <c r="H10" s="194"/>
      <c r="I10" s="194"/>
      <c r="J10" s="194"/>
    </row>
    <row r="11" spans="1:10" s="176" customFormat="1" ht="20.45" customHeight="1">
      <c r="B11" s="174"/>
      <c r="C11" s="205">
        <v>7</v>
      </c>
      <c r="D11" s="197"/>
      <c r="E11" s="194"/>
      <c r="F11" s="194"/>
      <c r="G11" s="194"/>
      <c r="H11" s="194"/>
      <c r="I11" s="194"/>
      <c r="J11" s="194"/>
    </row>
    <row r="12" spans="1:10" s="176" customFormat="1" ht="20.45" customHeight="1">
      <c r="B12" s="174"/>
      <c r="C12" s="205">
        <v>8</v>
      </c>
      <c r="D12" s="197"/>
      <c r="E12" s="194"/>
      <c r="F12" s="194"/>
      <c r="G12" s="194"/>
      <c r="H12" s="194"/>
      <c r="I12" s="194"/>
      <c r="J12" s="194"/>
    </row>
    <row r="13" spans="1:10" s="176" customFormat="1" ht="20.45" customHeight="1">
      <c r="B13" s="174"/>
      <c r="C13" s="205">
        <v>9</v>
      </c>
      <c r="D13" s="197"/>
      <c r="E13" s="194"/>
      <c r="F13" s="194"/>
      <c r="G13" s="194"/>
      <c r="H13" s="194"/>
      <c r="I13" s="194"/>
      <c r="J13" s="194"/>
    </row>
    <row r="14" spans="1:10" s="176" customFormat="1" ht="20.45" customHeight="1">
      <c r="B14" s="174"/>
      <c r="C14" s="205">
        <v>10</v>
      </c>
      <c r="D14" s="197"/>
      <c r="E14" s="194"/>
      <c r="F14" s="194"/>
      <c r="G14" s="194"/>
      <c r="H14" s="194"/>
      <c r="I14" s="194"/>
      <c r="J14" s="194"/>
    </row>
    <row r="15" spans="1:10" s="176" customFormat="1" ht="20.45" customHeight="1">
      <c r="B15" s="174"/>
      <c r="C15" s="205">
        <v>11</v>
      </c>
      <c r="D15" s="197"/>
      <c r="E15" s="194"/>
      <c r="F15" s="194"/>
      <c r="G15" s="194"/>
      <c r="H15" s="194"/>
      <c r="I15" s="194"/>
      <c r="J15" s="194"/>
    </row>
    <row r="16" spans="1:10" s="176" customFormat="1" ht="20.45" customHeight="1">
      <c r="B16" s="174"/>
      <c r="C16" s="205">
        <v>12</v>
      </c>
      <c r="D16" s="197"/>
      <c r="E16" s="194"/>
      <c r="F16" s="194"/>
      <c r="G16" s="194"/>
      <c r="H16" s="194"/>
      <c r="I16" s="194"/>
      <c r="J16" s="194"/>
    </row>
    <row r="17" spans="2:10" s="176" customFormat="1" ht="20.45" customHeight="1">
      <c r="B17" s="174"/>
      <c r="C17" s="205">
        <v>13</v>
      </c>
      <c r="D17" s="197"/>
      <c r="E17" s="194"/>
      <c r="F17" s="194"/>
      <c r="G17" s="194"/>
      <c r="H17" s="194"/>
      <c r="I17" s="194"/>
      <c r="J17" s="194"/>
    </row>
    <row r="18" spans="2:10" s="176" customFormat="1" ht="20.45" customHeight="1">
      <c r="B18" s="174"/>
      <c r="C18" s="205">
        <v>14</v>
      </c>
      <c r="D18" s="197"/>
      <c r="E18" s="194"/>
      <c r="F18" s="194"/>
      <c r="G18" s="194"/>
      <c r="H18" s="194"/>
      <c r="I18" s="194"/>
      <c r="J18" s="194"/>
    </row>
    <row r="19" spans="2:10" s="176" customFormat="1" ht="20.45" customHeight="1">
      <c r="B19" s="174"/>
      <c r="C19" s="205">
        <v>15</v>
      </c>
      <c r="D19" s="197"/>
      <c r="E19" s="194"/>
      <c r="F19" s="194"/>
      <c r="G19" s="194"/>
      <c r="H19" s="194"/>
      <c r="I19" s="194"/>
      <c r="J19" s="194"/>
    </row>
    <row r="20" spans="2:10" s="176" customFormat="1" ht="20.45" customHeight="1">
      <c r="B20" s="174"/>
      <c r="C20" s="205">
        <v>16</v>
      </c>
      <c r="D20" s="197"/>
      <c r="E20" s="194"/>
      <c r="F20" s="194"/>
      <c r="G20" s="194"/>
      <c r="H20" s="194"/>
      <c r="I20" s="194"/>
      <c r="J20" s="194"/>
    </row>
    <row r="21" spans="2:10" s="176" customFormat="1" ht="20.45" customHeight="1">
      <c r="B21" s="174"/>
      <c r="C21" s="205">
        <v>17</v>
      </c>
      <c r="D21" s="197"/>
      <c r="E21" s="194"/>
      <c r="F21" s="194"/>
      <c r="G21" s="194"/>
      <c r="H21" s="194"/>
      <c r="I21" s="194"/>
      <c r="J21" s="194"/>
    </row>
    <row r="22" spans="2:10" s="176" customFormat="1" ht="20.45" customHeight="1">
      <c r="B22" s="174"/>
      <c r="C22" s="205">
        <v>18</v>
      </c>
      <c r="D22" s="197"/>
      <c r="E22" s="194"/>
      <c r="F22" s="194"/>
      <c r="G22" s="194"/>
      <c r="H22" s="194"/>
      <c r="I22" s="194"/>
      <c r="J22" s="194"/>
    </row>
    <row r="23" spans="2:10" s="176" customFormat="1" ht="20.45" customHeight="1">
      <c r="B23" s="174"/>
      <c r="C23" s="205">
        <v>19</v>
      </c>
      <c r="D23" s="197"/>
      <c r="E23" s="194"/>
      <c r="F23" s="194"/>
      <c r="G23" s="194"/>
      <c r="H23" s="194"/>
      <c r="I23" s="194"/>
      <c r="J23" s="194"/>
    </row>
    <row r="24" spans="2:10" s="176" customFormat="1" ht="20.45" customHeight="1">
      <c r="B24" s="174"/>
      <c r="C24" s="205">
        <v>20</v>
      </c>
      <c r="D24" s="197"/>
      <c r="E24" s="194"/>
      <c r="F24" s="194"/>
      <c r="G24" s="194"/>
      <c r="H24" s="194"/>
      <c r="I24" s="194"/>
      <c r="J24" s="194"/>
    </row>
    <row r="25" spans="2:10" s="176" customFormat="1" ht="20.45" customHeight="1">
      <c r="B25" s="174"/>
      <c r="C25" s="205">
        <v>21</v>
      </c>
      <c r="D25" s="197"/>
      <c r="E25" s="194"/>
      <c r="F25" s="194"/>
      <c r="G25" s="194"/>
      <c r="H25" s="194"/>
      <c r="I25" s="194"/>
      <c r="J25" s="194"/>
    </row>
    <row r="26" spans="2:10" s="176" customFormat="1" ht="20.45" customHeight="1">
      <c r="B26" s="174"/>
      <c r="C26" s="205">
        <v>22</v>
      </c>
      <c r="D26" s="197"/>
      <c r="E26" s="194"/>
      <c r="F26" s="194"/>
      <c r="G26" s="194"/>
      <c r="H26" s="194"/>
      <c r="I26" s="194"/>
      <c r="J26" s="194"/>
    </row>
    <row r="27" spans="2:10" s="176" customFormat="1" ht="21" customHeight="1">
      <c r="B27" s="174"/>
      <c r="C27" s="205">
        <v>23</v>
      </c>
      <c r="D27" s="198" t="s">
        <v>136</v>
      </c>
      <c r="E27" s="199">
        <f t="shared" ref="E27:J27" si="3">SUM(E6:E26)</f>
        <v>2</v>
      </c>
      <c r="F27" s="199">
        <f t="shared" si="3"/>
        <v>0</v>
      </c>
      <c r="G27" s="199" t="e">
        <f t="shared" si="3"/>
        <v>#REF!</v>
      </c>
      <c r="H27" s="199" t="e">
        <f t="shared" si="3"/>
        <v>#REF!</v>
      </c>
      <c r="I27" s="199">
        <f t="shared" si="3"/>
        <v>0</v>
      </c>
      <c r="J27" s="199">
        <f t="shared" si="3"/>
        <v>0</v>
      </c>
    </row>
  </sheetData>
  <sheetProtection formatColumns="0" formatRows="0"/>
  <protectedRanges>
    <protectedRange sqref="G1:J1" name="범위1_3_2"/>
    <protectedRange sqref="F1" name="범위1_1_1_1"/>
    <protectedRange sqref="F2:F4" name="범위1_3_3"/>
    <protectedRange sqref="G2:J4" name="범위1_3_2_3"/>
    <protectedRange sqref="E2:E4" name="범위1_3"/>
  </protectedRanges>
  <mergeCells count="7">
    <mergeCell ref="J2:J4"/>
    <mergeCell ref="D2:D4"/>
    <mergeCell ref="E2:E4"/>
    <mergeCell ref="F2:F4"/>
    <mergeCell ref="G2:G4"/>
    <mergeCell ref="H2:H4"/>
    <mergeCell ref="I2:I4"/>
  </mergeCells>
  <phoneticPr fontId="3" type="noConversion"/>
  <pageMargins left="0.82677165354330717" right="0.15748031496062992" top="0.31496062992125984" bottom="0.23622047244094491" header="0.23622047244094491" footer="0.19685039370078741"/>
  <pageSetup paperSize="9" scale="95"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Zeros="0" view="pageBreakPreview" zoomScale="120" zoomScaleSheetLayoutView="120" workbookViewId="0">
      <pane xSplit="8" ySplit="4" topLeftCell="I5" activePane="bottomRight" state="frozen"/>
      <selection activeCell="G16" sqref="G16"/>
      <selection pane="topRight" activeCell="G16" sqref="G16"/>
      <selection pane="bottomLeft" activeCell="G16" sqref="G16"/>
      <selection pane="bottomRight" activeCell="G16" sqref="G16"/>
    </sheetView>
  </sheetViews>
  <sheetFormatPr defaultColWidth="7.88671875" defaultRowHeight="23.1" customHeight="1"/>
  <cols>
    <col min="1" max="1" width="5.109375" style="177" customWidth="1"/>
    <col min="2" max="2" width="4.5546875" style="177" customWidth="1"/>
    <col min="3" max="3" width="2.77734375" style="177" customWidth="1"/>
    <col min="4" max="4" width="9.21875" style="177" customWidth="1"/>
    <col min="5" max="5" width="22.44140625" style="177" customWidth="1"/>
    <col min="6" max="6" width="23.33203125" style="177" customWidth="1"/>
    <col min="7" max="7" width="5.109375" style="177" customWidth="1"/>
    <col min="8" max="8" width="2.88671875" style="181" customWidth="1"/>
    <col min="9" max="13" width="9" style="181" customWidth="1"/>
    <col min="14" max="39" width="4.88671875" style="177" customWidth="1"/>
    <col min="40" max="16384" width="7.88671875" style="177"/>
  </cols>
  <sheetData>
    <row r="1" spans="1:13" s="171" customFormat="1" ht="21.75" customHeight="1">
      <c r="D1" s="514" t="str">
        <f>"건명 : "&amp;설치장소!$B$1</f>
        <v>건명 : 공용주차장 노후 CCTV 고도화공사</v>
      </c>
      <c r="E1" s="514"/>
      <c r="H1" s="175"/>
      <c r="J1" s="172"/>
      <c r="K1" s="172"/>
      <c r="L1" s="172"/>
      <c r="M1" s="172"/>
    </row>
    <row r="2" spans="1:13" s="173" customFormat="1" ht="21.75" customHeight="1">
      <c r="D2" s="694" t="s">
        <v>32</v>
      </c>
      <c r="E2" s="694" t="s">
        <v>20</v>
      </c>
      <c r="F2" s="694" t="s">
        <v>33</v>
      </c>
      <c r="G2" s="694" t="s">
        <v>34</v>
      </c>
      <c r="H2" s="694" t="s">
        <v>21</v>
      </c>
      <c r="I2" s="686" t="s">
        <v>287</v>
      </c>
      <c r="J2" s="686"/>
      <c r="K2" s="686"/>
      <c r="L2" s="686"/>
      <c r="M2" s="686"/>
    </row>
    <row r="3" spans="1:13" s="173" customFormat="1" ht="21.75" customHeight="1">
      <c r="A3" s="173">
        <v>1</v>
      </c>
      <c r="D3" s="694"/>
      <c r="E3" s="694"/>
      <c r="F3" s="694"/>
      <c r="G3" s="694"/>
      <c r="H3" s="694"/>
      <c r="I3" s="692"/>
      <c r="J3" s="692"/>
      <c r="K3" s="687"/>
      <c r="L3" s="687"/>
      <c r="M3" s="687"/>
    </row>
    <row r="4" spans="1:13" s="173" customFormat="1" ht="26.25" customHeight="1">
      <c r="D4" s="694"/>
      <c r="E4" s="694"/>
      <c r="F4" s="694"/>
      <c r="G4" s="694"/>
      <c r="H4" s="694"/>
      <c r="I4" s="693"/>
      <c r="J4" s="693"/>
      <c r="K4" s="688"/>
      <c r="L4" s="688"/>
      <c r="M4" s="688"/>
    </row>
    <row r="5" spans="1:13" s="173" customFormat="1" ht="15.75" customHeight="1">
      <c r="B5" s="174">
        <v>1</v>
      </c>
      <c r="C5" s="178">
        <v>1</v>
      </c>
      <c r="D5" s="190" t="s">
        <v>153</v>
      </c>
      <c r="E5" s="191"/>
      <c r="F5" s="192"/>
      <c r="G5" s="193"/>
      <c r="H5" s="193"/>
      <c r="I5" s="193"/>
      <c r="J5" s="193"/>
      <c r="K5" s="193"/>
      <c r="L5" s="193"/>
      <c r="M5" s="193"/>
    </row>
    <row r="6" spans="1:13" s="173" customFormat="1" ht="15.75" customHeight="1">
      <c r="B6" s="174"/>
      <c r="C6" s="178">
        <v>2</v>
      </c>
      <c r="D6" s="190"/>
      <c r="E6" s="191"/>
      <c r="F6" s="192"/>
      <c r="G6" s="193"/>
      <c r="H6" s="193"/>
      <c r="I6" s="193"/>
      <c r="J6" s="193"/>
      <c r="K6" s="193"/>
      <c r="L6" s="193"/>
      <c r="M6" s="193"/>
    </row>
    <row r="7" spans="1:13" s="173" customFormat="1" ht="15.75" customHeight="1">
      <c r="A7" s="174">
        <v>2</v>
      </c>
      <c r="B7" s="174">
        <v>2002</v>
      </c>
      <c r="C7" s="178">
        <v>3</v>
      </c>
      <c r="D7" s="190" t="str">
        <f>$A$3&amp;"."&amp;A7&amp;" "&amp;VLOOKUP($A7,설치장소,2,FALSE)</f>
        <v>1.2 별양동 1 (렉스타운 앞 공영주차장)</v>
      </c>
      <c r="E7" s="191"/>
      <c r="F7" s="193"/>
      <c r="G7" s="193"/>
      <c r="H7" s="193"/>
      <c r="I7" s="194">
        <v>1</v>
      </c>
      <c r="J7" s="194"/>
      <c r="K7" s="194"/>
      <c r="L7" s="194"/>
      <c r="M7" s="194"/>
    </row>
    <row r="8" spans="1:13" s="176" customFormat="1" ht="15.75" customHeight="1">
      <c r="B8" s="174"/>
      <c r="C8" s="178">
        <v>4</v>
      </c>
      <c r="D8" s="195"/>
      <c r="E8" s="189"/>
      <c r="F8" s="196"/>
      <c r="G8" s="189"/>
      <c r="H8" s="193"/>
      <c r="I8" s="194"/>
      <c r="J8" s="194"/>
      <c r="K8" s="194"/>
      <c r="L8" s="194"/>
      <c r="M8" s="194"/>
    </row>
    <row r="9" spans="1:13" s="179" customFormat="1" ht="15.75" customHeight="1">
      <c r="B9" s="180">
        <v>1002</v>
      </c>
      <c r="C9" s="178">
        <v>5</v>
      </c>
      <c r="D9" s="200" t="s">
        <v>22</v>
      </c>
      <c r="E9" s="201"/>
      <c r="F9" s="202"/>
      <c r="G9" s="203"/>
      <c r="H9" s="204"/>
      <c r="I9" s="207">
        <f>SUM(I7:I8)</f>
        <v>1</v>
      </c>
      <c r="J9" s="207"/>
      <c r="K9" s="207"/>
      <c r="L9" s="207"/>
      <c r="M9" s="207"/>
    </row>
    <row r="10" spans="1:13" s="237" customFormat="1" ht="15.75" customHeight="1">
      <c r="B10" s="238"/>
      <c r="C10" s="178">
        <v>6</v>
      </c>
      <c r="D10" s="239"/>
      <c r="E10" s="240"/>
      <c r="F10" s="241"/>
      <c r="G10" s="242"/>
      <c r="H10" s="243"/>
      <c r="I10" s="244"/>
      <c r="J10" s="244"/>
      <c r="K10" s="244"/>
      <c r="L10" s="244"/>
      <c r="M10" s="244"/>
    </row>
    <row r="11" spans="1:13" s="173" customFormat="1" ht="15.75" customHeight="1">
      <c r="A11" s="174">
        <v>8</v>
      </c>
      <c r="B11" s="174">
        <v>2008</v>
      </c>
      <c r="C11" s="178">
        <v>7</v>
      </c>
      <c r="D11" s="190" t="e">
        <f>$A$3&amp;"."&amp;A11&amp;" "&amp;VLOOKUP($A11,설치장소,2,FALSE)</f>
        <v>#N/A</v>
      </c>
      <c r="E11" s="191"/>
      <c r="F11" s="193"/>
      <c r="G11" s="193"/>
      <c r="H11" s="193"/>
      <c r="I11" s="194">
        <v>1</v>
      </c>
      <c r="J11" s="194"/>
      <c r="K11" s="194"/>
      <c r="L11" s="194"/>
      <c r="M11" s="194"/>
    </row>
    <row r="12" spans="1:13" s="176" customFormat="1" ht="15.75" customHeight="1">
      <c r="B12" s="174"/>
      <c r="C12" s="178">
        <v>8</v>
      </c>
      <c r="D12" s="195"/>
      <c r="E12" s="189"/>
      <c r="F12" s="196"/>
      <c r="G12" s="189"/>
      <c r="H12" s="193"/>
      <c r="I12" s="194"/>
      <c r="J12" s="194"/>
      <c r="K12" s="194"/>
      <c r="L12" s="194"/>
      <c r="M12" s="194"/>
    </row>
    <row r="13" spans="1:13" s="179" customFormat="1" ht="15.75" customHeight="1">
      <c r="B13" s="180">
        <v>1008</v>
      </c>
      <c r="C13" s="178">
        <v>9</v>
      </c>
      <c r="D13" s="200" t="s">
        <v>22</v>
      </c>
      <c r="E13" s="201"/>
      <c r="F13" s="202"/>
      <c r="G13" s="203"/>
      <c r="H13" s="204"/>
      <c r="I13" s="207">
        <f>SUM(I11:I12)</f>
        <v>1</v>
      </c>
      <c r="J13" s="207"/>
      <c r="K13" s="207"/>
      <c r="L13" s="207"/>
      <c r="M13" s="207"/>
    </row>
    <row r="14" spans="1:13" s="237" customFormat="1" ht="15.75" customHeight="1">
      <c r="B14" s="238"/>
      <c r="C14" s="178">
        <v>10</v>
      </c>
      <c r="D14" s="239"/>
      <c r="E14" s="240"/>
      <c r="F14" s="241"/>
      <c r="G14" s="242"/>
      <c r="H14" s="243"/>
      <c r="I14" s="244"/>
      <c r="J14" s="244"/>
      <c r="K14" s="244"/>
      <c r="L14" s="244"/>
      <c r="M14" s="244"/>
    </row>
    <row r="15" spans="1:13" s="237" customFormat="1" ht="15.75" customHeight="1">
      <c r="B15" s="238"/>
      <c r="C15" s="178">
        <v>11</v>
      </c>
      <c r="D15" s="239"/>
      <c r="E15" s="240"/>
      <c r="F15" s="241"/>
      <c r="G15" s="242"/>
      <c r="H15" s="243"/>
      <c r="I15" s="244"/>
      <c r="J15" s="244"/>
      <c r="K15" s="244"/>
      <c r="L15" s="244"/>
      <c r="M15" s="244"/>
    </row>
    <row r="16" spans="1:13" s="237" customFormat="1" ht="15.75" customHeight="1">
      <c r="B16" s="238"/>
      <c r="C16" s="178">
        <v>12</v>
      </c>
      <c r="D16" s="239"/>
      <c r="E16" s="240"/>
      <c r="F16" s="241"/>
      <c r="G16" s="242"/>
      <c r="H16" s="243"/>
      <c r="I16" s="244"/>
      <c r="J16" s="244"/>
      <c r="K16" s="244"/>
      <c r="L16" s="244"/>
      <c r="M16" s="244"/>
    </row>
    <row r="17" spans="2:13" s="237" customFormat="1" ht="15.75" customHeight="1">
      <c r="B17" s="238"/>
      <c r="C17" s="178">
        <v>13</v>
      </c>
      <c r="D17" s="239"/>
      <c r="E17" s="240"/>
      <c r="F17" s="241"/>
      <c r="G17" s="242"/>
      <c r="H17" s="243"/>
      <c r="I17" s="244"/>
      <c r="J17" s="244"/>
      <c r="K17" s="244"/>
      <c r="L17" s="244"/>
      <c r="M17" s="244"/>
    </row>
    <row r="18" spans="2:13" s="237" customFormat="1" ht="15.75" customHeight="1">
      <c r="B18" s="238"/>
      <c r="C18" s="178">
        <v>14</v>
      </c>
      <c r="D18" s="239"/>
      <c r="E18" s="240"/>
      <c r="F18" s="241"/>
      <c r="G18" s="242"/>
      <c r="H18" s="243"/>
      <c r="I18" s="244"/>
      <c r="J18" s="244"/>
      <c r="K18" s="244"/>
      <c r="L18" s="244"/>
      <c r="M18" s="244"/>
    </row>
    <row r="19" spans="2:13" s="237" customFormat="1" ht="15.75" customHeight="1">
      <c r="B19" s="238"/>
      <c r="C19" s="178">
        <v>15</v>
      </c>
      <c r="D19" s="239"/>
      <c r="E19" s="240"/>
      <c r="F19" s="241"/>
      <c r="G19" s="242"/>
      <c r="H19" s="243"/>
      <c r="I19" s="244"/>
      <c r="J19" s="244"/>
      <c r="K19" s="244"/>
      <c r="L19" s="244"/>
      <c r="M19" s="244"/>
    </row>
    <row r="20" spans="2:13" s="237" customFormat="1" ht="15.75" customHeight="1">
      <c r="B20" s="238"/>
      <c r="C20" s="178">
        <v>16</v>
      </c>
      <c r="D20" s="239"/>
      <c r="E20" s="240"/>
      <c r="F20" s="241"/>
      <c r="G20" s="242"/>
      <c r="H20" s="243"/>
      <c r="I20" s="244"/>
      <c r="J20" s="244"/>
      <c r="K20" s="244"/>
      <c r="L20" s="244"/>
      <c r="M20" s="244"/>
    </row>
    <row r="21" spans="2:13" s="237" customFormat="1" ht="15.75" customHeight="1">
      <c r="B21" s="238"/>
      <c r="C21" s="178">
        <v>17</v>
      </c>
      <c r="D21" s="239"/>
      <c r="E21" s="240"/>
      <c r="F21" s="241"/>
      <c r="G21" s="242"/>
      <c r="H21" s="243"/>
      <c r="I21" s="244"/>
      <c r="J21" s="244"/>
      <c r="K21" s="244"/>
      <c r="L21" s="244"/>
      <c r="M21" s="244"/>
    </row>
    <row r="22" spans="2:13" s="237" customFormat="1" ht="15.75" customHeight="1">
      <c r="B22" s="238"/>
      <c r="C22" s="178">
        <v>18</v>
      </c>
      <c r="D22" s="239"/>
      <c r="E22" s="240"/>
      <c r="F22" s="241"/>
      <c r="G22" s="242"/>
      <c r="H22" s="243"/>
      <c r="I22" s="244"/>
      <c r="J22" s="244"/>
      <c r="K22" s="244"/>
      <c r="L22" s="244"/>
      <c r="M22" s="244"/>
    </row>
    <row r="23" spans="2:13" s="237" customFormat="1" ht="15.75" customHeight="1">
      <c r="B23" s="238"/>
      <c r="C23" s="178">
        <v>19</v>
      </c>
      <c r="D23" s="239"/>
      <c r="E23" s="240"/>
      <c r="F23" s="241"/>
      <c r="G23" s="242"/>
      <c r="H23" s="243"/>
      <c r="I23" s="244"/>
      <c r="J23" s="244"/>
      <c r="K23" s="244"/>
      <c r="L23" s="244"/>
      <c r="M23" s="244"/>
    </row>
    <row r="24" spans="2:13" s="237" customFormat="1" ht="15.75" customHeight="1">
      <c r="B24" s="238"/>
      <c r="C24" s="178">
        <v>20</v>
      </c>
      <c r="D24" s="239"/>
      <c r="E24" s="240"/>
      <c r="F24" s="241"/>
      <c r="G24" s="242"/>
      <c r="H24" s="243"/>
      <c r="I24" s="244"/>
      <c r="J24" s="244"/>
      <c r="K24" s="244"/>
      <c r="L24" s="244"/>
      <c r="M24" s="244"/>
    </row>
    <row r="25" spans="2:13" s="237" customFormat="1" ht="15.75" customHeight="1">
      <c r="B25" s="238"/>
      <c r="C25" s="178">
        <v>21</v>
      </c>
      <c r="D25" s="239"/>
      <c r="E25" s="240"/>
      <c r="F25" s="241"/>
      <c r="G25" s="242"/>
      <c r="H25" s="243"/>
      <c r="I25" s="244"/>
      <c r="J25" s="244"/>
      <c r="K25" s="244"/>
      <c r="L25" s="244"/>
      <c r="M25" s="244"/>
    </row>
    <row r="26" spans="2:13" s="237" customFormat="1" ht="15.75" customHeight="1">
      <c r="B26" s="238"/>
      <c r="C26" s="178">
        <v>22</v>
      </c>
      <c r="D26" s="239"/>
      <c r="E26" s="240"/>
      <c r="F26" s="241"/>
      <c r="G26" s="242"/>
      <c r="H26" s="243"/>
      <c r="I26" s="244"/>
      <c r="J26" s="244"/>
      <c r="K26" s="244"/>
      <c r="L26" s="244"/>
      <c r="M26" s="244"/>
    </row>
    <row r="27" spans="2:13" s="237" customFormat="1" ht="15.75" customHeight="1">
      <c r="B27" s="238"/>
      <c r="C27" s="178">
        <v>23</v>
      </c>
      <c r="D27" s="239"/>
      <c r="E27" s="240"/>
      <c r="F27" s="241"/>
      <c r="G27" s="242"/>
      <c r="H27" s="243"/>
      <c r="I27" s="244"/>
      <c r="J27" s="244"/>
      <c r="K27" s="244"/>
      <c r="L27" s="244"/>
      <c r="M27" s="244"/>
    </row>
    <row r="28" spans="2:13" s="237" customFormat="1" ht="15.75" customHeight="1">
      <c r="B28" s="238"/>
      <c r="C28" s="178">
        <v>24</v>
      </c>
      <c r="D28" s="239"/>
      <c r="E28" s="240"/>
      <c r="F28" s="241"/>
      <c r="G28" s="242"/>
      <c r="H28" s="243"/>
      <c r="I28" s="244"/>
      <c r="J28" s="244"/>
      <c r="K28" s="244"/>
      <c r="L28" s="244"/>
      <c r="M28" s="244"/>
    </row>
    <row r="29" spans="2:13" s="237" customFormat="1" ht="15.75" customHeight="1">
      <c r="B29" s="238"/>
      <c r="C29" s="178">
        <v>25</v>
      </c>
      <c r="D29" s="239"/>
      <c r="E29" s="240"/>
      <c r="F29" s="241"/>
      <c r="G29" s="242"/>
      <c r="H29" s="243"/>
      <c r="I29" s="244"/>
      <c r="J29" s="244"/>
      <c r="K29" s="244"/>
      <c r="L29" s="244"/>
      <c r="M29" s="244"/>
    </row>
    <row r="30" spans="2:13" s="237" customFormat="1" ht="15.75" customHeight="1">
      <c r="B30" s="238"/>
      <c r="C30" s="178">
        <v>26</v>
      </c>
      <c r="D30" s="239"/>
      <c r="E30" s="240"/>
      <c r="F30" s="241"/>
      <c r="G30" s="242"/>
      <c r="H30" s="243"/>
      <c r="I30" s="244"/>
      <c r="J30" s="244"/>
      <c r="K30" s="244"/>
      <c r="L30" s="244"/>
      <c r="M30" s="244"/>
    </row>
    <row r="31" spans="2:13" s="237" customFormat="1" ht="15.75" customHeight="1">
      <c r="B31" s="238"/>
      <c r="C31" s="178">
        <v>27</v>
      </c>
      <c r="D31" s="239"/>
      <c r="E31" s="240"/>
      <c r="F31" s="241"/>
      <c r="G31" s="242"/>
      <c r="H31" s="243"/>
      <c r="I31" s="244"/>
      <c r="J31" s="244"/>
      <c r="K31" s="244"/>
      <c r="L31" s="244"/>
      <c r="M31" s="244"/>
    </row>
    <row r="32" spans="2:13" s="237" customFormat="1" ht="15.75" customHeight="1">
      <c r="B32" s="238"/>
      <c r="C32" s="178">
        <v>28</v>
      </c>
      <c r="D32" s="239"/>
      <c r="E32" s="240"/>
      <c r="F32" s="241"/>
      <c r="G32" s="242"/>
      <c r="H32" s="243"/>
      <c r="I32" s="244"/>
      <c r="J32" s="244"/>
      <c r="K32" s="244"/>
      <c r="L32" s="244"/>
      <c r="M32" s="244"/>
    </row>
    <row r="33" spans="1:13" s="237" customFormat="1" ht="15.75" customHeight="1">
      <c r="B33" s="238"/>
      <c r="C33" s="178">
        <v>29</v>
      </c>
      <c r="D33" s="239"/>
      <c r="E33" s="240"/>
      <c r="F33" s="241"/>
      <c r="G33" s="242"/>
      <c r="H33" s="243"/>
      <c r="I33" s="244"/>
      <c r="J33" s="244"/>
      <c r="K33" s="244"/>
      <c r="L33" s="244"/>
      <c r="M33" s="244"/>
    </row>
    <row r="34" spans="1:13" s="173" customFormat="1" ht="15.75" customHeight="1">
      <c r="A34" s="174"/>
      <c r="B34" s="174"/>
      <c r="C34" s="178">
        <v>30</v>
      </c>
      <c r="D34" s="190"/>
      <c r="E34" s="191"/>
      <c r="F34" s="193"/>
      <c r="G34" s="193"/>
      <c r="H34" s="193"/>
      <c r="I34" s="194"/>
      <c r="J34" s="194"/>
      <c r="K34" s="194"/>
      <c r="L34" s="194"/>
      <c r="M34" s="194"/>
    </row>
  </sheetData>
  <sheetProtection formatColumns="0" formatRows="0"/>
  <protectedRanges>
    <protectedRange sqref="F35:H64708 F1:H6" name="범위1"/>
    <protectedRange sqref="I2:J4 K1:M1 I35:M64630 I5:M6" name="범위1_3"/>
    <protectedRange sqref="J1" name="범위1_1_1"/>
    <protectedRange sqref="F7:H7 F11:H11 F34:H34 F13:M33 F9:M10" name="범위1_6"/>
    <protectedRange sqref="I7:M8 I11:M12 I34:M34" name="범위1_3_7"/>
    <protectedRange sqref="G12:H12 G8:H8" name="범위1_4_5_1"/>
    <protectedRange sqref="F8 F12" name="범위1_6_3_6_1"/>
    <protectedRange sqref="K2:M4" name="범위1_3_2"/>
  </protectedRanges>
  <mergeCells count="11">
    <mergeCell ref="H2:H4"/>
    <mergeCell ref="D1:E1"/>
    <mergeCell ref="D2:D4"/>
    <mergeCell ref="E2:E4"/>
    <mergeCell ref="F2:F4"/>
    <mergeCell ref="G2:G4"/>
    <mergeCell ref="I2:I4"/>
    <mergeCell ref="J2:J4"/>
    <mergeCell ref="K2:K4"/>
    <mergeCell ref="L2:L4"/>
    <mergeCell ref="M2:M4"/>
  </mergeCells>
  <phoneticPr fontId="3" type="noConversion"/>
  <pageMargins left="0.82677165354330717" right="0.15748031496062992" top="0.51" bottom="0.28999999999999998" header="0.23622047244094491" footer="0.19685039370078741"/>
  <pageSetup paperSize="9" scale="95"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90" zoomScaleSheetLayoutView="90" workbookViewId="0">
      <selection activeCell="Q14" sqref="Q14"/>
    </sheetView>
  </sheetViews>
  <sheetFormatPr defaultRowHeight="24.95" customHeight="1"/>
  <cols>
    <col min="1" max="1" width="4.88671875" style="85" customWidth="1"/>
    <col min="2" max="2" width="5.77734375" style="85" customWidth="1"/>
    <col min="3" max="4" width="8.88671875" style="85"/>
    <col min="5" max="5" width="5.77734375" style="85" customWidth="1"/>
    <col min="6" max="6" width="8.88671875" style="85"/>
    <col min="7" max="7" width="4.6640625" style="85" customWidth="1"/>
    <col min="8" max="8" width="6.77734375" style="85" customWidth="1"/>
    <col min="9" max="9" width="2.44140625" style="85" customWidth="1"/>
    <col min="10" max="10" width="4" style="85" customWidth="1"/>
    <col min="11" max="11" width="4.33203125" style="85" customWidth="1"/>
    <col min="12" max="12" width="2.44140625" style="85" customWidth="1"/>
    <col min="13" max="13" width="4.33203125" style="85" customWidth="1"/>
    <col min="14" max="14" width="2.44140625" style="85" customWidth="1"/>
    <col min="15" max="15" width="4.33203125" style="85" customWidth="1"/>
    <col min="16" max="16" width="2.88671875" style="85" customWidth="1"/>
    <col min="17" max="17" width="6.21875" style="85" customWidth="1"/>
    <col min="18" max="18" width="3.44140625" style="85" customWidth="1"/>
    <col min="19" max="19" width="4.5546875" style="85" customWidth="1"/>
    <col min="20" max="20" width="4.6640625" style="85" customWidth="1"/>
    <col min="21" max="21" width="4.33203125" style="85" customWidth="1"/>
    <col min="22" max="22" width="5.77734375" style="85" customWidth="1"/>
    <col min="23" max="23" width="3.33203125" style="85" customWidth="1"/>
    <col min="24" max="16384" width="8.88671875" style="85"/>
  </cols>
  <sheetData>
    <row r="1" spans="1:30" ht="24.95" customHeight="1">
      <c r="A1" s="695" t="s">
        <v>237</v>
      </c>
      <c r="B1" s="696"/>
      <c r="C1" s="696"/>
      <c r="D1" s="696"/>
      <c r="E1" s="696"/>
      <c r="F1" s="696"/>
      <c r="G1" s="696"/>
      <c r="H1" s="696"/>
      <c r="I1" s="696"/>
      <c r="J1" s="696"/>
      <c r="K1" s="696"/>
      <c r="L1" s="696"/>
      <c r="M1" s="696"/>
      <c r="N1" s="696"/>
      <c r="O1" s="696"/>
      <c r="P1" s="696"/>
      <c r="Q1" s="696"/>
      <c r="R1" s="696"/>
      <c r="S1" s="696"/>
      <c r="T1" s="696"/>
      <c r="U1" s="696"/>
      <c r="V1" s="696"/>
      <c r="W1" s="697"/>
    </row>
    <row r="2" spans="1:30" ht="21.95" customHeight="1">
      <c r="A2" s="86"/>
      <c r="B2" s="87"/>
      <c r="C2" s="87"/>
      <c r="D2" s="87"/>
      <c r="E2" s="87"/>
      <c r="F2" s="87"/>
      <c r="G2" s="87"/>
      <c r="H2" s="87"/>
      <c r="I2" s="368" t="s">
        <v>41</v>
      </c>
      <c r="J2" s="369" t="s">
        <v>238</v>
      </c>
      <c r="K2" s="369"/>
      <c r="L2" s="369"/>
      <c r="M2" s="370"/>
      <c r="N2" s="369"/>
      <c r="O2" s="371"/>
      <c r="P2" s="371"/>
      <c r="Q2" s="372"/>
      <c r="R2" s="372"/>
      <c r="S2" s="88"/>
      <c r="T2" s="88"/>
      <c r="U2" s="88"/>
      <c r="V2" s="88"/>
      <c r="W2" s="89"/>
      <c r="Y2" s="249"/>
      <c r="Z2" s="249"/>
      <c r="AA2" s="249"/>
      <c r="AB2" s="249"/>
      <c r="AC2" s="249"/>
      <c r="AD2" s="249"/>
    </row>
    <row r="3" spans="1:30" ht="21.95" customHeight="1">
      <c r="A3" s="90"/>
      <c r="B3" s="371"/>
      <c r="C3" s="371"/>
      <c r="D3" s="371"/>
      <c r="E3" s="371"/>
      <c r="F3" s="371"/>
      <c r="G3" s="371"/>
      <c r="H3" s="371"/>
      <c r="I3" s="369"/>
      <c r="J3" s="416" t="s">
        <v>42</v>
      </c>
      <c r="K3" s="417">
        <v>0.7</v>
      </c>
      <c r="L3" s="416" t="s">
        <v>43</v>
      </c>
      <c r="M3" s="417">
        <v>0.7</v>
      </c>
      <c r="N3" s="416" t="s">
        <v>43</v>
      </c>
      <c r="O3" s="417">
        <v>1.1000000000000001</v>
      </c>
      <c r="P3" s="418" t="s">
        <v>44</v>
      </c>
      <c r="Q3" s="406">
        <f>ROUNDDOWN(K3*M3*O3,3)</f>
        <v>0.53900000000000003</v>
      </c>
      <c r="R3" s="369" t="s">
        <v>45</v>
      </c>
      <c r="S3" s="372"/>
      <c r="T3" s="372"/>
      <c r="U3" s="372"/>
      <c r="V3" s="372"/>
      <c r="W3" s="91"/>
      <c r="Y3" s="249"/>
      <c r="Z3" s="249"/>
      <c r="AA3" s="249"/>
      <c r="AB3" s="249"/>
      <c r="AC3" s="250"/>
      <c r="AD3" s="249"/>
    </row>
    <row r="4" spans="1:30" ht="21.95" customHeight="1">
      <c r="A4" s="90"/>
      <c r="B4" s="371"/>
      <c r="C4" s="371"/>
      <c r="D4" s="371"/>
      <c r="E4" s="371"/>
      <c r="F4" s="371"/>
      <c r="G4" s="371"/>
      <c r="H4" s="371"/>
      <c r="I4" s="369"/>
      <c r="J4" s="369"/>
      <c r="K4" s="369"/>
      <c r="L4" s="369"/>
      <c r="M4" s="370"/>
      <c r="N4" s="369"/>
      <c r="O4" s="371"/>
      <c r="P4" s="371"/>
      <c r="Q4" s="372"/>
      <c r="R4" s="372"/>
      <c r="S4" s="372"/>
      <c r="T4" s="372"/>
      <c r="U4" s="372"/>
      <c r="V4" s="372"/>
      <c r="W4" s="91"/>
      <c r="Y4" s="249"/>
      <c r="Z4" s="249"/>
      <c r="AA4" s="249"/>
      <c r="AB4" s="249"/>
      <c r="AC4" s="249"/>
      <c r="AD4" s="249"/>
    </row>
    <row r="5" spans="1:30" ht="21.95" customHeight="1">
      <c r="A5" s="90"/>
      <c r="B5" s="371"/>
      <c r="C5" s="371"/>
      <c r="D5" s="371"/>
      <c r="E5" s="371"/>
      <c r="F5" s="371"/>
      <c r="G5" s="371"/>
      <c r="H5" s="371"/>
      <c r="I5" s="368" t="s">
        <v>46</v>
      </c>
      <c r="J5" s="369" t="s">
        <v>239</v>
      </c>
      <c r="K5" s="369"/>
      <c r="L5" s="369"/>
      <c r="M5" s="369"/>
      <c r="N5" s="369"/>
      <c r="O5" s="371"/>
      <c r="P5" s="371"/>
      <c r="Q5" s="372"/>
      <c r="R5" s="372"/>
      <c r="S5" s="372"/>
      <c r="T5" s="372"/>
      <c r="U5" s="372"/>
      <c r="V5" s="372"/>
      <c r="W5" s="91"/>
      <c r="Y5" s="249"/>
      <c r="Z5" s="249"/>
      <c r="AA5" s="249"/>
      <c r="AB5" s="249"/>
      <c r="AC5" s="250"/>
      <c r="AD5" s="249"/>
    </row>
    <row r="6" spans="1:30" ht="21.95" customHeight="1">
      <c r="A6" s="90"/>
      <c r="B6" s="371"/>
      <c r="C6" s="371"/>
      <c r="D6" s="371"/>
      <c r="E6" s="371"/>
      <c r="F6" s="371"/>
      <c r="G6" s="371"/>
      <c r="H6" s="371"/>
      <c r="I6" s="369"/>
      <c r="J6" s="416" t="s">
        <v>42</v>
      </c>
      <c r="K6" s="417">
        <v>0.7</v>
      </c>
      <c r="L6" s="416" t="s">
        <v>43</v>
      </c>
      <c r="M6" s="417">
        <v>0.7</v>
      </c>
      <c r="N6" s="416" t="s">
        <v>43</v>
      </c>
      <c r="O6" s="417">
        <v>0.8</v>
      </c>
      <c r="P6" s="418" t="s">
        <v>44</v>
      </c>
      <c r="Q6" s="406">
        <f>ROUNDDOWN(K6*M6*O6,3)</f>
        <v>0.39200000000000002</v>
      </c>
      <c r="R6" s="369" t="s">
        <v>45</v>
      </c>
      <c r="S6" s="372"/>
      <c r="T6" s="372"/>
      <c r="U6" s="372"/>
      <c r="V6" s="372"/>
      <c r="W6" s="91"/>
      <c r="Y6" s="249"/>
      <c r="Z6" s="249"/>
      <c r="AA6" s="249"/>
      <c r="AB6" s="249"/>
      <c r="AC6" s="249"/>
      <c r="AD6" s="249"/>
    </row>
    <row r="7" spans="1:30" ht="21.95" customHeight="1">
      <c r="A7" s="90"/>
      <c r="B7" s="371"/>
      <c r="C7" s="371"/>
      <c r="D7" s="371"/>
      <c r="E7" s="371"/>
      <c r="F7" s="371"/>
      <c r="G7" s="371"/>
      <c r="H7" s="371"/>
      <c r="I7" s="369"/>
      <c r="J7" s="369"/>
      <c r="K7" s="369"/>
      <c r="L7" s="369"/>
      <c r="M7" s="369"/>
      <c r="N7" s="369"/>
      <c r="O7" s="371"/>
      <c r="P7" s="371"/>
      <c r="Q7" s="372"/>
      <c r="R7" s="372"/>
      <c r="S7" s="372"/>
      <c r="T7" s="372"/>
      <c r="U7" s="372"/>
      <c r="V7" s="372"/>
      <c r="W7" s="91"/>
      <c r="Y7" s="249"/>
      <c r="Z7" s="249"/>
      <c r="AA7" s="249"/>
      <c r="AB7" s="249"/>
      <c r="AC7" s="251"/>
      <c r="AD7" s="249"/>
    </row>
    <row r="8" spans="1:30" ht="21.95" customHeight="1">
      <c r="A8" s="90"/>
      <c r="B8" s="371"/>
      <c r="C8" s="371"/>
      <c r="D8" s="371"/>
      <c r="E8" s="371"/>
      <c r="F8" s="371"/>
      <c r="G8" s="371"/>
      <c r="H8" s="371"/>
      <c r="I8" s="368" t="s">
        <v>137</v>
      </c>
      <c r="J8" s="369" t="s">
        <v>240</v>
      </c>
      <c r="K8" s="369"/>
      <c r="L8" s="369"/>
      <c r="M8" s="369"/>
      <c r="N8" s="369"/>
      <c r="O8" s="371"/>
      <c r="P8" s="371"/>
      <c r="Q8" s="372"/>
      <c r="R8" s="372"/>
      <c r="S8" s="372"/>
      <c r="T8" s="372"/>
      <c r="U8" s="372"/>
      <c r="V8" s="372"/>
      <c r="W8" s="91"/>
      <c r="Y8" s="249"/>
      <c r="Z8" s="249"/>
      <c r="AA8" s="249"/>
      <c r="AB8" s="249"/>
      <c r="AC8" s="249"/>
      <c r="AD8" s="249"/>
    </row>
    <row r="9" spans="1:30" ht="21.95" customHeight="1">
      <c r="A9" s="90"/>
      <c r="B9" s="371"/>
      <c r="C9" s="371"/>
      <c r="D9" s="371"/>
      <c r="E9" s="371"/>
      <c r="F9" s="371"/>
      <c r="G9" s="371"/>
      <c r="H9" s="371"/>
      <c r="I9" s="369"/>
      <c r="J9" s="416" t="s">
        <v>42</v>
      </c>
      <c r="K9" s="417">
        <v>0.7</v>
      </c>
      <c r="L9" s="416" t="s">
        <v>43</v>
      </c>
      <c r="M9" s="417">
        <v>0.7</v>
      </c>
      <c r="N9" s="416" t="s">
        <v>43</v>
      </c>
      <c r="O9" s="417">
        <v>0.3</v>
      </c>
      <c r="P9" s="418" t="s">
        <v>44</v>
      </c>
      <c r="Q9" s="406">
        <f>ROUNDDOWN(K9*M9*O9,3)</f>
        <v>0.14699999999999999</v>
      </c>
      <c r="R9" s="369" t="s">
        <v>45</v>
      </c>
      <c r="S9" s="372"/>
      <c r="T9" s="372"/>
      <c r="U9" s="372"/>
      <c r="V9" s="372"/>
      <c r="W9" s="91"/>
      <c r="Y9" s="249"/>
      <c r="Z9" s="249"/>
      <c r="AA9" s="249"/>
      <c r="AB9" s="249"/>
      <c r="AC9" s="250"/>
      <c r="AD9" s="249"/>
    </row>
    <row r="10" spans="1:30" ht="21.95" customHeight="1">
      <c r="A10" s="90"/>
      <c r="B10" s="371"/>
      <c r="C10" s="371"/>
      <c r="D10" s="371"/>
      <c r="E10" s="371"/>
      <c r="F10" s="371"/>
      <c r="G10" s="371"/>
      <c r="H10" s="371"/>
      <c r="I10" s="369"/>
      <c r="J10" s="369"/>
      <c r="K10" s="369"/>
      <c r="L10" s="369"/>
      <c r="M10" s="369"/>
      <c r="N10" s="369"/>
      <c r="O10" s="371"/>
      <c r="P10" s="371"/>
      <c r="Q10" s="372"/>
      <c r="R10" s="372"/>
      <c r="S10" s="372"/>
      <c r="T10" s="372"/>
      <c r="U10" s="372"/>
      <c r="V10" s="372"/>
      <c r="W10" s="91"/>
      <c r="Y10" s="249"/>
      <c r="Z10" s="249"/>
      <c r="AA10" s="249"/>
      <c r="AB10" s="249"/>
      <c r="AC10" s="250"/>
      <c r="AD10" s="249"/>
    </row>
    <row r="11" spans="1:30" ht="21.95" customHeight="1">
      <c r="A11" s="90"/>
      <c r="B11" s="371"/>
      <c r="C11" s="371"/>
      <c r="D11" s="371"/>
      <c r="E11" s="371"/>
      <c r="F11" s="371"/>
      <c r="G11" s="371"/>
      <c r="H11" s="371"/>
      <c r="I11" s="368" t="s">
        <v>241</v>
      </c>
      <c r="J11" s="369" t="s">
        <v>242</v>
      </c>
      <c r="K11" s="369"/>
      <c r="L11" s="369"/>
      <c r="M11" s="369"/>
      <c r="N11" s="369"/>
      <c r="O11" s="371"/>
      <c r="P11" s="371"/>
      <c r="Q11" s="372"/>
      <c r="R11" s="372"/>
      <c r="S11" s="372"/>
      <c r="T11" s="372"/>
      <c r="U11" s="372"/>
      <c r="V11" s="372"/>
      <c r="W11" s="91"/>
      <c r="Y11" s="249"/>
      <c r="Z11" s="249"/>
      <c r="AA11" s="249"/>
      <c r="AB11" s="249"/>
      <c r="AC11" s="249"/>
      <c r="AD11" s="249"/>
    </row>
    <row r="12" spans="1:30" ht="21.95" customHeight="1">
      <c r="A12" s="90"/>
      <c r="B12" s="371"/>
      <c r="C12" s="371"/>
      <c r="D12" s="371"/>
      <c r="E12" s="371"/>
      <c r="F12" s="371"/>
      <c r="G12" s="371"/>
      <c r="H12" s="371"/>
      <c r="I12" s="369"/>
      <c r="J12" s="416" t="s">
        <v>42</v>
      </c>
      <c r="K12" s="417">
        <v>0.7</v>
      </c>
      <c r="L12" s="416" t="s">
        <v>43</v>
      </c>
      <c r="M12" s="417">
        <v>0.7</v>
      </c>
      <c r="N12" s="416" t="s">
        <v>43</v>
      </c>
      <c r="O12" s="417">
        <v>0.8</v>
      </c>
      <c r="P12" s="418" t="s">
        <v>44</v>
      </c>
      <c r="Q12" s="406">
        <f>ROUNDDOWN(K12*M12*O12,3)</f>
        <v>0.39200000000000002</v>
      </c>
      <c r="R12" s="369" t="s">
        <v>45</v>
      </c>
      <c r="S12" s="372"/>
      <c r="T12" s="372"/>
      <c r="U12" s="372"/>
      <c r="V12" s="372"/>
      <c r="W12" s="91"/>
      <c r="Y12" s="249"/>
      <c r="Z12" s="249"/>
      <c r="AA12" s="249"/>
      <c r="AB12" s="249"/>
      <c r="AC12" s="249"/>
      <c r="AD12" s="249"/>
    </row>
    <row r="13" spans="1:30" ht="21.95" customHeight="1">
      <c r="A13" s="90"/>
      <c r="B13" s="371"/>
      <c r="C13" s="371"/>
      <c r="D13" s="371"/>
      <c r="E13" s="371"/>
      <c r="F13" s="371"/>
      <c r="G13" s="371"/>
      <c r="H13" s="371"/>
      <c r="I13" s="372"/>
      <c r="J13" s="372"/>
      <c r="K13" s="372"/>
      <c r="L13" s="372"/>
      <c r="M13" s="372"/>
      <c r="N13" s="372"/>
      <c r="O13" s="372"/>
      <c r="P13" s="372"/>
      <c r="Q13" s="372"/>
      <c r="R13" s="372"/>
      <c r="S13" s="372"/>
      <c r="T13" s="372"/>
      <c r="U13" s="372"/>
      <c r="V13" s="372"/>
      <c r="W13" s="91"/>
      <c r="Y13" s="249"/>
      <c r="Z13" s="249"/>
      <c r="AA13" s="249"/>
      <c r="AB13" s="249"/>
      <c r="AC13" s="250"/>
      <c r="AD13" s="249"/>
    </row>
    <row r="14" spans="1:30" ht="21.95" customHeight="1">
      <c r="A14" s="90"/>
      <c r="B14" s="371"/>
      <c r="C14" s="371"/>
      <c r="D14" s="371"/>
      <c r="E14" s="371"/>
      <c r="F14" s="371"/>
      <c r="G14" s="371"/>
      <c r="H14" s="371"/>
      <c r="I14" s="368"/>
      <c r="J14" s="369"/>
      <c r="K14" s="369"/>
      <c r="L14" s="369"/>
      <c r="M14" s="369"/>
      <c r="N14" s="369"/>
      <c r="O14" s="371"/>
      <c r="P14" s="371"/>
      <c r="Q14" s="372"/>
      <c r="R14" s="372"/>
      <c r="S14" s="372"/>
      <c r="T14" s="372"/>
      <c r="U14" s="372"/>
      <c r="V14" s="372"/>
      <c r="W14" s="91"/>
      <c r="Y14" s="249"/>
      <c r="Z14" s="249"/>
      <c r="AA14" s="249"/>
      <c r="AB14" s="249"/>
      <c r="AC14" s="250"/>
      <c r="AD14" s="249"/>
    </row>
    <row r="15" spans="1:30" ht="21.95" customHeight="1">
      <c r="A15" s="90"/>
      <c r="B15" s="369"/>
      <c r="C15" s="369"/>
      <c r="D15" s="369"/>
      <c r="E15" s="369"/>
      <c r="F15" s="369"/>
      <c r="G15" s="369"/>
      <c r="H15" s="371"/>
      <c r="I15" s="369"/>
      <c r="J15" s="416"/>
      <c r="K15" s="417"/>
      <c r="L15" s="416"/>
      <c r="M15" s="417"/>
      <c r="N15" s="416"/>
      <c r="O15" s="417"/>
      <c r="P15" s="418"/>
      <c r="Q15" s="417"/>
      <c r="R15" s="416"/>
      <c r="S15" s="417"/>
      <c r="T15" s="417"/>
      <c r="U15" s="406"/>
      <c r="V15" s="369"/>
      <c r="W15" s="91"/>
      <c r="Y15" s="249"/>
      <c r="Z15" s="249"/>
      <c r="AA15" s="249"/>
      <c r="AB15" s="249"/>
      <c r="AC15" s="250"/>
      <c r="AD15" s="249"/>
    </row>
    <row r="16" spans="1:30" ht="21.95" customHeight="1">
      <c r="A16" s="90"/>
      <c r="B16" s="369"/>
      <c r="C16" s="369"/>
      <c r="D16" s="407"/>
      <c r="E16" s="369"/>
      <c r="F16" s="369"/>
      <c r="G16" s="369"/>
      <c r="H16" s="371"/>
      <c r="I16" s="369"/>
      <c r="J16" s="416"/>
      <c r="K16" s="417"/>
      <c r="L16" s="416"/>
      <c r="M16" s="417"/>
      <c r="N16" s="416"/>
      <c r="O16" s="417"/>
      <c r="P16" s="418"/>
      <c r="Q16" s="406"/>
      <c r="R16" s="369"/>
      <c r="S16" s="372"/>
      <c r="T16" s="372"/>
      <c r="U16" s="372"/>
      <c r="V16" s="372"/>
      <c r="W16" s="91"/>
      <c r="Y16" s="249"/>
      <c r="Z16" s="249"/>
      <c r="AA16" s="249"/>
      <c r="AB16" s="249"/>
      <c r="AC16" s="250"/>
      <c r="AD16" s="249"/>
    </row>
    <row r="17" spans="1:30" ht="21.95" customHeight="1">
      <c r="A17" s="90"/>
      <c r="B17" s="369"/>
      <c r="C17" s="369"/>
      <c r="D17" s="407"/>
      <c r="E17" s="369"/>
      <c r="F17" s="371"/>
      <c r="G17" s="369"/>
      <c r="H17" s="371"/>
      <c r="I17" s="369"/>
      <c r="J17" s="416"/>
      <c r="K17" s="416"/>
      <c r="L17" s="416"/>
      <c r="M17" s="421"/>
      <c r="N17" s="369"/>
      <c r="O17" s="371"/>
      <c r="P17" s="371"/>
      <c r="Q17" s="372"/>
      <c r="R17" s="372"/>
      <c r="S17" s="372"/>
      <c r="T17" s="372"/>
      <c r="U17" s="372"/>
      <c r="V17" s="372"/>
      <c r="W17" s="91"/>
      <c r="Y17" s="249"/>
      <c r="Z17" s="249"/>
      <c r="AA17" s="249"/>
      <c r="AB17" s="249"/>
      <c r="AC17" s="251"/>
      <c r="AD17" s="249"/>
    </row>
    <row r="18" spans="1:30" ht="21.95" customHeight="1">
      <c r="A18" s="90"/>
      <c r="B18" s="369"/>
      <c r="C18" s="369"/>
      <c r="D18" s="407"/>
      <c r="E18" s="369"/>
      <c r="F18" s="369"/>
      <c r="G18" s="369"/>
      <c r="H18" s="371"/>
      <c r="I18" s="369"/>
      <c r="J18" s="369"/>
      <c r="K18" s="369"/>
      <c r="L18" s="369"/>
      <c r="M18" s="408"/>
      <c r="N18" s="369"/>
      <c r="O18" s="371"/>
      <c r="P18" s="371"/>
      <c r="Q18" s="372"/>
      <c r="R18" s="372"/>
      <c r="S18" s="372"/>
      <c r="T18" s="372"/>
      <c r="U18" s="372"/>
      <c r="V18" s="372"/>
      <c r="W18" s="91"/>
      <c r="Y18" s="249"/>
      <c r="Z18" s="249"/>
      <c r="AA18" s="249"/>
      <c r="AB18" s="249"/>
      <c r="AC18" s="251"/>
      <c r="AD18" s="249"/>
    </row>
    <row r="19" spans="1:30" ht="21.95" customHeight="1">
      <c r="A19" s="90"/>
      <c r="B19" s="369"/>
      <c r="C19" s="369"/>
      <c r="D19" s="370"/>
      <c r="E19" s="369"/>
      <c r="F19" s="369"/>
      <c r="G19" s="369"/>
      <c r="H19" s="371"/>
      <c r="I19" s="409"/>
      <c r="J19" s="410"/>
      <c r="K19" s="410"/>
      <c r="L19" s="410"/>
      <c r="M19" s="411"/>
      <c r="N19" s="412"/>
      <c r="O19" s="371"/>
      <c r="P19" s="371"/>
      <c r="Q19" s="372"/>
      <c r="R19" s="372"/>
      <c r="S19" s="372"/>
      <c r="T19" s="372"/>
      <c r="U19" s="372"/>
      <c r="V19" s="372"/>
      <c r="W19" s="91"/>
    </row>
    <row r="20" spans="1:30" ht="21.95" customHeight="1">
      <c r="A20" s="90"/>
      <c r="B20" s="371"/>
      <c r="C20" s="371"/>
      <c r="D20" s="371"/>
      <c r="E20" s="371"/>
      <c r="F20" s="371"/>
      <c r="G20" s="371"/>
      <c r="H20" s="371"/>
      <c r="I20" s="407"/>
      <c r="J20" s="410"/>
      <c r="K20" s="422"/>
      <c r="L20" s="410"/>
      <c r="M20" s="413"/>
      <c r="N20" s="414"/>
      <c r="O20" s="371"/>
      <c r="P20" s="371"/>
      <c r="Q20" s="372"/>
      <c r="R20" s="372"/>
      <c r="S20" s="372"/>
      <c r="T20" s="372"/>
      <c r="U20" s="372"/>
      <c r="V20" s="372"/>
      <c r="W20" s="91"/>
    </row>
    <row r="21" spans="1:30" ht="24.95" customHeight="1">
      <c r="A21" s="92"/>
      <c r="B21" s="93"/>
      <c r="C21" s="93"/>
      <c r="D21" s="93"/>
      <c r="E21" s="93"/>
      <c r="F21" s="93"/>
      <c r="G21" s="93"/>
      <c r="H21" s="93"/>
      <c r="I21" s="93"/>
      <c r="J21" s="93"/>
      <c r="K21" s="93"/>
      <c r="L21" s="93"/>
      <c r="M21" s="93"/>
      <c r="N21" s="93"/>
      <c r="O21" s="93"/>
      <c r="P21" s="93"/>
      <c r="Q21" s="93"/>
      <c r="R21" s="93"/>
      <c r="S21" s="93"/>
      <c r="T21" s="93"/>
      <c r="U21" s="93"/>
      <c r="V21" s="93"/>
      <c r="W21" s="94"/>
    </row>
    <row r="22" spans="1:30" ht="24.95" customHeight="1">
      <c r="A22" s="695" t="s">
        <v>243</v>
      </c>
      <c r="B22" s="696"/>
      <c r="C22" s="696"/>
      <c r="D22" s="696"/>
      <c r="E22" s="696"/>
      <c r="F22" s="696"/>
      <c r="G22" s="696"/>
      <c r="H22" s="696"/>
      <c r="I22" s="696"/>
      <c r="J22" s="696"/>
      <c r="K22" s="696"/>
      <c r="L22" s="696"/>
      <c r="M22" s="696"/>
      <c r="N22" s="696"/>
      <c r="O22" s="696"/>
      <c r="P22" s="696"/>
      <c r="Q22" s="696"/>
      <c r="R22" s="696"/>
      <c r="S22" s="696"/>
      <c r="T22" s="696"/>
      <c r="U22" s="696"/>
      <c r="V22" s="696"/>
      <c r="W22" s="697"/>
    </row>
    <row r="23" spans="1:30" ht="21.95" customHeight="1">
      <c r="A23" s="86"/>
      <c r="B23" s="87"/>
      <c r="C23" s="87"/>
      <c r="D23" s="87"/>
      <c r="E23" s="87"/>
      <c r="F23" s="87"/>
      <c r="G23" s="87"/>
      <c r="H23" s="87"/>
      <c r="I23" s="368" t="s">
        <v>41</v>
      </c>
      <c r="J23" s="369" t="s">
        <v>238</v>
      </c>
      <c r="K23" s="369"/>
      <c r="L23" s="369"/>
      <c r="M23" s="370"/>
      <c r="N23" s="369"/>
      <c r="O23" s="371"/>
      <c r="P23" s="371"/>
      <c r="Q23" s="372"/>
      <c r="R23" s="372"/>
      <c r="S23" s="88"/>
      <c r="T23" s="88"/>
      <c r="U23" s="88"/>
      <c r="V23" s="88"/>
      <c r="W23" s="89"/>
      <c r="Y23" s="249"/>
      <c r="Z23" s="249"/>
      <c r="AA23" s="249"/>
      <c r="AB23" s="249"/>
      <c r="AC23" s="249"/>
      <c r="AD23" s="249"/>
    </row>
    <row r="24" spans="1:30" ht="21.95" customHeight="1">
      <c r="A24" s="90"/>
      <c r="B24" s="371"/>
      <c r="C24" s="371"/>
      <c r="D24" s="371"/>
      <c r="E24" s="371"/>
      <c r="F24" s="371"/>
      <c r="G24" s="371"/>
      <c r="H24" s="371"/>
      <c r="I24" s="369"/>
      <c r="J24" s="416" t="s">
        <v>42</v>
      </c>
      <c r="K24" s="417">
        <v>0.7</v>
      </c>
      <c r="L24" s="416" t="s">
        <v>43</v>
      </c>
      <c r="M24" s="417">
        <v>0.7</v>
      </c>
      <c r="N24" s="416" t="s">
        <v>43</v>
      </c>
      <c r="O24" s="417">
        <v>1</v>
      </c>
      <c r="P24" s="418" t="s">
        <v>44</v>
      </c>
      <c r="Q24" s="406">
        <f>ROUNDDOWN(K24*M24*O24,3)</f>
        <v>0.49</v>
      </c>
      <c r="R24" s="369" t="s">
        <v>45</v>
      </c>
      <c r="S24" s="372"/>
      <c r="T24" s="372"/>
      <c r="U24" s="372"/>
      <c r="V24" s="372"/>
      <c r="W24" s="91"/>
      <c r="Y24" s="249"/>
      <c r="Z24" s="249"/>
      <c r="AA24" s="249"/>
      <c r="AB24" s="249"/>
      <c r="AC24" s="250"/>
      <c r="AD24" s="249"/>
    </row>
    <row r="25" spans="1:30" ht="21.95" customHeight="1">
      <c r="A25" s="90"/>
      <c r="B25" s="371"/>
      <c r="C25" s="371"/>
      <c r="D25" s="371"/>
      <c r="E25" s="371"/>
      <c r="F25" s="371"/>
      <c r="G25" s="371"/>
      <c r="H25" s="371"/>
      <c r="I25" s="369"/>
      <c r="J25" s="369"/>
      <c r="K25" s="369"/>
      <c r="L25" s="369"/>
      <c r="M25" s="370"/>
      <c r="N25" s="369"/>
      <c r="O25" s="371"/>
      <c r="P25" s="371"/>
      <c r="Q25" s="372"/>
      <c r="R25" s="372"/>
      <c r="S25" s="372"/>
      <c r="T25" s="372"/>
      <c r="U25" s="372"/>
      <c r="V25" s="372"/>
      <c r="W25" s="91"/>
      <c r="Y25" s="249"/>
      <c r="Z25" s="249"/>
      <c r="AA25" s="249"/>
      <c r="AB25" s="249"/>
      <c r="AC25" s="249"/>
      <c r="AD25" s="249"/>
    </row>
    <row r="26" spans="1:30" ht="21.95" customHeight="1">
      <c r="A26" s="90"/>
      <c r="B26" s="371"/>
      <c r="C26" s="371"/>
      <c r="D26" s="371"/>
      <c r="E26" s="371"/>
      <c r="F26" s="371"/>
      <c r="G26" s="371"/>
      <c r="H26" s="371"/>
      <c r="I26" s="368" t="s">
        <v>46</v>
      </c>
      <c r="J26" s="369" t="s">
        <v>239</v>
      </c>
      <c r="K26" s="369"/>
      <c r="L26" s="369"/>
      <c r="M26" s="369"/>
      <c r="N26" s="369"/>
      <c r="O26" s="371"/>
      <c r="P26" s="371"/>
      <c r="Q26" s="372"/>
      <c r="R26" s="372"/>
      <c r="S26" s="372"/>
      <c r="T26" s="372"/>
      <c r="U26" s="372"/>
      <c r="V26" s="372"/>
      <c r="W26" s="91"/>
      <c r="Y26" s="249"/>
      <c r="Z26" s="249"/>
      <c r="AA26" s="249"/>
      <c r="AB26" s="249"/>
      <c r="AC26" s="250"/>
      <c r="AD26" s="249"/>
    </row>
    <row r="27" spans="1:30" ht="21.95" customHeight="1">
      <c r="A27" s="90"/>
      <c r="B27" s="371"/>
      <c r="C27" s="371"/>
      <c r="D27" s="371"/>
      <c r="E27" s="371"/>
      <c r="F27" s="371"/>
      <c r="G27" s="371"/>
      <c r="H27" s="371"/>
      <c r="I27" s="369"/>
      <c r="J27" s="416" t="s">
        <v>42</v>
      </c>
      <c r="K27" s="417">
        <v>0.7</v>
      </c>
      <c r="L27" s="416" t="s">
        <v>43</v>
      </c>
      <c r="M27" s="417">
        <v>0.7</v>
      </c>
      <c r="N27" s="416" t="s">
        <v>43</v>
      </c>
      <c r="O27" s="417">
        <v>0.8</v>
      </c>
      <c r="P27" s="418" t="s">
        <v>44</v>
      </c>
      <c r="Q27" s="406">
        <f>ROUNDDOWN(K27*M27*O27,3)</f>
        <v>0.39200000000000002</v>
      </c>
      <c r="R27" s="369" t="s">
        <v>45</v>
      </c>
      <c r="S27" s="372"/>
      <c r="T27" s="372"/>
      <c r="U27" s="372"/>
      <c r="V27" s="372"/>
      <c r="W27" s="91"/>
      <c r="Y27" s="249"/>
      <c r="Z27" s="249"/>
      <c r="AA27" s="249"/>
      <c r="AB27" s="249"/>
      <c r="AC27" s="249"/>
      <c r="AD27" s="249"/>
    </row>
    <row r="28" spans="1:30" ht="21.95" customHeight="1">
      <c r="A28" s="90"/>
      <c r="B28" s="371"/>
      <c r="C28" s="371"/>
      <c r="D28" s="371"/>
      <c r="E28" s="371"/>
      <c r="F28" s="371"/>
      <c r="G28" s="371"/>
      <c r="H28" s="371"/>
      <c r="I28" s="369"/>
      <c r="J28" s="369"/>
      <c r="K28" s="369"/>
      <c r="L28" s="369"/>
      <c r="M28" s="369"/>
      <c r="N28" s="369"/>
      <c r="O28" s="371"/>
      <c r="P28" s="371"/>
      <c r="Q28" s="372"/>
      <c r="R28" s="372"/>
      <c r="S28" s="372"/>
      <c r="T28" s="372"/>
      <c r="U28" s="372"/>
      <c r="V28" s="372"/>
      <c r="W28" s="91"/>
      <c r="Y28" s="249"/>
      <c r="Z28" s="249"/>
      <c r="AA28" s="249"/>
      <c r="AB28" s="249"/>
      <c r="AC28" s="251"/>
      <c r="AD28" s="249"/>
    </row>
    <row r="29" spans="1:30" ht="21.95" customHeight="1">
      <c r="A29" s="90"/>
      <c r="B29" s="371"/>
      <c r="C29" s="371"/>
      <c r="D29" s="371"/>
      <c r="E29" s="371"/>
      <c r="F29" s="371"/>
      <c r="G29" s="371"/>
      <c r="H29" s="371"/>
      <c r="I29" s="368" t="s">
        <v>137</v>
      </c>
      <c r="J29" s="369" t="s">
        <v>240</v>
      </c>
      <c r="K29" s="369"/>
      <c r="L29" s="369"/>
      <c r="M29" s="369"/>
      <c r="N29" s="369"/>
      <c r="O29" s="371"/>
      <c r="P29" s="371"/>
      <c r="Q29" s="372"/>
      <c r="R29" s="372"/>
      <c r="S29" s="372"/>
      <c r="T29" s="372"/>
      <c r="U29" s="372"/>
      <c r="V29" s="372"/>
      <c r="W29" s="91"/>
      <c r="Y29" s="249"/>
      <c r="Z29" s="249"/>
      <c r="AA29" s="249"/>
      <c r="AB29" s="249"/>
      <c r="AC29" s="249"/>
      <c r="AD29" s="249"/>
    </row>
    <row r="30" spans="1:30" ht="21.95" customHeight="1">
      <c r="A30" s="90"/>
      <c r="B30" s="371"/>
      <c r="C30" s="371"/>
      <c r="D30" s="371"/>
      <c r="E30" s="371"/>
      <c r="F30" s="371"/>
      <c r="G30" s="371"/>
      <c r="H30" s="371"/>
      <c r="I30" s="369"/>
      <c r="J30" s="416" t="s">
        <v>42</v>
      </c>
      <c r="K30" s="417">
        <v>0.7</v>
      </c>
      <c r="L30" s="416" t="s">
        <v>43</v>
      </c>
      <c r="M30" s="417">
        <v>0.7</v>
      </c>
      <c r="N30" s="416" t="s">
        <v>43</v>
      </c>
      <c r="O30" s="417">
        <v>0.2</v>
      </c>
      <c r="P30" s="418" t="s">
        <v>44</v>
      </c>
      <c r="Q30" s="406">
        <f>ROUNDDOWN(K30*M30*O30,3)</f>
        <v>9.8000000000000004E-2</v>
      </c>
      <c r="R30" s="369" t="s">
        <v>45</v>
      </c>
      <c r="S30" s="372"/>
      <c r="T30" s="372"/>
      <c r="U30" s="372"/>
      <c r="V30" s="372"/>
      <c r="W30" s="91"/>
      <c r="Y30" s="249"/>
      <c r="Z30" s="249"/>
      <c r="AA30" s="249"/>
      <c r="AB30" s="249"/>
      <c r="AC30" s="250"/>
      <c r="AD30" s="249"/>
    </row>
    <row r="31" spans="1:30" ht="21.95" customHeight="1">
      <c r="A31" s="90"/>
      <c r="B31" s="371"/>
      <c r="C31" s="371"/>
      <c r="D31" s="371"/>
      <c r="E31" s="371"/>
      <c r="F31" s="371"/>
      <c r="G31" s="371"/>
      <c r="H31" s="371"/>
      <c r="I31" s="369"/>
      <c r="J31" s="369"/>
      <c r="K31" s="369"/>
      <c r="L31" s="369"/>
      <c r="M31" s="369"/>
      <c r="N31" s="369"/>
      <c r="O31" s="371"/>
      <c r="P31" s="371"/>
      <c r="Q31" s="372"/>
      <c r="R31" s="372"/>
      <c r="S31" s="372"/>
      <c r="T31" s="372"/>
      <c r="U31" s="372"/>
      <c r="V31" s="372"/>
      <c r="W31" s="91"/>
      <c r="Y31" s="249"/>
      <c r="Z31" s="249"/>
      <c r="AA31" s="249"/>
      <c r="AB31" s="249"/>
      <c r="AC31" s="250"/>
      <c r="AD31" s="249"/>
    </row>
    <row r="32" spans="1:30" ht="21.95" customHeight="1">
      <c r="A32" s="90"/>
      <c r="B32" s="371"/>
      <c r="C32" s="371"/>
      <c r="D32" s="371"/>
      <c r="E32" s="371"/>
      <c r="F32" s="371"/>
      <c r="G32" s="371"/>
      <c r="H32" s="371"/>
      <c r="I32" s="368" t="s">
        <v>241</v>
      </c>
      <c r="J32" s="369" t="s">
        <v>242</v>
      </c>
      <c r="K32" s="369"/>
      <c r="L32" s="369"/>
      <c r="M32" s="369"/>
      <c r="N32" s="369"/>
      <c r="O32" s="371"/>
      <c r="P32" s="371"/>
      <c r="Q32" s="372"/>
      <c r="R32" s="372"/>
      <c r="S32" s="372"/>
      <c r="T32" s="372"/>
      <c r="U32" s="372"/>
      <c r="V32" s="372"/>
      <c r="W32" s="91"/>
      <c r="Y32" s="249"/>
      <c r="Z32" s="249"/>
      <c r="AA32" s="249"/>
      <c r="AB32" s="249"/>
      <c r="AC32" s="249"/>
      <c r="AD32" s="249"/>
    </row>
    <row r="33" spans="1:30" ht="21.95" customHeight="1">
      <c r="A33" s="90"/>
      <c r="B33" s="371"/>
      <c r="C33" s="371"/>
      <c r="D33" s="371"/>
      <c r="E33" s="371"/>
      <c r="F33" s="371"/>
      <c r="G33" s="371"/>
      <c r="H33" s="371"/>
      <c r="I33" s="369"/>
      <c r="J33" s="416" t="s">
        <v>42</v>
      </c>
      <c r="K33" s="417">
        <v>0.7</v>
      </c>
      <c r="L33" s="416" t="s">
        <v>43</v>
      </c>
      <c r="M33" s="417">
        <v>0.7</v>
      </c>
      <c r="N33" s="416" t="s">
        <v>43</v>
      </c>
      <c r="O33" s="417">
        <v>0.8</v>
      </c>
      <c r="P33" s="418" t="s">
        <v>44</v>
      </c>
      <c r="Q33" s="406">
        <f>ROUNDDOWN(K33*M33*O33,3)</f>
        <v>0.39200000000000002</v>
      </c>
      <c r="R33" s="369" t="s">
        <v>45</v>
      </c>
      <c r="S33" s="372"/>
      <c r="T33" s="372"/>
      <c r="U33" s="372"/>
      <c r="V33" s="372"/>
      <c r="W33" s="91"/>
      <c r="Y33" s="249"/>
      <c r="Z33" s="249"/>
      <c r="AA33" s="249"/>
      <c r="AB33" s="249"/>
      <c r="AC33" s="249"/>
      <c r="AD33" s="249"/>
    </row>
    <row r="34" spans="1:30" ht="21.95" customHeight="1">
      <c r="A34" s="90"/>
      <c r="B34" s="371"/>
      <c r="C34" s="371"/>
      <c r="D34" s="371"/>
      <c r="E34" s="371"/>
      <c r="F34" s="371"/>
      <c r="G34" s="371"/>
      <c r="H34" s="371"/>
      <c r="I34" s="369"/>
      <c r="J34" s="369"/>
      <c r="K34" s="369"/>
      <c r="L34" s="369"/>
      <c r="M34" s="370"/>
      <c r="N34" s="369"/>
      <c r="O34" s="371"/>
      <c r="P34" s="371"/>
      <c r="Q34" s="372"/>
      <c r="R34" s="372"/>
      <c r="S34" s="372"/>
      <c r="T34" s="372"/>
      <c r="U34" s="372"/>
      <c r="V34" s="372"/>
      <c r="W34" s="91"/>
      <c r="Y34" s="249"/>
      <c r="Z34" s="249"/>
      <c r="AA34" s="249"/>
      <c r="AB34" s="249"/>
      <c r="AC34" s="250"/>
      <c r="AD34" s="249"/>
    </row>
    <row r="35" spans="1:30" ht="21.95" customHeight="1">
      <c r="A35" s="90"/>
      <c r="B35" s="371"/>
      <c r="C35" s="371"/>
      <c r="D35" s="371"/>
      <c r="E35" s="371"/>
      <c r="F35" s="371"/>
      <c r="G35" s="371"/>
      <c r="H35" s="371"/>
      <c r="I35" s="368" t="s">
        <v>244</v>
      </c>
      <c r="J35" s="369" t="s">
        <v>245</v>
      </c>
      <c r="K35" s="369"/>
      <c r="L35" s="369"/>
      <c r="M35" s="370"/>
      <c r="N35" s="369"/>
      <c r="O35" s="371"/>
      <c r="P35" s="371"/>
      <c r="Q35" s="372"/>
      <c r="R35" s="372"/>
      <c r="S35" s="372"/>
      <c r="T35" s="372"/>
      <c r="U35" s="372"/>
      <c r="V35" s="372"/>
      <c r="W35" s="91"/>
      <c r="Y35" s="249"/>
      <c r="Z35" s="249"/>
      <c r="AA35" s="249"/>
      <c r="AB35" s="249"/>
      <c r="AC35" s="250"/>
      <c r="AD35" s="249"/>
    </row>
    <row r="36" spans="1:30" ht="21.95" customHeight="1">
      <c r="A36" s="90"/>
      <c r="B36" s="369"/>
      <c r="C36" s="369"/>
      <c r="D36" s="369"/>
      <c r="E36" s="369"/>
      <c r="F36" s="369"/>
      <c r="G36" s="369"/>
      <c r="H36" s="371"/>
      <c r="I36" s="369"/>
      <c r="J36" s="416" t="s">
        <v>246</v>
      </c>
      <c r="K36" s="417">
        <v>0.7</v>
      </c>
      <c r="L36" s="416" t="s">
        <v>43</v>
      </c>
      <c r="M36" s="417">
        <v>0.7</v>
      </c>
      <c r="N36" s="416"/>
      <c r="O36" s="417"/>
      <c r="P36" s="418" t="s">
        <v>44</v>
      </c>
      <c r="Q36" s="406">
        <f>ROUNDDOWN(K36*M36,3)</f>
        <v>0.49</v>
      </c>
      <c r="R36" s="369" t="s">
        <v>154</v>
      </c>
      <c r="S36" s="372"/>
      <c r="T36" s="372"/>
      <c r="U36" s="372"/>
      <c r="V36" s="372"/>
      <c r="W36" s="91"/>
      <c r="Y36" s="249"/>
      <c r="Z36" s="249"/>
      <c r="AA36" s="249"/>
      <c r="AB36" s="249"/>
      <c r="AC36" s="250"/>
      <c r="AD36" s="249"/>
    </row>
    <row r="37" spans="1:30" ht="21.95" customHeight="1">
      <c r="A37" s="90"/>
      <c r="B37" s="369"/>
      <c r="C37" s="369"/>
      <c r="D37" s="369"/>
      <c r="E37" s="369"/>
      <c r="F37" s="369"/>
      <c r="G37" s="369"/>
      <c r="H37" s="371"/>
      <c r="I37" s="369"/>
      <c r="J37" s="369"/>
      <c r="K37" s="369"/>
      <c r="L37" s="369"/>
      <c r="M37" s="370"/>
      <c r="N37" s="369"/>
      <c r="O37" s="371"/>
      <c r="P37" s="371"/>
      <c r="Q37" s="372"/>
      <c r="R37" s="372"/>
      <c r="S37" s="372"/>
      <c r="T37" s="372"/>
      <c r="U37" s="372"/>
      <c r="V37" s="372"/>
      <c r="W37" s="91"/>
      <c r="Y37" s="249"/>
      <c r="Z37" s="249"/>
      <c r="AA37" s="249"/>
      <c r="AB37" s="249"/>
      <c r="AC37" s="250"/>
      <c r="AD37" s="249"/>
    </row>
    <row r="38" spans="1:30" ht="21.95" customHeight="1">
      <c r="A38" s="90"/>
      <c r="B38" s="369"/>
      <c r="C38" s="369"/>
      <c r="D38" s="407"/>
      <c r="E38" s="369"/>
      <c r="F38" s="369"/>
      <c r="G38" s="369"/>
      <c r="H38" s="371"/>
      <c r="I38" s="368" t="s">
        <v>247</v>
      </c>
      <c r="J38" s="369" t="s">
        <v>39</v>
      </c>
      <c r="K38" s="369"/>
      <c r="L38" s="369"/>
      <c r="M38" s="370"/>
      <c r="N38" s="369"/>
      <c r="O38" s="371"/>
      <c r="P38" s="371"/>
      <c r="Q38" s="372"/>
      <c r="R38" s="372"/>
      <c r="S38" s="372"/>
      <c r="T38" s="372"/>
      <c r="U38" s="372"/>
      <c r="V38" s="372"/>
      <c r="W38" s="91"/>
      <c r="Y38" s="249"/>
      <c r="Z38" s="249"/>
      <c r="AA38" s="249"/>
      <c r="AB38" s="249"/>
      <c r="AC38" s="250"/>
      <c r="AD38" s="249"/>
    </row>
    <row r="39" spans="1:30" ht="21.95" customHeight="1">
      <c r="A39" s="90"/>
      <c r="B39" s="369"/>
      <c r="C39" s="369"/>
      <c r="D39" s="407"/>
      <c r="E39" s="369"/>
      <c r="F39" s="371"/>
      <c r="G39" s="369"/>
      <c r="H39" s="371"/>
      <c r="I39" s="369"/>
      <c r="J39" s="416" t="s">
        <v>42</v>
      </c>
      <c r="K39" s="417">
        <v>0.7</v>
      </c>
      <c r="L39" s="416" t="s">
        <v>43</v>
      </c>
      <c r="M39" s="417">
        <v>0.7</v>
      </c>
      <c r="N39" s="416" t="s">
        <v>43</v>
      </c>
      <c r="O39" s="417">
        <v>0.04</v>
      </c>
      <c r="P39" s="418" t="s">
        <v>44</v>
      </c>
      <c r="Q39" s="406">
        <f>ROUNDDOWN(K39*M39*O39,4)</f>
        <v>1.9599999999999999E-2</v>
      </c>
      <c r="R39" s="369" t="s">
        <v>45</v>
      </c>
      <c r="S39" s="372"/>
      <c r="T39" s="372"/>
      <c r="U39" s="372"/>
      <c r="V39" s="372"/>
      <c r="W39" s="91"/>
      <c r="Y39" s="249"/>
      <c r="Z39" s="249"/>
      <c r="AA39" s="249"/>
      <c r="AB39" s="249"/>
      <c r="AC39" s="251"/>
      <c r="AD39" s="249"/>
    </row>
    <row r="40" spans="1:30" ht="21.95" customHeight="1">
      <c r="A40" s="90"/>
      <c r="B40" s="369"/>
      <c r="C40" s="369"/>
      <c r="D40" s="370"/>
      <c r="E40" s="369"/>
      <c r="F40" s="369"/>
      <c r="G40" s="369"/>
      <c r="H40" s="371"/>
      <c r="I40" s="372"/>
      <c r="J40" s="372"/>
      <c r="K40" s="372"/>
      <c r="L40" s="372"/>
      <c r="M40" s="372"/>
      <c r="N40" s="372"/>
      <c r="O40" s="372"/>
      <c r="P40" s="372"/>
      <c r="Q40" s="372"/>
      <c r="R40" s="372"/>
      <c r="S40" s="372"/>
      <c r="T40" s="372"/>
      <c r="U40" s="372"/>
      <c r="V40" s="372"/>
      <c r="W40" s="91"/>
    </row>
    <row r="41" spans="1:30" ht="21.95" customHeight="1">
      <c r="A41" s="90"/>
      <c r="B41" s="371"/>
      <c r="C41" s="371"/>
      <c r="D41" s="371"/>
      <c r="E41" s="371"/>
      <c r="F41" s="371"/>
      <c r="G41" s="371"/>
      <c r="H41" s="371"/>
      <c r="I41" s="368" t="s">
        <v>290</v>
      </c>
      <c r="J41" s="369" t="s">
        <v>291</v>
      </c>
      <c r="K41" s="369"/>
      <c r="L41" s="369"/>
      <c r="M41" s="369"/>
      <c r="N41" s="369"/>
      <c r="O41" s="371"/>
      <c r="P41" s="371"/>
      <c r="Q41" s="372"/>
      <c r="R41" s="372"/>
      <c r="S41" s="372"/>
      <c r="T41" s="372"/>
      <c r="U41" s="372"/>
      <c r="V41" s="372"/>
      <c r="W41" s="91"/>
    </row>
    <row r="42" spans="1:30" ht="24.95" customHeight="1">
      <c r="A42" s="92"/>
      <c r="B42" s="93"/>
      <c r="C42" s="93"/>
      <c r="D42" s="93"/>
      <c r="E42" s="93"/>
      <c r="F42" s="93"/>
      <c r="G42" s="93"/>
      <c r="H42" s="93"/>
      <c r="I42" s="209"/>
      <c r="J42" s="357" t="s">
        <v>292</v>
      </c>
      <c r="K42" s="358">
        <v>0.7</v>
      </c>
      <c r="L42" s="419" t="s">
        <v>43</v>
      </c>
      <c r="M42" s="420">
        <v>0.7</v>
      </c>
      <c r="N42" s="357" t="s">
        <v>294</v>
      </c>
      <c r="O42" s="358">
        <v>0.06</v>
      </c>
      <c r="P42" s="359" t="s">
        <v>293</v>
      </c>
      <c r="Q42" s="429">
        <f>ROUNDDOWN(K42*M42*O42,4)</f>
        <v>2.9399999999999999E-2</v>
      </c>
      <c r="R42" s="369" t="s">
        <v>45</v>
      </c>
      <c r="S42" s="358" t="s">
        <v>294</v>
      </c>
      <c r="T42" s="358">
        <v>3.33</v>
      </c>
      <c r="U42" s="428" t="s">
        <v>293</v>
      </c>
      <c r="V42" s="430">
        <f>ROUNDDOWN(Q42*T42,3)</f>
        <v>9.7000000000000003E-2</v>
      </c>
      <c r="W42" s="94" t="s">
        <v>40</v>
      </c>
    </row>
    <row r="43" spans="1:30" ht="24.95" customHeight="1">
      <c r="A43" s="695" t="s">
        <v>248</v>
      </c>
      <c r="B43" s="696"/>
      <c r="C43" s="696"/>
      <c r="D43" s="696"/>
      <c r="E43" s="696"/>
      <c r="F43" s="696"/>
      <c r="G43" s="696"/>
      <c r="H43" s="696"/>
      <c r="I43" s="696"/>
      <c r="J43" s="696"/>
      <c r="K43" s="696"/>
      <c r="L43" s="696"/>
      <c r="M43" s="696"/>
      <c r="N43" s="696"/>
      <c r="O43" s="696"/>
      <c r="P43" s="696"/>
      <c r="Q43" s="696"/>
      <c r="R43" s="696"/>
      <c r="S43" s="696"/>
      <c r="T43" s="696"/>
      <c r="U43" s="696"/>
      <c r="V43" s="696"/>
      <c r="W43" s="697"/>
    </row>
    <row r="44" spans="1:30" ht="21.95" customHeight="1">
      <c r="A44" s="86"/>
      <c r="B44" s="87"/>
      <c r="C44" s="87"/>
      <c r="D44" s="87"/>
      <c r="E44" s="87"/>
      <c r="F44" s="87"/>
      <c r="G44" s="87"/>
      <c r="H44" s="87"/>
      <c r="I44" s="368" t="s">
        <v>41</v>
      </c>
      <c r="J44" s="369" t="s">
        <v>238</v>
      </c>
      <c r="K44" s="369"/>
      <c r="L44" s="369"/>
      <c r="M44" s="370"/>
      <c r="N44" s="369"/>
      <c r="O44" s="371"/>
      <c r="P44" s="371"/>
      <c r="Q44" s="372"/>
      <c r="R44" s="372"/>
      <c r="S44" s="88"/>
      <c r="T44" s="88"/>
      <c r="U44" s="88"/>
      <c r="V44" s="88"/>
      <c r="W44" s="89"/>
      <c r="Y44" s="249"/>
      <c r="Z44" s="249"/>
      <c r="AA44" s="249"/>
      <c r="AB44" s="249"/>
      <c r="AC44" s="249"/>
      <c r="AD44" s="249"/>
    </row>
    <row r="45" spans="1:30" ht="21.95" customHeight="1">
      <c r="A45" s="90"/>
      <c r="B45" s="371"/>
      <c r="C45" s="371"/>
      <c r="D45" s="371"/>
      <c r="E45" s="371"/>
      <c r="F45" s="371"/>
      <c r="G45" s="371"/>
      <c r="H45" s="371"/>
      <c r="I45" s="369"/>
      <c r="J45" s="416" t="s">
        <v>42</v>
      </c>
      <c r="K45" s="417">
        <v>0.7</v>
      </c>
      <c r="L45" s="416" t="s">
        <v>43</v>
      </c>
      <c r="M45" s="417">
        <v>0.7</v>
      </c>
      <c r="N45" s="416" t="s">
        <v>43</v>
      </c>
      <c r="O45" s="417">
        <v>0.95</v>
      </c>
      <c r="P45" s="418" t="s">
        <v>44</v>
      </c>
      <c r="Q45" s="406">
        <f>ROUNDDOWN(K45*M45*O45,3)</f>
        <v>0.46500000000000002</v>
      </c>
      <c r="R45" s="369" t="s">
        <v>45</v>
      </c>
      <c r="S45" s="372"/>
      <c r="T45" s="372"/>
      <c r="U45" s="372"/>
      <c r="V45" s="372"/>
      <c r="W45" s="91"/>
      <c r="Y45" s="249"/>
      <c r="Z45" s="249"/>
      <c r="AA45" s="249"/>
      <c r="AB45" s="249"/>
      <c r="AC45" s="250"/>
      <c r="AD45" s="249"/>
    </row>
    <row r="46" spans="1:30" ht="21.95" customHeight="1">
      <c r="A46" s="90"/>
      <c r="B46" s="371"/>
      <c r="C46" s="371"/>
      <c r="D46" s="371"/>
      <c r="E46" s="371"/>
      <c r="F46" s="371"/>
      <c r="G46" s="371"/>
      <c r="H46" s="371"/>
      <c r="I46" s="368" t="s">
        <v>46</v>
      </c>
      <c r="J46" s="369" t="s">
        <v>239</v>
      </c>
      <c r="K46" s="369"/>
      <c r="L46" s="369"/>
      <c r="M46" s="369"/>
      <c r="N46" s="369"/>
      <c r="O46" s="371"/>
      <c r="P46" s="371"/>
      <c r="Q46" s="372"/>
      <c r="R46" s="372"/>
      <c r="S46" s="372"/>
      <c r="T46" s="372"/>
      <c r="U46" s="372"/>
      <c r="V46" s="372"/>
      <c r="W46" s="91"/>
      <c r="Y46" s="249"/>
      <c r="Z46" s="249"/>
      <c r="AA46" s="249"/>
      <c r="AB46" s="249"/>
      <c r="AC46" s="249"/>
      <c r="AD46" s="249"/>
    </row>
    <row r="47" spans="1:30" ht="21.95" customHeight="1">
      <c r="A47" s="90"/>
      <c r="B47" s="371"/>
      <c r="C47" s="371"/>
      <c r="D47" s="371"/>
      <c r="E47" s="371"/>
      <c r="F47" s="371"/>
      <c r="G47" s="371"/>
      <c r="H47" s="371"/>
      <c r="I47" s="369"/>
      <c r="J47" s="416" t="s">
        <v>42</v>
      </c>
      <c r="K47" s="417">
        <v>0.7</v>
      </c>
      <c r="L47" s="416" t="s">
        <v>43</v>
      </c>
      <c r="M47" s="417">
        <v>0.7</v>
      </c>
      <c r="N47" s="416" t="s">
        <v>43</v>
      </c>
      <c r="O47" s="417">
        <v>0.8</v>
      </c>
      <c r="P47" s="418" t="s">
        <v>44</v>
      </c>
      <c r="Q47" s="406">
        <f>ROUNDDOWN(K47*M47*O47,3)</f>
        <v>0.39200000000000002</v>
      </c>
      <c r="R47" s="369" t="s">
        <v>45</v>
      </c>
      <c r="S47" s="372"/>
      <c r="T47" s="372"/>
      <c r="U47" s="372"/>
      <c r="V47" s="372"/>
      <c r="W47" s="91"/>
      <c r="Y47" s="249"/>
      <c r="Z47" s="249"/>
      <c r="AA47" s="249"/>
      <c r="AB47" s="249"/>
      <c r="AC47" s="250"/>
      <c r="AD47" s="249"/>
    </row>
    <row r="48" spans="1:30" ht="21.95" customHeight="1">
      <c r="A48" s="90"/>
      <c r="B48" s="371"/>
      <c r="C48" s="371"/>
      <c r="D48" s="371"/>
      <c r="E48" s="371"/>
      <c r="F48" s="371"/>
      <c r="G48" s="371"/>
      <c r="H48" s="371"/>
      <c r="I48" s="368" t="s">
        <v>137</v>
      </c>
      <c r="J48" s="369" t="s">
        <v>240</v>
      </c>
      <c r="K48" s="369"/>
      <c r="L48" s="369"/>
      <c r="M48" s="369"/>
      <c r="N48" s="369"/>
      <c r="O48" s="371"/>
      <c r="P48" s="371"/>
      <c r="Q48" s="372"/>
      <c r="R48" s="372"/>
      <c r="S48" s="372"/>
      <c r="T48" s="372"/>
      <c r="U48" s="372"/>
      <c r="V48" s="372"/>
      <c r="W48" s="91"/>
      <c r="Y48" s="249"/>
      <c r="Z48" s="249"/>
      <c r="AA48" s="249"/>
      <c r="AB48" s="249"/>
      <c r="AC48" s="249"/>
      <c r="AD48" s="249"/>
    </row>
    <row r="49" spans="1:30" ht="21.95" customHeight="1">
      <c r="A49" s="90"/>
      <c r="B49" s="371"/>
      <c r="C49" s="371"/>
      <c r="D49" s="371"/>
      <c r="E49" s="371"/>
      <c r="F49" s="371"/>
      <c r="G49" s="371"/>
      <c r="H49" s="371"/>
      <c r="I49" s="369"/>
      <c r="J49" s="416" t="s">
        <v>42</v>
      </c>
      <c r="K49" s="417">
        <v>0.7</v>
      </c>
      <c r="L49" s="416" t="s">
        <v>43</v>
      </c>
      <c r="M49" s="417">
        <v>0.7</v>
      </c>
      <c r="N49" s="416" t="s">
        <v>43</v>
      </c>
      <c r="O49" s="417">
        <v>0.15</v>
      </c>
      <c r="P49" s="418" t="s">
        <v>44</v>
      </c>
      <c r="Q49" s="406">
        <f>ROUNDDOWN(K49*M49*O49,3)</f>
        <v>7.2999999999999995E-2</v>
      </c>
      <c r="R49" s="369" t="s">
        <v>45</v>
      </c>
      <c r="S49" s="372"/>
      <c r="T49" s="372"/>
      <c r="U49" s="372"/>
      <c r="V49" s="372"/>
      <c r="W49" s="91"/>
      <c r="Y49" s="249"/>
      <c r="Z49" s="249"/>
      <c r="AA49" s="249"/>
      <c r="AB49" s="249"/>
      <c r="AC49" s="251"/>
      <c r="AD49" s="249"/>
    </row>
    <row r="50" spans="1:30" ht="21.95" customHeight="1">
      <c r="A50" s="90"/>
      <c r="B50" s="371"/>
      <c r="C50" s="371"/>
      <c r="D50" s="371"/>
      <c r="E50" s="371"/>
      <c r="F50" s="371"/>
      <c r="G50" s="371"/>
      <c r="H50" s="371"/>
      <c r="I50" s="368" t="s">
        <v>241</v>
      </c>
      <c r="J50" s="369" t="s">
        <v>242</v>
      </c>
      <c r="K50" s="369"/>
      <c r="L50" s="369"/>
      <c r="M50" s="369"/>
      <c r="N50" s="369"/>
      <c r="O50" s="371"/>
      <c r="P50" s="371"/>
      <c r="Q50" s="372"/>
      <c r="R50" s="372"/>
      <c r="S50" s="372"/>
      <c r="T50" s="372"/>
      <c r="U50" s="372"/>
      <c r="V50" s="372"/>
      <c r="W50" s="91"/>
      <c r="Y50" s="249"/>
      <c r="Z50" s="249"/>
      <c r="AA50" s="249"/>
      <c r="AB50" s="249"/>
      <c r="AC50" s="249"/>
      <c r="AD50" s="249"/>
    </row>
    <row r="51" spans="1:30" ht="21.95" customHeight="1">
      <c r="A51" s="90"/>
      <c r="B51" s="371"/>
      <c r="C51" s="371"/>
      <c r="D51" s="371"/>
      <c r="E51" s="371"/>
      <c r="F51" s="371"/>
      <c r="G51" s="371"/>
      <c r="H51" s="371"/>
      <c r="I51" s="369"/>
      <c r="J51" s="416" t="s">
        <v>42</v>
      </c>
      <c r="K51" s="417">
        <v>0.7</v>
      </c>
      <c r="L51" s="416" t="s">
        <v>43</v>
      </c>
      <c r="M51" s="417">
        <v>0.7</v>
      </c>
      <c r="N51" s="416" t="s">
        <v>43</v>
      </c>
      <c r="O51" s="417">
        <v>0.8</v>
      </c>
      <c r="P51" s="418" t="s">
        <v>44</v>
      </c>
      <c r="Q51" s="406">
        <f>ROUNDDOWN(K51*M51*O51,3)</f>
        <v>0.39200000000000002</v>
      </c>
      <c r="R51" s="369" t="s">
        <v>45</v>
      </c>
      <c r="S51" s="372"/>
      <c r="T51" s="372"/>
      <c r="U51" s="372"/>
      <c r="V51" s="372"/>
      <c r="W51" s="91"/>
      <c r="Y51" s="249"/>
      <c r="Z51" s="249"/>
      <c r="AA51" s="249"/>
      <c r="AB51" s="249"/>
      <c r="AC51" s="250"/>
      <c r="AD51" s="249"/>
    </row>
    <row r="52" spans="1:30" ht="21.95" customHeight="1">
      <c r="A52" s="90"/>
      <c r="B52" s="371"/>
      <c r="C52" s="371"/>
      <c r="D52" s="371"/>
      <c r="E52" s="371"/>
      <c r="F52" s="371"/>
      <c r="G52" s="371"/>
      <c r="H52" s="371"/>
      <c r="I52" s="368" t="s">
        <v>244</v>
      </c>
      <c r="J52" s="369" t="s">
        <v>249</v>
      </c>
      <c r="K52" s="369"/>
      <c r="L52" s="369"/>
      <c r="M52" s="370"/>
      <c r="N52" s="369"/>
      <c r="O52" s="371"/>
      <c r="P52" s="371"/>
      <c r="Q52" s="372"/>
      <c r="R52" s="372"/>
      <c r="S52" s="372"/>
      <c r="T52" s="372"/>
      <c r="U52" s="372"/>
      <c r="V52" s="372"/>
      <c r="W52" s="91"/>
      <c r="Y52" s="249"/>
      <c r="Z52" s="249"/>
      <c r="AA52" s="249"/>
      <c r="AB52" s="249"/>
      <c r="AC52" s="250"/>
      <c r="AD52" s="249"/>
    </row>
    <row r="53" spans="1:30" ht="21.95" customHeight="1">
      <c r="A53" s="90"/>
      <c r="B53" s="371"/>
      <c r="C53" s="371"/>
      <c r="D53" s="371"/>
      <c r="E53" s="371"/>
      <c r="F53" s="371"/>
      <c r="G53" s="371"/>
      <c r="H53" s="371"/>
      <c r="I53" s="369"/>
      <c r="J53" s="416" t="s">
        <v>42</v>
      </c>
      <c r="K53" s="417">
        <v>0.7</v>
      </c>
      <c r="L53" s="416" t="s">
        <v>43</v>
      </c>
      <c r="M53" s="417">
        <v>0.7</v>
      </c>
      <c r="N53" s="416"/>
      <c r="O53" s="417"/>
      <c r="P53" s="418" t="s">
        <v>44</v>
      </c>
      <c r="Q53" s="406">
        <f>ROUNDDOWN(K53*M53,3)</f>
        <v>0.49</v>
      </c>
      <c r="R53" s="369" t="s">
        <v>38</v>
      </c>
      <c r="S53" s="372"/>
      <c r="T53" s="372"/>
      <c r="U53" s="372"/>
      <c r="V53" s="372"/>
      <c r="W53" s="91"/>
      <c r="Y53" s="249"/>
      <c r="Z53" s="249"/>
      <c r="AA53" s="249"/>
      <c r="AB53" s="249"/>
      <c r="AC53" s="249"/>
      <c r="AD53" s="249"/>
    </row>
    <row r="54" spans="1:30" ht="21.95" customHeight="1">
      <c r="A54" s="90"/>
      <c r="B54" s="371"/>
      <c r="C54" s="371"/>
      <c r="D54" s="371"/>
      <c r="E54" s="371"/>
      <c r="F54" s="371"/>
      <c r="G54" s="371"/>
      <c r="H54" s="371"/>
      <c r="I54" s="368" t="s">
        <v>247</v>
      </c>
      <c r="J54" s="369" t="s">
        <v>250</v>
      </c>
      <c r="K54" s="369"/>
      <c r="L54" s="369"/>
      <c r="M54" s="370"/>
      <c r="N54" s="369"/>
      <c r="O54" s="371"/>
      <c r="P54" s="372"/>
      <c r="Q54" s="372"/>
      <c r="R54" s="372"/>
      <c r="S54" s="372"/>
      <c r="T54" s="372"/>
      <c r="U54" s="372"/>
      <c r="V54" s="372"/>
      <c r="W54" s="91"/>
      <c r="Y54" s="249"/>
      <c r="Z54" s="249"/>
      <c r="AA54" s="249"/>
      <c r="AB54" s="249"/>
      <c r="AC54" s="249"/>
      <c r="AD54" s="249"/>
    </row>
    <row r="55" spans="1:30" ht="21.95" customHeight="1">
      <c r="A55" s="90"/>
      <c r="B55" s="371"/>
      <c r="C55" s="371"/>
      <c r="D55" s="371"/>
      <c r="E55" s="371"/>
      <c r="F55" s="371"/>
      <c r="G55" s="371"/>
      <c r="H55" s="371"/>
      <c r="I55" s="372"/>
      <c r="J55" s="416" t="s">
        <v>42</v>
      </c>
      <c r="K55" s="417">
        <v>0.7</v>
      </c>
      <c r="L55" s="416" t="s">
        <v>43</v>
      </c>
      <c r="M55" s="417">
        <v>0.7</v>
      </c>
      <c r="N55" s="416" t="s">
        <v>43</v>
      </c>
      <c r="O55" s="417">
        <v>0.15</v>
      </c>
      <c r="P55" s="418" t="s">
        <v>44</v>
      </c>
      <c r="Q55" s="406">
        <f>ROUNDDOWN(K55*M55*O55,4)</f>
        <v>7.3499999999999996E-2</v>
      </c>
      <c r="R55" s="369" t="s">
        <v>45</v>
      </c>
      <c r="S55" s="416" t="s">
        <v>43</v>
      </c>
      <c r="T55" s="423">
        <v>2.4</v>
      </c>
      <c r="U55" s="418" t="s">
        <v>44</v>
      </c>
      <c r="V55" s="406">
        <f>ROUNDDOWN(Q55*T55,3)</f>
        <v>0.17599999999999999</v>
      </c>
      <c r="W55" s="361" t="s">
        <v>40</v>
      </c>
      <c r="Y55" s="249"/>
      <c r="Z55" s="249"/>
      <c r="AA55" s="249"/>
      <c r="AB55" s="249"/>
      <c r="AC55" s="250"/>
      <c r="AD55" s="249"/>
    </row>
    <row r="56" spans="1:30" ht="21.95" customHeight="1">
      <c r="A56" s="90"/>
      <c r="B56" s="371"/>
      <c r="C56" s="371"/>
      <c r="D56" s="371"/>
      <c r="E56" s="371"/>
      <c r="F56" s="371"/>
      <c r="G56" s="371"/>
      <c r="H56" s="371"/>
      <c r="I56" s="368"/>
      <c r="J56" s="369"/>
      <c r="K56" s="369"/>
      <c r="L56" s="369"/>
      <c r="M56" s="370"/>
      <c r="N56" s="369"/>
      <c r="O56" s="371"/>
      <c r="P56" s="372"/>
      <c r="Q56" s="372"/>
      <c r="R56" s="372"/>
      <c r="S56" s="372"/>
      <c r="T56" s="372"/>
      <c r="U56" s="372"/>
      <c r="V56" s="372"/>
      <c r="W56" s="91"/>
      <c r="Y56" s="249"/>
      <c r="Z56" s="249"/>
      <c r="AA56" s="249"/>
      <c r="AB56" s="249"/>
      <c r="AC56" s="250"/>
      <c r="AD56" s="249"/>
    </row>
    <row r="57" spans="1:30" ht="21.95" customHeight="1">
      <c r="A57" s="90"/>
      <c r="B57" s="369"/>
      <c r="C57" s="369"/>
      <c r="D57" s="369"/>
      <c r="E57" s="369"/>
      <c r="F57" s="369"/>
      <c r="G57" s="369"/>
      <c r="H57" s="371"/>
      <c r="I57" s="372"/>
      <c r="J57" s="416"/>
      <c r="K57" s="417"/>
      <c r="L57" s="416"/>
      <c r="M57" s="417"/>
      <c r="N57" s="416"/>
      <c r="O57" s="417"/>
      <c r="P57" s="418"/>
      <c r="Q57" s="406"/>
      <c r="R57" s="369"/>
      <c r="S57" s="416"/>
      <c r="T57" s="423"/>
      <c r="U57" s="418"/>
      <c r="V57" s="406"/>
      <c r="W57" s="361"/>
      <c r="Y57" s="249"/>
      <c r="Z57" s="249"/>
      <c r="AA57" s="249"/>
      <c r="AB57" s="249"/>
      <c r="AC57" s="250"/>
      <c r="AD57" s="249"/>
    </row>
    <row r="58" spans="1:30" ht="21.95" customHeight="1">
      <c r="A58" s="90"/>
      <c r="B58" s="369"/>
      <c r="C58" s="369"/>
      <c r="D58" s="369"/>
      <c r="E58" s="369"/>
      <c r="F58" s="369"/>
      <c r="G58" s="369"/>
      <c r="H58" s="371"/>
      <c r="I58" s="368"/>
      <c r="J58" s="369"/>
      <c r="K58" s="369"/>
      <c r="L58" s="369"/>
      <c r="M58" s="370"/>
      <c r="N58" s="369"/>
      <c r="O58" s="371"/>
      <c r="P58" s="371"/>
      <c r="Q58" s="372"/>
      <c r="R58" s="372"/>
      <c r="S58" s="372"/>
      <c r="T58" s="372"/>
      <c r="U58" s="372"/>
      <c r="V58" s="372"/>
      <c r="W58" s="91"/>
      <c r="Y58" s="249"/>
      <c r="Z58" s="249"/>
      <c r="AA58" s="249"/>
      <c r="AB58" s="249"/>
      <c r="AC58" s="250"/>
      <c r="AD58" s="249"/>
    </row>
    <row r="59" spans="1:30" ht="21.95" customHeight="1">
      <c r="A59" s="90"/>
      <c r="B59" s="369"/>
      <c r="C59" s="369"/>
      <c r="D59" s="407"/>
      <c r="E59" s="369"/>
      <c r="F59" s="369"/>
      <c r="G59" s="369"/>
      <c r="H59" s="371"/>
      <c r="I59" s="369"/>
      <c r="J59" s="416"/>
      <c r="K59" s="417"/>
      <c r="L59" s="416"/>
      <c r="M59" s="417"/>
      <c r="N59" s="416"/>
      <c r="O59" s="417"/>
      <c r="P59" s="418"/>
      <c r="Q59" s="406"/>
      <c r="R59" s="369"/>
      <c r="S59" s="417"/>
      <c r="T59" s="417"/>
      <c r="U59" s="406"/>
      <c r="V59" s="369"/>
      <c r="W59" s="91"/>
      <c r="Y59" s="249"/>
      <c r="Z59" s="249"/>
      <c r="AA59" s="249"/>
      <c r="AB59" s="249"/>
      <c r="AC59" s="250"/>
      <c r="AD59" s="249"/>
    </row>
    <row r="60" spans="1:30" ht="21.95" customHeight="1">
      <c r="A60" s="90"/>
      <c r="B60" s="369"/>
      <c r="C60" s="369"/>
      <c r="D60" s="407"/>
      <c r="E60" s="369"/>
      <c r="F60" s="371"/>
      <c r="G60" s="369"/>
      <c r="H60" s="371"/>
      <c r="I60" s="368"/>
      <c r="J60" s="369"/>
      <c r="K60" s="369"/>
      <c r="L60" s="369"/>
      <c r="M60" s="369"/>
      <c r="N60" s="369"/>
      <c r="O60" s="371"/>
      <c r="P60" s="371"/>
      <c r="Q60" s="372"/>
      <c r="R60" s="372"/>
      <c r="S60" s="372"/>
      <c r="T60" s="372"/>
      <c r="U60" s="372"/>
      <c r="V60" s="372"/>
      <c r="W60" s="91"/>
      <c r="Y60" s="249"/>
      <c r="Z60" s="249"/>
      <c r="AA60" s="249"/>
      <c r="AB60" s="249"/>
      <c r="AC60" s="251"/>
      <c r="AD60" s="249"/>
    </row>
    <row r="61" spans="1:30" ht="21.95" customHeight="1">
      <c r="A61" s="90"/>
      <c r="B61" s="369"/>
      <c r="C61" s="369"/>
      <c r="D61" s="370"/>
      <c r="E61" s="369"/>
      <c r="F61" s="369"/>
      <c r="G61" s="369"/>
      <c r="H61" s="371"/>
      <c r="I61" s="369"/>
      <c r="J61" s="416"/>
      <c r="K61" s="417"/>
      <c r="L61" s="416"/>
      <c r="M61" s="417"/>
      <c r="N61" s="416"/>
      <c r="O61" s="417"/>
      <c r="P61" s="418"/>
      <c r="Q61" s="417"/>
      <c r="R61" s="416"/>
      <c r="S61" s="417"/>
      <c r="T61" s="417"/>
      <c r="U61" s="406"/>
      <c r="V61" s="369"/>
      <c r="W61" s="91"/>
    </row>
    <row r="62" spans="1:30" ht="21.95" customHeight="1">
      <c r="A62" s="90"/>
      <c r="B62" s="371"/>
      <c r="C62" s="371"/>
      <c r="D62" s="371"/>
      <c r="E62" s="371"/>
      <c r="F62" s="371"/>
      <c r="G62" s="371"/>
      <c r="H62" s="371"/>
      <c r="I62" s="368"/>
      <c r="J62" s="369"/>
      <c r="K62" s="369"/>
      <c r="L62" s="369"/>
      <c r="M62" s="370"/>
      <c r="N62" s="369"/>
      <c r="O62" s="371"/>
      <c r="P62" s="372"/>
      <c r="Q62" s="372"/>
      <c r="R62" s="372"/>
      <c r="S62" s="372"/>
      <c r="T62" s="372"/>
      <c r="U62" s="372"/>
      <c r="V62" s="372"/>
      <c r="W62" s="91"/>
    </row>
    <row r="63" spans="1:30" ht="24.95" customHeight="1">
      <c r="A63" s="92"/>
      <c r="B63" s="93"/>
      <c r="C63" s="93"/>
      <c r="D63" s="93"/>
      <c r="E63" s="93"/>
      <c r="F63" s="93"/>
      <c r="G63" s="93"/>
      <c r="H63" s="93"/>
      <c r="I63" s="93"/>
      <c r="J63" s="357"/>
      <c r="K63" s="358"/>
      <c r="L63" s="357"/>
      <c r="M63" s="358"/>
      <c r="N63" s="357"/>
      <c r="O63" s="358"/>
      <c r="P63" s="359"/>
      <c r="Q63" s="360"/>
      <c r="R63" s="209"/>
      <c r="S63" s="357"/>
      <c r="T63" s="362"/>
      <c r="U63" s="359"/>
      <c r="V63" s="360"/>
      <c r="W63" s="363"/>
    </row>
    <row r="64" spans="1:30" ht="24.95" customHeight="1">
      <c r="A64" s="695" t="s">
        <v>251</v>
      </c>
      <c r="B64" s="696"/>
      <c r="C64" s="696"/>
      <c r="D64" s="696"/>
      <c r="E64" s="696"/>
      <c r="F64" s="696"/>
      <c r="G64" s="696"/>
      <c r="H64" s="696"/>
      <c r="I64" s="696"/>
      <c r="J64" s="696"/>
      <c r="K64" s="696"/>
      <c r="L64" s="696"/>
      <c r="M64" s="696"/>
      <c r="N64" s="696"/>
      <c r="O64" s="696"/>
      <c r="P64" s="696"/>
      <c r="Q64" s="696"/>
      <c r="R64" s="696"/>
      <c r="S64" s="696"/>
      <c r="T64" s="696"/>
      <c r="U64" s="696"/>
      <c r="V64" s="696"/>
      <c r="W64" s="697"/>
    </row>
    <row r="65" spans="1:30" ht="21.95" customHeight="1">
      <c r="A65" s="86"/>
      <c r="B65" s="87"/>
      <c r="C65" s="87"/>
      <c r="D65" s="87"/>
      <c r="E65" s="87"/>
      <c r="F65" s="87"/>
      <c r="G65" s="87"/>
      <c r="H65" s="87"/>
      <c r="I65" s="368" t="s">
        <v>41</v>
      </c>
      <c r="J65" s="369" t="s">
        <v>238</v>
      </c>
      <c r="K65" s="369"/>
      <c r="L65" s="369"/>
      <c r="M65" s="370"/>
      <c r="N65" s="369"/>
      <c r="O65" s="371"/>
      <c r="P65" s="371"/>
      <c r="Q65" s="372"/>
      <c r="R65" s="372"/>
      <c r="S65" s="88"/>
      <c r="T65" s="88"/>
      <c r="U65" s="88"/>
      <c r="V65" s="88"/>
      <c r="W65" s="89"/>
      <c r="Y65" s="249"/>
      <c r="Z65" s="249"/>
      <c r="AA65" s="249"/>
      <c r="AB65" s="249"/>
      <c r="AC65" s="249"/>
      <c r="AD65" s="249"/>
    </row>
    <row r="66" spans="1:30" ht="21.95" customHeight="1">
      <c r="A66" s="90"/>
      <c r="B66" s="371"/>
      <c r="C66" s="371"/>
      <c r="D66" s="371"/>
      <c r="E66" s="371"/>
      <c r="F66" s="371"/>
      <c r="G66" s="371"/>
      <c r="H66" s="371"/>
      <c r="I66" s="369"/>
      <c r="J66" s="416" t="s">
        <v>42</v>
      </c>
      <c r="K66" s="417">
        <v>0.7</v>
      </c>
      <c r="L66" s="416" t="s">
        <v>43</v>
      </c>
      <c r="M66" s="417">
        <v>0.7</v>
      </c>
      <c r="N66" s="416" t="s">
        <v>43</v>
      </c>
      <c r="O66" s="417">
        <v>1</v>
      </c>
      <c r="P66" s="418" t="s">
        <v>44</v>
      </c>
      <c r="Q66" s="406">
        <f>ROUNDDOWN(K66*M66*O66,3)</f>
        <v>0.49</v>
      </c>
      <c r="R66" s="369" t="s">
        <v>45</v>
      </c>
      <c r="S66" s="372"/>
      <c r="T66" s="372"/>
      <c r="U66" s="372"/>
      <c r="V66" s="372"/>
      <c r="W66" s="91"/>
      <c r="Y66" s="249"/>
      <c r="Z66" s="249"/>
      <c r="AA66" s="249"/>
      <c r="AB66" s="249"/>
      <c r="AC66" s="250"/>
      <c r="AD66" s="249"/>
    </row>
    <row r="67" spans="1:30" ht="21.95" customHeight="1">
      <c r="A67" s="90"/>
      <c r="B67" s="371"/>
      <c r="C67" s="371"/>
      <c r="D67" s="371"/>
      <c r="E67" s="371"/>
      <c r="F67" s="371"/>
      <c r="G67" s="371"/>
      <c r="H67" s="371"/>
      <c r="I67" s="368" t="s">
        <v>46</v>
      </c>
      <c r="J67" s="369" t="s">
        <v>252</v>
      </c>
      <c r="K67" s="369"/>
      <c r="L67" s="369"/>
      <c r="M67" s="369"/>
      <c r="N67" s="369"/>
      <c r="O67" s="371"/>
      <c r="P67" s="371"/>
      <c r="Q67" s="372"/>
      <c r="R67" s="372"/>
      <c r="S67" s="372"/>
      <c r="T67" s="372"/>
      <c r="U67" s="372"/>
      <c r="V67" s="372"/>
      <c r="W67" s="91"/>
      <c r="Y67" s="249"/>
      <c r="Z67" s="249"/>
      <c r="AA67" s="249"/>
      <c r="AB67" s="249"/>
      <c r="AC67" s="249"/>
      <c r="AD67" s="249"/>
    </row>
    <row r="68" spans="1:30" ht="21.95" customHeight="1">
      <c r="A68" s="90"/>
      <c r="B68" s="371"/>
      <c r="C68" s="371"/>
      <c r="D68" s="371"/>
      <c r="E68" s="371"/>
      <c r="F68" s="371"/>
      <c r="G68" s="371"/>
      <c r="H68" s="371"/>
      <c r="I68" s="369"/>
      <c r="J68" s="416" t="s">
        <v>42</v>
      </c>
      <c r="K68" s="417">
        <v>0.7</v>
      </c>
      <c r="L68" s="416" t="s">
        <v>43</v>
      </c>
      <c r="M68" s="417">
        <v>0.7</v>
      </c>
      <c r="N68" s="416" t="s">
        <v>43</v>
      </c>
      <c r="O68" s="417">
        <v>0.8</v>
      </c>
      <c r="P68" s="418" t="s">
        <v>44</v>
      </c>
      <c r="Q68" s="406">
        <f>ROUNDDOWN(K68*M68*O68,3)</f>
        <v>0.39200000000000002</v>
      </c>
      <c r="R68" s="369" t="s">
        <v>45</v>
      </c>
      <c r="S68" s="372"/>
      <c r="T68" s="372"/>
      <c r="U68" s="372"/>
      <c r="V68" s="372"/>
      <c r="W68" s="91"/>
      <c r="Y68" s="249"/>
      <c r="Z68" s="249"/>
      <c r="AA68" s="249"/>
      <c r="AB68" s="249"/>
      <c r="AC68" s="250"/>
      <c r="AD68" s="249"/>
    </row>
    <row r="69" spans="1:30" ht="21.95" customHeight="1">
      <c r="A69" s="90"/>
      <c r="B69" s="371"/>
      <c r="C69" s="371"/>
      <c r="D69" s="371"/>
      <c r="E69" s="371"/>
      <c r="F69" s="371"/>
      <c r="G69" s="371"/>
      <c r="H69" s="371"/>
      <c r="I69" s="368" t="s">
        <v>137</v>
      </c>
      <c r="J69" s="369" t="s">
        <v>240</v>
      </c>
      <c r="K69" s="369"/>
      <c r="L69" s="369"/>
      <c r="M69" s="369"/>
      <c r="N69" s="369"/>
      <c r="O69" s="371"/>
      <c r="P69" s="371"/>
      <c r="Q69" s="372"/>
      <c r="R69" s="372"/>
      <c r="S69" s="372"/>
      <c r="T69" s="372"/>
      <c r="U69" s="372"/>
      <c r="V69" s="372"/>
      <c r="W69" s="91"/>
      <c r="Y69" s="249"/>
      <c r="Z69" s="249"/>
      <c r="AA69" s="249"/>
      <c r="AB69" s="249"/>
      <c r="AC69" s="249"/>
      <c r="AD69" s="249"/>
    </row>
    <row r="70" spans="1:30" ht="21.95" customHeight="1">
      <c r="A70" s="90"/>
      <c r="B70" s="371"/>
      <c r="C70" s="371"/>
      <c r="D70" s="371"/>
      <c r="E70" s="371"/>
      <c r="F70" s="371"/>
      <c r="G70" s="371"/>
      <c r="H70" s="371"/>
      <c r="I70" s="369"/>
      <c r="J70" s="416" t="s">
        <v>42</v>
      </c>
      <c r="K70" s="417">
        <v>0.7</v>
      </c>
      <c r="L70" s="416" t="s">
        <v>43</v>
      </c>
      <c r="M70" s="417">
        <v>0.7</v>
      </c>
      <c r="N70" s="416" t="s">
        <v>43</v>
      </c>
      <c r="O70" s="417">
        <v>0.2</v>
      </c>
      <c r="P70" s="418" t="s">
        <v>44</v>
      </c>
      <c r="Q70" s="406">
        <f>ROUNDDOWN(K70*M70*O70,3)</f>
        <v>9.8000000000000004E-2</v>
      </c>
      <c r="R70" s="369" t="s">
        <v>45</v>
      </c>
      <c r="S70" s="372"/>
      <c r="T70" s="372"/>
      <c r="U70" s="372"/>
      <c r="V70" s="372"/>
      <c r="W70" s="91"/>
      <c r="Y70" s="249"/>
      <c r="Z70" s="249"/>
      <c r="AA70" s="249"/>
      <c r="AB70" s="249"/>
      <c r="AC70" s="251"/>
      <c r="AD70" s="249"/>
    </row>
    <row r="71" spans="1:30" ht="21.95" customHeight="1">
      <c r="A71" s="90"/>
      <c r="B71" s="371"/>
      <c r="C71" s="371"/>
      <c r="D71" s="371"/>
      <c r="E71" s="371"/>
      <c r="F71" s="371"/>
      <c r="G71" s="371"/>
      <c r="H71" s="371"/>
      <c r="I71" s="368" t="s">
        <v>241</v>
      </c>
      <c r="J71" s="369" t="s">
        <v>242</v>
      </c>
      <c r="K71" s="369"/>
      <c r="L71" s="369"/>
      <c r="M71" s="369"/>
      <c r="N71" s="369"/>
      <c r="O71" s="371"/>
      <c r="P71" s="371"/>
      <c r="Q71" s="372"/>
      <c r="R71" s="372"/>
      <c r="S71" s="372"/>
      <c r="T71" s="372"/>
      <c r="U71" s="372"/>
      <c r="V71" s="372"/>
      <c r="W71" s="91"/>
      <c r="Y71" s="249"/>
      <c r="Z71" s="249"/>
      <c r="AA71" s="249"/>
      <c r="AB71" s="249"/>
      <c r="AC71" s="249"/>
      <c r="AD71" s="249"/>
    </row>
    <row r="72" spans="1:30" ht="21.95" customHeight="1">
      <c r="A72" s="90"/>
      <c r="B72" s="371"/>
      <c r="C72" s="371"/>
      <c r="D72" s="371"/>
      <c r="E72" s="371"/>
      <c r="F72" s="371"/>
      <c r="G72" s="371"/>
      <c r="H72" s="371"/>
      <c r="I72" s="369"/>
      <c r="J72" s="416" t="s">
        <v>42</v>
      </c>
      <c r="K72" s="417">
        <v>0.7</v>
      </c>
      <c r="L72" s="416" t="s">
        <v>43</v>
      </c>
      <c r="M72" s="417">
        <v>0.7</v>
      </c>
      <c r="N72" s="416" t="s">
        <v>43</v>
      </c>
      <c r="O72" s="417">
        <v>0.8</v>
      </c>
      <c r="P72" s="418" t="s">
        <v>44</v>
      </c>
      <c r="Q72" s="406">
        <f>ROUNDDOWN(K72*M72*O72,3)</f>
        <v>0.39200000000000002</v>
      </c>
      <c r="R72" s="369" t="s">
        <v>45</v>
      </c>
      <c r="S72" s="372"/>
      <c r="T72" s="372"/>
      <c r="U72" s="372"/>
      <c r="V72" s="372"/>
      <c r="W72" s="91"/>
      <c r="Y72" s="249"/>
      <c r="Z72" s="249"/>
      <c r="AA72" s="249"/>
      <c r="AB72" s="249"/>
      <c r="AC72" s="250"/>
      <c r="AD72" s="249"/>
    </row>
    <row r="73" spans="1:30" ht="21.95" customHeight="1">
      <c r="A73" s="90"/>
      <c r="B73" s="371"/>
      <c r="C73" s="371"/>
      <c r="D73" s="371"/>
      <c r="E73" s="371"/>
      <c r="F73" s="371"/>
      <c r="G73" s="371"/>
      <c r="H73" s="371"/>
      <c r="I73" s="368" t="s">
        <v>244</v>
      </c>
      <c r="J73" s="369" t="s">
        <v>253</v>
      </c>
      <c r="K73" s="369"/>
      <c r="L73" s="369"/>
      <c r="M73" s="370"/>
      <c r="N73" s="369"/>
      <c r="O73" s="371"/>
      <c r="P73" s="371"/>
      <c r="Q73" s="372"/>
      <c r="R73" s="372"/>
      <c r="S73" s="372"/>
      <c r="T73" s="372"/>
      <c r="U73" s="372"/>
      <c r="V73" s="372"/>
      <c r="W73" s="91"/>
      <c r="Y73" s="249"/>
      <c r="Z73" s="249"/>
      <c r="AA73" s="249"/>
      <c r="AB73" s="249"/>
      <c r="AC73" s="250"/>
      <c r="AD73" s="249"/>
    </row>
    <row r="74" spans="1:30" ht="21.95" customHeight="1">
      <c r="A74" s="90"/>
      <c r="B74" s="371"/>
      <c r="C74" s="371"/>
      <c r="D74" s="371"/>
      <c r="E74" s="371"/>
      <c r="F74" s="371"/>
      <c r="G74" s="371"/>
      <c r="H74" s="371"/>
      <c r="I74" s="369"/>
      <c r="J74" s="416" t="s">
        <v>254</v>
      </c>
      <c r="K74" s="417">
        <v>0.7</v>
      </c>
      <c r="L74" s="416" t="s">
        <v>43</v>
      </c>
      <c r="M74" s="417">
        <v>4</v>
      </c>
      <c r="N74" s="416"/>
      <c r="O74" s="417"/>
      <c r="P74" s="418" t="s">
        <v>44</v>
      </c>
      <c r="Q74" s="406">
        <f>ROUNDDOWN(K74*M74,2)</f>
        <v>2.8</v>
      </c>
      <c r="R74" s="369" t="s">
        <v>255</v>
      </c>
      <c r="S74" s="372"/>
      <c r="T74" s="372"/>
      <c r="U74" s="372"/>
      <c r="V74" s="372"/>
      <c r="W74" s="91"/>
      <c r="Y74" s="249"/>
      <c r="Z74" s="249"/>
      <c r="AA74" s="249"/>
      <c r="AB74" s="249"/>
      <c r="AC74" s="249"/>
      <c r="AD74" s="249"/>
    </row>
    <row r="75" spans="1:30" ht="21.95" customHeight="1">
      <c r="A75" s="90"/>
      <c r="B75" s="371"/>
      <c r="C75" s="371"/>
      <c r="D75" s="371"/>
      <c r="E75" s="371"/>
      <c r="F75" s="371"/>
      <c r="G75" s="371"/>
      <c r="H75" s="371"/>
      <c r="I75" s="368" t="s">
        <v>247</v>
      </c>
      <c r="J75" s="369" t="s">
        <v>256</v>
      </c>
      <c r="K75" s="369"/>
      <c r="L75" s="369"/>
      <c r="M75" s="370"/>
      <c r="N75" s="369"/>
      <c r="O75" s="371"/>
      <c r="P75" s="371"/>
      <c r="Q75" s="372"/>
      <c r="R75" s="372"/>
      <c r="S75" s="372"/>
      <c r="T75" s="372"/>
      <c r="U75" s="372"/>
      <c r="V75" s="372"/>
      <c r="W75" s="91"/>
      <c r="Y75" s="249"/>
      <c r="Z75" s="249"/>
      <c r="AA75" s="249"/>
      <c r="AB75" s="249"/>
      <c r="AC75" s="249"/>
      <c r="AD75" s="249"/>
    </row>
    <row r="76" spans="1:30" ht="21.95" customHeight="1">
      <c r="A76" s="90"/>
      <c r="B76" s="371"/>
      <c r="C76" s="371"/>
      <c r="D76" s="371"/>
      <c r="E76" s="371"/>
      <c r="F76" s="371"/>
      <c r="G76" s="371"/>
      <c r="H76" s="371"/>
      <c r="I76" s="369"/>
      <c r="J76" s="416" t="s">
        <v>42</v>
      </c>
      <c r="K76" s="417">
        <v>0.7</v>
      </c>
      <c r="L76" s="416" t="s">
        <v>43</v>
      </c>
      <c r="M76" s="417">
        <v>0.7</v>
      </c>
      <c r="N76" s="416" t="s">
        <v>43</v>
      </c>
      <c r="O76" s="417">
        <v>0.06</v>
      </c>
      <c r="P76" s="418" t="s">
        <v>44</v>
      </c>
      <c r="Q76" s="406">
        <f>ROUNDDOWN(K76*M76*O76,4)</f>
        <v>2.9399999999999999E-2</v>
      </c>
      <c r="R76" s="369" t="s">
        <v>45</v>
      </c>
      <c r="S76" s="372"/>
      <c r="T76" s="372"/>
      <c r="U76" s="372"/>
      <c r="V76" s="372"/>
      <c r="W76" s="91"/>
      <c r="Y76" s="249"/>
      <c r="Z76" s="249"/>
      <c r="AA76" s="249"/>
      <c r="AB76" s="249"/>
      <c r="AC76" s="250"/>
      <c r="AD76" s="249"/>
    </row>
    <row r="77" spans="1:30" ht="21.95" customHeight="1">
      <c r="A77" s="90"/>
      <c r="B77" s="371"/>
      <c r="C77" s="371"/>
      <c r="D77" s="371"/>
      <c r="E77" s="371"/>
      <c r="F77" s="371"/>
      <c r="G77" s="371"/>
      <c r="H77" s="371"/>
      <c r="I77" s="368" t="s">
        <v>257</v>
      </c>
      <c r="J77" s="369" t="s">
        <v>258</v>
      </c>
      <c r="K77" s="369"/>
      <c r="L77" s="369"/>
      <c r="M77" s="370"/>
      <c r="N77" s="369"/>
      <c r="O77" s="371"/>
      <c r="P77" s="371"/>
      <c r="Q77" s="372"/>
      <c r="R77" s="372"/>
      <c r="S77" s="372"/>
      <c r="T77" s="372"/>
      <c r="U77" s="372"/>
      <c r="V77" s="372"/>
      <c r="W77" s="91"/>
      <c r="Y77" s="249"/>
      <c r="Z77" s="249"/>
      <c r="AA77" s="249"/>
      <c r="AB77" s="249"/>
      <c r="AC77" s="250"/>
      <c r="AD77" s="249"/>
    </row>
    <row r="78" spans="1:30" ht="21.95" customHeight="1">
      <c r="A78" s="90"/>
      <c r="B78" s="369"/>
      <c r="C78" s="369"/>
      <c r="D78" s="369"/>
      <c r="E78" s="369"/>
      <c r="F78" s="369"/>
      <c r="G78" s="369"/>
      <c r="H78" s="371"/>
      <c r="I78" s="369"/>
      <c r="J78" s="416" t="s">
        <v>246</v>
      </c>
      <c r="K78" s="417">
        <v>0.7</v>
      </c>
      <c r="L78" s="416" t="s">
        <v>43</v>
      </c>
      <c r="M78" s="417">
        <v>0.7</v>
      </c>
      <c r="N78" s="416"/>
      <c r="O78" s="417"/>
      <c r="P78" s="418" t="s">
        <v>44</v>
      </c>
      <c r="Q78" s="406">
        <f>ROUNDDOWN(K78*M78,2)</f>
        <v>0.49</v>
      </c>
      <c r="R78" s="369" t="s">
        <v>38</v>
      </c>
      <c r="S78" s="417"/>
      <c r="T78" s="417"/>
      <c r="U78" s="406"/>
      <c r="V78" s="369"/>
      <c r="W78" s="91"/>
      <c r="Y78" s="249"/>
      <c r="Z78" s="249"/>
      <c r="AA78" s="249"/>
      <c r="AB78" s="249"/>
      <c r="AC78" s="250"/>
      <c r="AD78" s="249"/>
    </row>
    <row r="79" spans="1:30" ht="21.95" customHeight="1">
      <c r="A79" s="90"/>
      <c r="B79" s="369"/>
      <c r="C79" s="369"/>
      <c r="D79" s="369"/>
      <c r="E79" s="369"/>
      <c r="F79" s="369"/>
      <c r="G79" s="369"/>
      <c r="H79" s="371"/>
      <c r="I79" s="368" t="s">
        <v>259</v>
      </c>
      <c r="J79" s="369" t="s">
        <v>39</v>
      </c>
      <c r="K79" s="369"/>
      <c r="L79" s="369"/>
      <c r="M79" s="370"/>
      <c r="N79" s="369"/>
      <c r="O79" s="371"/>
      <c r="P79" s="371"/>
      <c r="Q79" s="372"/>
      <c r="R79" s="372"/>
      <c r="S79" s="372"/>
      <c r="T79" s="372"/>
      <c r="U79" s="372"/>
      <c r="V79" s="372"/>
      <c r="W79" s="91"/>
      <c r="Y79" s="249"/>
      <c r="Z79" s="249"/>
      <c r="AA79" s="249"/>
      <c r="AB79" s="249"/>
      <c r="AC79" s="250"/>
      <c r="AD79" s="249"/>
    </row>
    <row r="80" spans="1:30" ht="21.95" customHeight="1">
      <c r="A80" s="90"/>
      <c r="B80" s="369"/>
      <c r="C80" s="369"/>
      <c r="D80" s="407"/>
      <c r="E80" s="369"/>
      <c r="F80" s="369"/>
      <c r="G80" s="369"/>
      <c r="H80" s="371"/>
      <c r="I80" s="369"/>
      <c r="J80" s="416" t="s">
        <v>42</v>
      </c>
      <c r="K80" s="417">
        <v>0.7</v>
      </c>
      <c r="L80" s="416" t="s">
        <v>43</v>
      </c>
      <c r="M80" s="417">
        <v>0.7</v>
      </c>
      <c r="N80" s="416" t="s">
        <v>43</v>
      </c>
      <c r="O80" s="417">
        <v>0.04</v>
      </c>
      <c r="P80" s="418" t="s">
        <v>44</v>
      </c>
      <c r="Q80" s="406">
        <f>ROUNDDOWN(K80*M80*O80,4)</f>
        <v>1.9599999999999999E-2</v>
      </c>
      <c r="R80" s="369" t="s">
        <v>45</v>
      </c>
      <c r="S80" s="417"/>
      <c r="T80" s="417"/>
      <c r="U80" s="406"/>
      <c r="V80" s="369"/>
      <c r="W80" s="91"/>
      <c r="Y80" s="249"/>
      <c r="Z80" s="249"/>
      <c r="AA80" s="249"/>
      <c r="AB80" s="249"/>
      <c r="AC80" s="250"/>
      <c r="AD80" s="249"/>
    </row>
    <row r="81" spans="1:30" ht="21.95" customHeight="1">
      <c r="A81" s="90"/>
      <c r="B81" s="369"/>
      <c r="C81" s="369"/>
      <c r="D81" s="407"/>
      <c r="E81" s="369"/>
      <c r="F81" s="371"/>
      <c r="G81" s="369"/>
      <c r="H81" s="371"/>
      <c r="I81" s="368" t="s">
        <v>260</v>
      </c>
      <c r="J81" s="369" t="s">
        <v>250</v>
      </c>
      <c r="K81" s="369"/>
      <c r="L81" s="369"/>
      <c r="M81" s="370"/>
      <c r="N81" s="369"/>
      <c r="O81" s="371"/>
      <c r="P81" s="372"/>
      <c r="Q81" s="372"/>
      <c r="R81" s="372"/>
      <c r="S81" s="372"/>
      <c r="T81" s="372"/>
      <c r="U81" s="372"/>
      <c r="V81" s="372"/>
      <c r="W81" s="91"/>
      <c r="Y81" s="249"/>
      <c r="Z81" s="249"/>
      <c r="AA81" s="249"/>
      <c r="AB81" s="249"/>
      <c r="AC81" s="251"/>
      <c r="AD81" s="249"/>
    </row>
    <row r="82" spans="1:30" ht="21.95" customHeight="1">
      <c r="A82" s="90"/>
      <c r="B82" s="369"/>
      <c r="C82" s="369"/>
      <c r="D82" s="370"/>
      <c r="E82" s="369"/>
      <c r="F82" s="369"/>
      <c r="G82" s="369"/>
      <c r="H82" s="371"/>
      <c r="I82" s="372"/>
      <c r="J82" s="416" t="s">
        <v>42</v>
      </c>
      <c r="K82" s="417">
        <v>0.7</v>
      </c>
      <c r="L82" s="416" t="s">
        <v>43</v>
      </c>
      <c r="M82" s="417">
        <v>0.7</v>
      </c>
      <c r="N82" s="416" t="s">
        <v>43</v>
      </c>
      <c r="O82" s="417">
        <v>0.06</v>
      </c>
      <c r="P82" s="418" t="s">
        <v>44</v>
      </c>
      <c r="Q82" s="406">
        <f>ROUNDDOWN(K82*M82*O82,4)</f>
        <v>2.9399999999999999E-2</v>
      </c>
      <c r="R82" s="369" t="s">
        <v>45</v>
      </c>
      <c r="S82" s="416" t="s">
        <v>43</v>
      </c>
      <c r="T82" s="423">
        <v>2.34</v>
      </c>
      <c r="U82" s="418" t="s">
        <v>44</v>
      </c>
      <c r="V82" s="406">
        <f>ROUNDDOWN(Q82*T82,3)</f>
        <v>6.8000000000000005E-2</v>
      </c>
      <c r="W82" s="361" t="s">
        <v>40</v>
      </c>
    </row>
    <row r="83" spans="1:30" ht="21.95" customHeight="1">
      <c r="A83" s="90"/>
      <c r="B83" s="371"/>
      <c r="C83" s="371"/>
      <c r="D83" s="371"/>
      <c r="E83" s="371"/>
      <c r="F83" s="371"/>
      <c r="G83" s="371"/>
      <c r="H83" s="371"/>
      <c r="I83" s="368"/>
      <c r="J83" s="369"/>
      <c r="K83" s="369"/>
      <c r="L83" s="369"/>
      <c r="M83" s="370"/>
      <c r="N83" s="369"/>
      <c r="O83" s="371"/>
      <c r="P83" s="372"/>
      <c r="Q83" s="372"/>
      <c r="R83" s="372"/>
      <c r="S83" s="372"/>
      <c r="T83" s="372"/>
      <c r="U83" s="372"/>
      <c r="V83" s="372"/>
      <c r="W83" s="91"/>
    </row>
    <row r="84" spans="1:30" ht="24.95" customHeight="1">
      <c r="A84" s="92"/>
      <c r="B84" s="93"/>
      <c r="C84" s="93"/>
      <c r="D84" s="93"/>
      <c r="E84" s="93"/>
      <c r="F84" s="93"/>
      <c r="G84" s="93"/>
      <c r="H84" s="93"/>
      <c r="I84" s="93"/>
      <c r="J84" s="357"/>
      <c r="K84" s="358"/>
      <c r="L84" s="357"/>
      <c r="M84" s="358"/>
      <c r="N84" s="357"/>
      <c r="O84" s="358"/>
      <c r="P84" s="359"/>
      <c r="Q84" s="360"/>
      <c r="R84" s="209"/>
      <c r="S84" s="357"/>
      <c r="T84" s="362"/>
      <c r="U84" s="359"/>
      <c r="V84" s="360"/>
      <c r="W84" s="363"/>
    </row>
    <row r="85" spans="1:30" ht="24.95" customHeight="1">
      <c r="A85" s="695" t="s">
        <v>261</v>
      </c>
      <c r="B85" s="696"/>
      <c r="C85" s="696"/>
      <c r="D85" s="696"/>
      <c r="E85" s="696"/>
      <c r="F85" s="696"/>
      <c r="G85" s="696"/>
      <c r="H85" s="696"/>
      <c r="I85" s="696"/>
      <c r="J85" s="696"/>
      <c r="K85" s="696"/>
      <c r="L85" s="696"/>
      <c r="M85" s="696"/>
      <c r="N85" s="696"/>
      <c r="O85" s="696"/>
      <c r="P85" s="696"/>
      <c r="Q85" s="696"/>
      <c r="R85" s="696"/>
      <c r="S85" s="696"/>
      <c r="T85" s="696"/>
      <c r="U85" s="696"/>
      <c r="V85" s="696"/>
      <c r="W85" s="697"/>
    </row>
    <row r="86" spans="1:30" ht="21.95" customHeight="1">
      <c r="A86" s="86"/>
      <c r="B86" s="87"/>
      <c r="C86" s="87"/>
      <c r="D86" s="87"/>
      <c r="E86" s="87"/>
      <c r="F86" s="87"/>
      <c r="G86" s="87"/>
      <c r="H86" s="87"/>
      <c r="I86" s="368" t="s">
        <v>41</v>
      </c>
      <c r="J86" s="369" t="s">
        <v>238</v>
      </c>
      <c r="K86" s="369"/>
      <c r="L86" s="369"/>
      <c r="M86" s="370"/>
      <c r="N86" s="369"/>
      <c r="O86" s="371"/>
      <c r="P86" s="371"/>
      <c r="Q86" s="372"/>
      <c r="R86" s="372"/>
      <c r="S86" s="88"/>
      <c r="T86" s="88"/>
      <c r="U86" s="88"/>
      <c r="V86" s="88"/>
      <c r="W86" s="89"/>
      <c r="Y86" s="249"/>
      <c r="Z86" s="249"/>
      <c r="AA86" s="249"/>
      <c r="AB86" s="249"/>
      <c r="AC86" s="249"/>
      <c r="AD86" s="249"/>
    </row>
    <row r="87" spans="1:30" ht="21.95" customHeight="1">
      <c r="A87" s="90"/>
      <c r="B87" s="371"/>
      <c r="C87" s="371"/>
      <c r="D87" s="371"/>
      <c r="E87" s="371"/>
      <c r="F87" s="371"/>
      <c r="G87" s="371"/>
      <c r="H87" s="371"/>
      <c r="I87" s="369"/>
      <c r="J87" s="416" t="s">
        <v>42</v>
      </c>
      <c r="K87" s="417">
        <v>0.7</v>
      </c>
      <c r="L87" s="416" t="s">
        <v>43</v>
      </c>
      <c r="M87" s="417">
        <v>0.7</v>
      </c>
      <c r="N87" s="416" t="s">
        <v>43</v>
      </c>
      <c r="O87" s="417">
        <v>0.9</v>
      </c>
      <c r="P87" s="418" t="s">
        <v>44</v>
      </c>
      <c r="Q87" s="406">
        <f>ROUNDDOWN(K87*M87*O87,3)</f>
        <v>0.441</v>
      </c>
      <c r="R87" s="369" t="s">
        <v>45</v>
      </c>
      <c r="S87" s="372"/>
      <c r="T87" s="372"/>
      <c r="U87" s="372"/>
      <c r="V87" s="372"/>
      <c r="W87" s="91"/>
      <c r="Y87" s="249"/>
      <c r="Z87" s="249"/>
      <c r="AA87" s="249"/>
      <c r="AB87" s="249"/>
      <c r="AC87" s="250"/>
      <c r="AD87" s="249"/>
    </row>
    <row r="88" spans="1:30" ht="21.95" customHeight="1">
      <c r="A88" s="90"/>
      <c r="B88" s="371"/>
      <c r="C88" s="371"/>
      <c r="D88" s="371"/>
      <c r="E88" s="371"/>
      <c r="F88" s="371"/>
      <c r="G88" s="371"/>
      <c r="H88" s="371"/>
      <c r="I88" s="368" t="s">
        <v>46</v>
      </c>
      <c r="J88" s="369" t="s">
        <v>239</v>
      </c>
      <c r="K88" s="369"/>
      <c r="L88" s="369"/>
      <c r="M88" s="369"/>
      <c r="N88" s="369"/>
      <c r="O88" s="371"/>
      <c r="P88" s="371"/>
      <c r="Q88" s="372"/>
      <c r="R88" s="372"/>
      <c r="S88" s="372"/>
      <c r="T88" s="372"/>
      <c r="U88" s="372"/>
      <c r="V88" s="372"/>
      <c r="W88" s="91"/>
      <c r="Y88" s="249"/>
      <c r="Z88" s="249"/>
      <c r="AA88" s="249"/>
      <c r="AB88" s="249"/>
      <c r="AC88" s="249"/>
      <c r="AD88" s="249"/>
    </row>
    <row r="89" spans="1:30" ht="21.95" customHeight="1">
      <c r="A89" s="90"/>
      <c r="B89" s="371"/>
      <c r="C89" s="371"/>
      <c r="D89" s="371"/>
      <c r="E89" s="371"/>
      <c r="F89" s="371"/>
      <c r="G89" s="371"/>
      <c r="H89" s="371"/>
      <c r="I89" s="369"/>
      <c r="J89" s="416" t="s">
        <v>42</v>
      </c>
      <c r="K89" s="417">
        <v>0.7</v>
      </c>
      <c r="L89" s="416" t="s">
        <v>43</v>
      </c>
      <c r="M89" s="417">
        <v>0.7</v>
      </c>
      <c r="N89" s="416" t="s">
        <v>43</v>
      </c>
      <c r="O89" s="417">
        <v>0.8</v>
      </c>
      <c r="P89" s="418" t="s">
        <v>44</v>
      </c>
      <c r="Q89" s="406">
        <f>ROUNDDOWN(K89*M89*O89,3)</f>
        <v>0.39200000000000002</v>
      </c>
      <c r="R89" s="369" t="s">
        <v>45</v>
      </c>
      <c r="S89" s="372"/>
      <c r="T89" s="372"/>
      <c r="U89" s="372"/>
      <c r="V89" s="372"/>
      <c r="W89" s="91"/>
      <c r="Y89" s="249"/>
      <c r="Z89" s="249"/>
      <c r="AA89" s="249"/>
      <c r="AB89" s="249"/>
      <c r="AC89" s="250"/>
      <c r="AD89" s="249"/>
    </row>
    <row r="90" spans="1:30" ht="21.95" customHeight="1">
      <c r="A90" s="90"/>
      <c r="B90" s="371"/>
      <c r="C90" s="371"/>
      <c r="D90" s="371"/>
      <c r="E90" s="371"/>
      <c r="F90" s="371"/>
      <c r="G90" s="371"/>
      <c r="H90" s="371"/>
      <c r="I90" s="368" t="s">
        <v>137</v>
      </c>
      <c r="J90" s="369" t="s">
        <v>240</v>
      </c>
      <c r="K90" s="369"/>
      <c r="L90" s="369"/>
      <c r="M90" s="369"/>
      <c r="N90" s="369"/>
      <c r="O90" s="371"/>
      <c r="P90" s="371"/>
      <c r="Q90" s="372"/>
      <c r="R90" s="372"/>
      <c r="S90" s="372"/>
      <c r="T90" s="372"/>
      <c r="U90" s="372"/>
      <c r="V90" s="372"/>
      <c r="W90" s="91"/>
      <c r="Y90" s="249"/>
      <c r="Z90" s="249"/>
      <c r="AA90" s="249"/>
      <c r="AB90" s="249"/>
      <c r="AC90" s="249"/>
      <c r="AD90" s="249"/>
    </row>
    <row r="91" spans="1:30" ht="21.95" customHeight="1">
      <c r="A91" s="90"/>
      <c r="B91" s="371"/>
      <c r="C91" s="371"/>
      <c r="D91" s="371"/>
      <c r="E91" s="371"/>
      <c r="F91" s="371"/>
      <c r="G91" s="371"/>
      <c r="H91" s="371"/>
      <c r="I91" s="369"/>
      <c r="J91" s="416" t="s">
        <v>42</v>
      </c>
      <c r="K91" s="417">
        <v>0.7</v>
      </c>
      <c r="L91" s="416" t="s">
        <v>43</v>
      </c>
      <c r="M91" s="417">
        <v>0.7</v>
      </c>
      <c r="N91" s="416" t="s">
        <v>43</v>
      </c>
      <c r="O91" s="417">
        <v>0.1</v>
      </c>
      <c r="P91" s="418" t="s">
        <v>44</v>
      </c>
      <c r="Q91" s="406">
        <f>ROUNDDOWN(K91*M91*O91,3)</f>
        <v>4.9000000000000002E-2</v>
      </c>
      <c r="R91" s="369" t="s">
        <v>45</v>
      </c>
      <c r="S91" s="372"/>
      <c r="T91" s="372"/>
      <c r="U91" s="372"/>
      <c r="V91" s="372"/>
      <c r="W91" s="91"/>
      <c r="Y91" s="249"/>
      <c r="Z91" s="249"/>
      <c r="AA91" s="249"/>
      <c r="AB91" s="249"/>
      <c r="AC91" s="251"/>
      <c r="AD91" s="249"/>
    </row>
    <row r="92" spans="1:30" ht="21.95" customHeight="1">
      <c r="A92" s="90"/>
      <c r="B92" s="371"/>
      <c r="C92" s="371"/>
      <c r="D92" s="371"/>
      <c r="E92" s="371"/>
      <c r="F92" s="371"/>
      <c r="G92" s="371"/>
      <c r="H92" s="371"/>
      <c r="I92" s="368" t="s">
        <v>241</v>
      </c>
      <c r="J92" s="369" t="s">
        <v>242</v>
      </c>
      <c r="K92" s="369"/>
      <c r="L92" s="369"/>
      <c r="M92" s="369"/>
      <c r="N92" s="369"/>
      <c r="O92" s="371"/>
      <c r="P92" s="371"/>
      <c r="Q92" s="372"/>
      <c r="R92" s="372"/>
      <c r="S92" s="372"/>
      <c r="T92" s="372"/>
      <c r="U92" s="372"/>
      <c r="V92" s="372"/>
      <c r="W92" s="91"/>
      <c r="Y92" s="249"/>
      <c r="Z92" s="249"/>
      <c r="AA92" s="249"/>
      <c r="AB92" s="249"/>
      <c r="AC92" s="249"/>
      <c r="AD92" s="249"/>
    </row>
    <row r="93" spans="1:30" ht="21.95" customHeight="1">
      <c r="A93" s="90"/>
      <c r="B93" s="371"/>
      <c r="C93" s="371"/>
      <c r="D93" s="371"/>
      <c r="E93" s="371"/>
      <c r="F93" s="371"/>
      <c r="G93" s="371"/>
      <c r="H93" s="371"/>
      <c r="I93" s="369"/>
      <c r="J93" s="416" t="s">
        <v>42</v>
      </c>
      <c r="K93" s="417">
        <v>0.7</v>
      </c>
      <c r="L93" s="416" t="s">
        <v>43</v>
      </c>
      <c r="M93" s="417">
        <v>0.7</v>
      </c>
      <c r="N93" s="416" t="s">
        <v>43</v>
      </c>
      <c r="O93" s="417">
        <v>0.8</v>
      </c>
      <c r="P93" s="418" t="s">
        <v>44</v>
      </c>
      <c r="Q93" s="406">
        <f>ROUNDDOWN(K93*M93*O93,3)</f>
        <v>0.39200000000000002</v>
      </c>
      <c r="R93" s="369" t="s">
        <v>45</v>
      </c>
      <c r="S93" s="372"/>
      <c r="T93" s="372"/>
      <c r="U93" s="372"/>
      <c r="V93" s="372"/>
      <c r="W93" s="91"/>
      <c r="Y93" s="249"/>
      <c r="Z93" s="249"/>
      <c r="AA93" s="249"/>
      <c r="AB93" s="249"/>
      <c r="AC93" s="250"/>
      <c r="AD93" s="249"/>
    </row>
    <row r="94" spans="1:30" ht="21.95" customHeight="1">
      <c r="A94" s="90"/>
      <c r="B94" s="371"/>
      <c r="C94" s="371"/>
      <c r="D94" s="371"/>
      <c r="E94" s="371"/>
      <c r="F94" s="371"/>
      <c r="G94" s="371"/>
      <c r="H94" s="371"/>
      <c r="I94" s="368" t="s">
        <v>244</v>
      </c>
      <c r="J94" s="369" t="s">
        <v>262</v>
      </c>
      <c r="K94" s="369"/>
      <c r="L94" s="369"/>
      <c r="M94" s="370"/>
      <c r="N94" s="369"/>
      <c r="O94" s="371"/>
      <c r="P94" s="371"/>
      <c r="Q94" s="372"/>
      <c r="R94" s="372"/>
      <c r="S94" s="372"/>
      <c r="T94" s="372"/>
      <c r="U94" s="372"/>
      <c r="V94" s="372"/>
      <c r="W94" s="91"/>
      <c r="Y94" s="249"/>
      <c r="Z94" s="249"/>
      <c r="AA94" s="249"/>
      <c r="AB94" s="249"/>
      <c r="AC94" s="250"/>
      <c r="AD94" s="249"/>
    </row>
    <row r="95" spans="1:30" ht="21.95" customHeight="1">
      <c r="A95" s="90"/>
      <c r="B95" s="371"/>
      <c r="C95" s="371"/>
      <c r="D95" s="371"/>
      <c r="E95" s="371"/>
      <c r="F95" s="371"/>
      <c r="G95" s="371"/>
      <c r="H95" s="371"/>
      <c r="I95" s="369"/>
      <c r="J95" s="416" t="s">
        <v>254</v>
      </c>
      <c r="K95" s="417">
        <v>0.7</v>
      </c>
      <c r="L95" s="416" t="s">
        <v>43</v>
      </c>
      <c r="M95" s="417">
        <v>4</v>
      </c>
      <c r="N95" s="416"/>
      <c r="O95" s="417"/>
      <c r="P95" s="418" t="s">
        <v>44</v>
      </c>
      <c r="Q95" s="406">
        <f>ROUNDDOWN(K95*M95,2)</f>
        <v>2.8</v>
      </c>
      <c r="R95" s="369" t="s">
        <v>255</v>
      </c>
      <c r="S95" s="372"/>
      <c r="T95" s="372"/>
      <c r="U95" s="372"/>
      <c r="V95" s="372"/>
      <c r="W95" s="91"/>
      <c r="Y95" s="249"/>
      <c r="Z95" s="249"/>
      <c r="AA95" s="249"/>
      <c r="AB95" s="249"/>
      <c r="AC95" s="249"/>
      <c r="AD95" s="249"/>
    </row>
    <row r="96" spans="1:30" ht="21.95" customHeight="1">
      <c r="A96" s="90"/>
      <c r="B96" s="371"/>
      <c r="C96" s="371"/>
      <c r="D96" s="371"/>
      <c r="E96" s="371"/>
      <c r="F96" s="371"/>
      <c r="G96" s="371"/>
      <c r="H96" s="371"/>
      <c r="I96" s="368" t="s">
        <v>247</v>
      </c>
      <c r="J96" s="369" t="s">
        <v>263</v>
      </c>
      <c r="K96" s="369"/>
      <c r="L96" s="369"/>
      <c r="M96" s="370"/>
      <c r="N96" s="369"/>
      <c r="O96" s="371"/>
      <c r="P96" s="371"/>
      <c r="Q96" s="372"/>
      <c r="R96" s="372"/>
      <c r="S96" s="372"/>
      <c r="T96" s="372"/>
      <c r="U96" s="372"/>
      <c r="V96" s="372"/>
      <c r="W96" s="91"/>
      <c r="Y96" s="249"/>
      <c r="Z96" s="249"/>
      <c r="AA96" s="249"/>
      <c r="AB96" s="249"/>
      <c r="AC96" s="249"/>
      <c r="AD96" s="249"/>
    </row>
    <row r="97" spans="1:30" ht="21.95" customHeight="1">
      <c r="A97" s="90"/>
      <c r="B97" s="371"/>
      <c r="C97" s="371"/>
      <c r="D97" s="371"/>
      <c r="E97" s="371"/>
      <c r="F97" s="371"/>
      <c r="G97" s="371"/>
      <c r="H97" s="371"/>
      <c r="I97" s="369"/>
      <c r="J97" s="416" t="s">
        <v>42</v>
      </c>
      <c r="K97" s="417">
        <v>0.7</v>
      </c>
      <c r="L97" s="416" t="s">
        <v>43</v>
      </c>
      <c r="M97" s="417">
        <v>0.7</v>
      </c>
      <c r="N97" s="416" t="s">
        <v>43</v>
      </c>
      <c r="O97" s="417">
        <v>0.2</v>
      </c>
      <c r="P97" s="418" t="s">
        <v>44</v>
      </c>
      <c r="Q97" s="406">
        <f>ROUNDDOWN(K97*M97*O97,3)</f>
        <v>9.8000000000000004E-2</v>
      </c>
      <c r="R97" s="369" t="s">
        <v>45</v>
      </c>
      <c r="S97" s="372"/>
      <c r="T97" s="372"/>
      <c r="U97" s="372"/>
      <c r="V97" s="372"/>
      <c r="W97" s="91"/>
      <c r="Y97" s="249"/>
      <c r="Z97" s="249"/>
      <c r="AA97" s="249"/>
      <c r="AB97" s="249"/>
      <c r="AC97" s="250"/>
      <c r="AD97" s="249"/>
    </row>
    <row r="98" spans="1:30" ht="21.95" customHeight="1">
      <c r="A98" s="90"/>
      <c r="B98" s="371"/>
      <c r="C98" s="371"/>
      <c r="D98" s="371"/>
      <c r="E98" s="371"/>
      <c r="F98" s="371"/>
      <c r="G98" s="371"/>
      <c r="H98" s="371"/>
      <c r="I98" s="368" t="s">
        <v>257</v>
      </c>
      <c r="J98" s="369" t="s">
        <v>264</v>
      </c>
      <c r="K98" s="369"/>
      <c r="L98" s="369"/>
      <c r="M98" s="370"/>
      <c r="N98" s="369"/>
      <c r="O98" s="371"/>
      <c r="P98" s="371"/>
      <c r="Q98" s="372"/>
      <c r="R98" s="372"/>
      <c r="S98" s="372"/>
      <c r="T98" s="372"/>
      <c r="U98" s="372"/>
      <c r="V98" s="372"/>
      <c r="W98" s="91"/>
      <c r="Y98" s="249"/>
      <c r="Z98" s="249"/>
      <c r="AA98" s="249"/>
      <c r="AB98" s="249"/>
      <c r="AC98" s="250"/>
      <c r="AD98" s="249"/>
    </row>
    <row r="99" spans="1:30" ht="21.95" customHeight="1">
      <c r="A99" s="90"/>
      <c r="B99" s="369"/>
      <c r="C99" s="369"/>
      <c r="D99" s="369"/>
      <c r="E99" s="369"/>
      <c r="F99" s="369"/>
      <c r="G99" s="369"/>
      <c r="H99" s="371"/>
      <c r="I99" s="369"/>
      <c r="J99" s="416" t="s">
        <v>246</v>
      </c>
      <c r="K99" s="417">
        <v>0.7</v>
      </c>
      <c r="L99" s="416" t="s">
        <v>43</v>
      </c>
      <c r="M99" s="417">
        <v>0.7</v>
      </c>
      <c r="N99" s="416"/>
      <c r="O99" s="417"/>
      <c r="P99" s="418" t="s">
        <v>44</v>
      </c>
      <c r="Q99" s="406">
        <f>ROUNDDOWN(K99*M99,2)</f>
        <v>0.49</v>
      </c>
      <c r="R99" s="369" t="s">
        <v>38</v>
      </c>
      <c r="S99" s="372"/>
      <c r="T99" s="372"/>
      <c r="U99" s="372"/>
      <c r="V99" s="372"/>
      <c r="W99" s="91"/>
      <c r="Y99" s="249"/>
      <c r="Z99" s="249"/>
      <c r="AA99" s="249"/>
      <c r="AB99" s="249"/>
      <c r="AC99" s="250"/>
      <c r="AD99" s="249"/>
    </row>
    <row r="100" spans="1:30" ht="21.95" customHeight="1">
      <c r="A100" s="90"/>
      <c r="B100" s="369"/>
      <c r="C100" s="369"/>
      <c r="D100" s="369"/>
      <c r="E100" s="369"/>
      <c r="F100" s="369"/>
      <c r="G100" s="369"/>
      <c r="H100" s="371"/>
      <c r="I100" s="368" t="s">
        <v>259</v>
      </c>
      <c r="J100" s="369" t="s">
        <v>265</v>
      </c>
      <c r="K100" s="369"/>
      <c r="L100" s="369"/>
      <c r="M100" s="370"/>
      <c r="N100" s="369"/>
      <c r="O100" s="371"/>
      <c r="P100" s="371"/>
      <c r="Q100" s="372"/>
      <c r="R100" s="372"/>
      <c r="S100" s="372"/>
      <c r="T100" s="372"/>
      <c r="U100" s="372"/>
      <c r="V100" s="372"/>
      <c r="W100" s="91"/>
      <c r="Y100" s="249"/>
      <c r="Z100" s="249"/>
      <c r="AA100" s="249"/>
      <c r="AB100" s="249"/>
      <c r="AC100" s="250"/>
      <c r="AD100" s="249"/>
    </row>
    <row r="101" spans="1:30" ht="21.95" customHeight="1">
      <c r="A101" s="90"/>
      <c r="B101" s="369"/>
      <c r="C101" s="369"/>
      <c r="D101" s="407"/>
      <c r="E101" s="369"/>
      <c r="F101" s="369"/>
      <c r="G101" s="369"/>
      <c r="H101" s="371"/>
      <c r="I101" s="369"/>
      <c r="J101" s="416" t="s">
        <v>246</v>
      </c>
      <c r="K101" s="417">
        <v>0.7</v>
      </c>
      <c r="L101" s="416" t="s">
        <v>43</v>
      </c>
      <c r="M101" s="417">
        <v>0.7</v>
      </c>
      <c r="N101" s="416"/>
      <c r="O101" s="417"/>
      <c r="P101" s="418" t="s">
        <v>44</v>
      </c>
      <c r="Q101" s="406">
        <f>ROUNDDOWN(K101*M101,2)</f>
        <v>0.49</v>
      </c>
      <c r="R101" s="369" t="s">
        <v>38</v>
      </c>
      <c r="S101" s="372"/>
      <c r="T101" s="372"/>
      <c r="U101" s="372"/>
      <c r="V101" s="372"/>
      <c r="W101" s="91"/>
      <c r="Y101" s="249"/>
      <c r="Z101" s="249"/>
      <c r="AA101" s="249"/>
      <c r="AB101" s="249"/>
      <c r="AC101" s="250"/>
      <c r="AD101" s="249"/>
    </row>
    <row r="102" spans="1:30" ht="21.95" customHeight="1">
      <c r="A102" s="90"/>
      <c r="B102" s="369"/>
      <c r="C102" s="369"/>
      <c r="D102" s="407"/>
      <c r="E102" s="369"/>
      <c r="F102" s="371"/>
      <c r="G102" s="369"/>
      <c r="H102" s="371"/>
      <c r="I102" s="368" t="s">
        <v>266</v>
      </c>
      <c r="J102" s="369" t="s">
        <v>250</v>
      </c>
      <c r="K102" s="369"/>
      <c r="L102" s="369"/>
      <c r="M102" s="370"/>
      <c r="N102" s="369"/>
      <c r="O102" s="371"/>
      <c r="P102" s="372"/>
      <c r="Q102" s="372"/>
      <c r="R102" s="372"/>
      <c r="S102" s="372"/>
      <c r="T102" s="372"/>
      <c r="U102" s="372"/>
      <c r="V102" s="372"/>
      <c r="W102" s="91"/>
      <c r="Y102" s="249"/>
      <c r="Z102" s="249"/>
      <c r="AA102" s="249"/>
      <c r="AB102" s="249"/>
      <c r="AC102" s="251"/>
      <c r="AD102" s="249"/>
    </row>
    <row r="103" spans="1:30" ht="21.95" customHeight="1">
      <c r="A103" s="90"/>
      <c r="B103" s="424"/>
      <c r="C103" s="369"/>
      <c r="D103" s="370"/>
      <c r="E103" s="369"/>
      <c r="F103" s="369"/>
      <c r="G103" s="369"/>
      <c r="H103" s="371"/>
      <c r="I103" s="372"/>
      <c r="J103" s="416" t="s">
        <v>42</v>
      </c>
      <c r="K103" s="417">
        <v>0.7</v>
      </c>
      <c r="L103" s="416" t="s">
        <v>43</v>
      </c>
      <c r="M103" s="417">
        <v>0.7</v>
      </c>
      <c r="N103" s="416" t="s">
        <v>43</v>
      </c>
      <c r="O103" s="417">
        <v>0.2</v>
      </c>
      <c r="P103" s="418" t="s">
        <v>44</v>
      </c>
      <c r="Q103" s="406">
        <f>ROUNDDOWN(K103*M103*O103,3)</f>
        <v>9.8000000000000004E-2</v>
      </c>
      <c r="R103" s="369" t="s">
        <v>45</v>
      </c>
      <c r="S103" s="416" t="s">
        <v>43</v>
      </c>
      <c r="T103" s="423">
        <v>2.34</v>
      </c>
      <c r="U103" s="418" t="s">
        <v>44</v>
      </c>
      <c r="V103" s="406">
        <f>ROUNDDOWN(Q103*T103,3)</f>
        <v>0.22900000000000001</v>
      </c>
      <c r="W103" s="361" t="s">
        <v>40</v>
      </c>
    </row>
    <row r="104" spans="1:30" ht="21.95" customHeight="1">
      <c r="A104" s="90"/>
      <c r="B104" s="371"/>
      <c r="C104" s="371"/>
      <c r="D104" s="371"/>
      <c r="E104" s="371"/>
      <c r="F104" s="371"/>
      <c r="G104" s="371"/>
      <c r="H104" s="371"/>
      <c r="I104" s="368"/>
      <c r="J104" s="369"/>
      <c r="K104" s="369"/>
      <c r="L104" s="369"/>
      <c r="M104" s="370"/>
      <c r="N104" s="369"/>
      <c r="O104" s="371"/>
      <c r="P104" s="372"/>
      <c r="Q104" s="372"/>
      <c r="R104" s="372"/>
      <c r="S104" s="372"/>
      <c r="T104" s="372"/>
      <c r="U104" s="372"/>
      <c r="V104" s="372"/>
      <c r="W104" s="91"/>
    </row>
    <row r="105" spans="1:30" ht="24.95" customHeight="1">
      <c r="A105" s="92"/>
      <c r="B105" s="93"/>
      <c r="C105" s="93"/>
      <c r="D105" s="93"/>
      <c r="E105" s="93"/>
      <c r="F105" s="93"/>
      <c r="G105" s="93"/>
      <c r="H105" s="93"/>
      <c r="I105" s="93"/>
      <c r="J105" s="357"/>
      <c r="K105" s="358"/>
      <c r="L105" s="357"/>
      <c r="M105" s="358"/>
      <c r="N105" s="357"/>
      <c r="O105" s="358"/>
      <c r="P105" s="359"/>
      <c r="Q105" s="360"/>
      <c r="R105" s="209"/>
      <c r="S105" s="357"/>
      <c r="T105" s="362"/>
      <c r="U105" s="359"/>
      <c r="V105" s="360"/>
      <c r="W105" s="363"/>
    </row>
  </sheetData>
  <mergeCells count="5">
    <mergeCell ref="A1:W1"/>
    <mergeCell ref="A22:W22"/>
    <mergeCell ref="A43:W43"/>
    <mergeCell ref="A64:W64"/>
    <mergeCell ref="A85:W85"/>
  </mergeCells>
  <phoneticPr fontId="3" type="noConversion"/>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C571"/>
  <sheetViews>
    <sheetView workbookViewId="0">
      <selection activeCell="A3" sqref="A3"/>
    </sheetView>
  </sheetViews>
  <sheetFormatPr defaultRowHeight="26.25" customHeight="1"/>
  <cols>
    <col min="1" max="1" width="6.33203125" style="212" customWidth="1"/>
    <col min="2" max="2" width="56.33203125" style="212" customWidth="1"/>
    <col min="3" max="3" width="9" style="217" customWidth="1"/>
    <col min="4" max="4" width="9" style="212" customWidth="1"/>
    <col min="5" max="16384" width="8.88671875" style="212"/>
  </cols>
  <sheetData>
    <row r="1" spans="1:3" ht="26.25" customHeight="1">
      <c r="A1" s="212" t="s">
        <v>101</v>
      </c>
      <c r="B1" s="212" t="s">
        <v>297</v>
      </c>
    </row>
    <row r="2" spans="1:3" ht="26.25" customHeight="1">
      <c r="B2" s="212" t="s">
        <v>103</v>
      </c>
    </row>
    <row r="3" spans="1:3" ht="26.25" customHeight="1">
      <c r="A3" s="212">
        <v>0</v>
      </c>
      <c r="B3" s="212" t="s">
        <v>306</v>
      </c>
    </row>
    <row r="4" spans="1:3" s="246" customFormat="1" ht="26.25" customHeight="1">
      <c r="A4" s="246">
        <v>1</v>
      </c>
      <c r="B4" s="246" t="s">
        <v>298</v>
      </c>
      <c r="C4" s="247"/>
    </row>
    <row r="5" spans="1:3" s="246" customFormat="1" ht="26.25" customHeight="1">
      <c r="A5" s="246">
        <v>2</v>
      </c>
      <c r="B5" s="246" t="s">
        <v>299</v>
      </c>
      <c r="C5" s="247"/>
    </row>
    <row r="6" spans="1:3" s="246" customFormat="1" ht="26.25" customHeight="1">
      <c r="A6" s="246">
        <v>3</v>
      </c>
      <c r="B6" s="246" t="s">
        <v>300</v>
      </c>
      <c r="C6" s="247"/>
    </row>
    <row r="7" spans="1:3" s="246" customFormat="1" ht="26.25" customHeight="1">
      <c r="A7" s="246">
        <v>4</v>
      </c>
      <c r="B7" s="246" t="s">
        <v>301</v>
      </c>
      <c r="C7" s="247"/>
    </row>
    <row r="8" spans="1:3" s="246" customFormat="1" ht="26.25" customHeight="1">
      <c r="A8" s="246">
        <v>5</v>
      </c>
      <c r="B8" s="246" t="s">
        <v>302</v>
      </c>
      <c r="C8" s="247"/>
    </row>
    <row r="9" spans="1:3" s="246" customFormat="1" ht="26.25" customHeight="1">
      <c r="A9" s="246">
        <v>6</v>
      </c>
      <c r="B9" s="246" t="s">
        <v>303</v>
      </c>
      <c r="C9" s="247"/>
    </row>
    <row r="10" spans="1:3" s="246" customFormat="1" ht="26.25" customHeight="1">
      <c r="C10" s="247"/>
    </row>
    <row r="11" spans="1:3" s="246" customFormat="1" ht="26.25" customHeight="1">
      <c r="C11" s="247"/>
    </row>
    <row r="12" spans="1:3" s="246" customFormat="1" ht="26.25" customHeight="1">
      <c r="C12" s="247"/>
    </row>
    <row r="13" spans="1:3" s="246" customFormat="1" ht="26.25" customHeight="1">
      <c r="C13" s="247"/>
    </row>
    <row r="14" spans="1:3" s="246" customFormat="1" ht="26.25" customHeight="1">
      <c r="C14" s="247"/>
    </row>
    <row r="15" spans="1:3" s="246" customFormat="1" ht="26.25" customHeight="1">
      <c r="C15" s="247"/>
    </row>
    <row r="16" spans="1:3" s="246" customFormat="1" ht="26.25" customHeight="1">
      <c r="C16" s="247"/>
    </row>
    <row r="17" spans="3:3" s="246" customFormat="1" ht="26.25" customHeight="1">
      <c r="C17" s="247"/>
    </row>
    <row r="18" spans="3:3" s="246" customFormat="1" ht="26.25" customHeight="1">
      <c r="C18" s="247"/>
    </row>
    <row r="19" spans="3:3" s="246" customFormat="1" ht="26.25" customHeight="1">
      <c r="C19" s="247"/>
    </row>
    <row r="20" spans="3:3" s="246" customFormat="1" ht="26.25" customHeight="1">
      <c r="C20" s="247"/>
    </row>
    <row r="21" spans="3:3" s="246" customFormat="1" ht="26.25" customHeight="1">
      <c r="C21" s="247"/>
    </row>
    <row r="22" spans="3:3" s="246" customFormat="1" ht="26.25" customHeight="1">
      <c r="C22" s="247"/>
    </row>
    <row r="23" spans="3:3" s="246" customFormat="1" ht="26.25" customHeight="1">
      <c r="C23" s="247"/>
    </row>
    <row r="24" spans="3:3" s="246" customFormat="1" ht="26.25" customHeight="1">
      <c r="C24" s="247"/>
    </row>
    <row r="25" spans="3:3" s="246" customFormat="1" ht="26.25" customHeight="1">
      <c r="C25" s="247"/>
    </row>
    <row r="26" spans="3:3" s="246" customFormat="1" ht="26.25" customHeight="1">
      <c r="C26" s="247"/>
    </row>
    <row r="27" spans="3:3" s="246" customFormat="1" ht="26.25" customHeight="1">
      <c r="C27" s="247"/>
    </row>
    <row r="28" spans="3:3" s="246" customFormat="1" ht="26.25" customHeight="1">
      <c r="C28" s="247"/>
    </row>
    <row r="29" spans="3:3" s="246" customFormat="1" ht="26.25" customHeight="1">
      <c r="C29" s="247"/>
    </row>
    <row r="30" spans="3:3" s="246" customFormat="1" ht="26.25" customHeight="1">
      <c r="C30" s="247"/>
    </row>
    <row r="31" spans="3:3" s="246" customFormat="1" ht="26.25" customHeight="1">
      <c r="C31" s="247"/>
    </row>
    <row r="32" spans="3:3" s="246" customFormat="1" ht="26.25" customHeight="1">
      <c r="C32" s="247"/>
    </row>
    <row r="33" spans="1:3" s="246" customFormat="1" ht="26.25" customHeight="1">
      <c r="C33" s="247"/>
    </row>
    <row r="34" spans="1:3" s="246" customFormat="1" ht="26.25" customHeight="1">
      <c r="C34" s="247"/>
    </row>
    <row r="35" spans="1:3" s="246" customFormat="1" ht="26.25" customHeight="1">
      <c r="C35" s="247"/>
    </row>
    <row r="36" spans="1:3" s="246" customFormat="1" ht="26.25" customHeight="1">
      <c r="C36" s="247"/>
    </row>
    <row r="37" spans="1:3" s="246" customFormat="1" ht="26.25" customHeight="1">
      <c r="C37" s="248"/>
    </row>
    <row r="38" spans="1:3" s="246" customFormat="1" ht="26.25" customHeight="1">
      <c r="C38" s="248"/>
    </row>
    <row r="39" spans="1:3" s="246" customFormat="1" ht="26.25" customHeight="1">
      <c r="C39" s="248"/>
    </row>
    <row r="40" spans="1:3" s="246" customFormat="1" ht="26.25" customHeight="1">
      <c r="C40" s="248"/>
    </row>
    <row r="41" spans="1:3" s="246" customFormat="1" ht="26.25" customHeight="1">
      <c r="C41" s="248"/>
    </row>
    <row r="42" spans="1:3" s="246" customFormat="1" ht="26.25" customHeight="1">
      <c r="C42" s="248"/>
    </row>
    <row r="43" spans="1:3" s="246" customFormat="1" ht="26.25" customHeight="1">
      <c r="C43" s="248"/>
    </row>
    <row r="44" spans="1:3" s="246" customFormat="1" ht="26.25" customHeight="1">
      <c r="C44" s="248"/>
    </row>
    <row r="45" spans="1:3" s="246" customFormat="1" ht="26.25" customHeight="1">
      <c r="B45" s="232"/>
      <c r="C45" s="248"/>
    </row>
    <row r="46" spans="1:3" ht="26.25" customHeight="1">
      <c r="A46" s="246"/>
      <c r="B46" s="232"/>
      <c r="C46" s="220"/>
    </row>
    <row r="47" spans="1:3" ht="26.25" customHeight="1">
      <c r="A47" s="246"/>
      <c r="B47" s="232"/>
      <c r="C47" s="220"/>
    </row>
    <row r="48" spans="1:3" ht="26.25" customHeight="1">
      <c r="A48" s="246"/>
      <c r="B48" s="232"/>
      <c r="C48" s="220"/>
    </row>
    <row r="49" spans="1:3" ht="26.25" customHeight="1">
      <c r="A49" s="246"/>
      <c r="B49" s="232"/>
      <c r="C49" s="220"/>
    </row>
    <row r="50" spans="1:3" ht="26.25" customHeight="1">
      <c r="A50" s="246"/>
      <c r="B50" s="232"/>
      <c r="C50" s="220"/>
    </row>
    <row r="51" spans="1:3" ht="26.25" customHeight="1">
      <c r="A51" s="246"/>
      <c r="B51" s="232"/>
      <c r="C51" s="220"/>
    </row>
    <row r="52" spans="1:3" ht="26.25" customHeight="1">
      <c r="A52" s="246"/>
      <c r="B52" s="232"/>
      <c r="C52" s="220"/>
    </row>
    <row r="53" spans="1:3" ht="26.25" customHeight="1">
      <c r="A53" s="246"/>
      <c r="B53" s="232"/>
      <c r="C53" s="220"/>
    </row>
    <row r="54" spans="1:3" ht="26.25" customHeight="1">
      <c r="A54" s="246"/>
      <c r="B54" s="232"/>
      <c r="C54" s="220"/>
    </row>
    <row r="55" spans="1:3" ht="26.25" customHeight="1">
      <c r="A55" s="246"/>
      <c r="B55" s="232"/>
      <c r="C55" s="220"/>
    </row>
    <row r="56" spans="1:3" ht="26.25" customHeight="1">
      <c r="A56" s="246"/>
      <c r="B56" s="232"/>
      <c r="C56" s="220"/>
    </row>
    <row r="57" spans="1:3" ht="26.25" customHeight="1">
      <c r="A57" s="246"/>
      <c r="B57" s="232"/>
      <c r="C57" s="220"/>
    </row>
    <row r="58" spans="1:3" ht="26.25" customHeight="1">
      <c r="A58" s="246"/>
      <c r="B58" s="232"/>
      <c r="C58" s="220"/>
    </row>
    <row r="59" spans="1:3" ht="26.25" customHeight="1">
      <c r="A59" s="246"/>
      <c r="B59" s="232"/>
      <c r="C59" s="220"/>
    </row>
    <row r="60" spans="1:3" ht="26.25" customHeight="1">
      <c r="A60" s="246"/>
      <c r="B60" s="232"/>
      <c r="C60" s="220"/>
    </row>
    <row r="61" spans="1:3" ht="26.25" customHeight="1">
      <c r="A61" s="246"/>
      <c r="B61" s="232"/>
      <c r="C61" s="220"/>
    </row>
    <row r="62" spans="1:3" ht="26.25" customHeight="1">
      <c r="A62" s="246"/>
      <c r="B62" s="232"/>
      <c r="C62" s="220"/>
    </row>
    <row r="63" spans="1:3" ht="26.25" customHeight="1">
      <c r="A63" s="246"/>
      <c r="B63" s="232"/>
      <c r="C63" s="220"/>
    </row>
    <row r="64" spans="1:3" ht="26.25" customHeight="1">
      <c r="A64" s="246"/>
      <c r="B64" s="232"/>
      <c r="C64" s="220"/>
    </row>
    <row r="65" spans="1:3" ht="26.25" customHeight="1">
      <c r="A65" s="246"/>
      <c r="B65" s="232"/>
      <c r="C65" s="220"/>
    </row>
    <row r="66" spans="1:3" ht="26.25" customHeight="1">
      <c r="A66" s="246"/>
      <c r="B66" s="232"/>
      <c r="C66" s="220"/>
    </row>
    <row r="67" spans="1:3" ht="26.25" customHeight="1">
      <c r="A67" s="246"/>
      <c r="B67" s="232"/>
      <c r="C67" s="220"/>
    </row>
    <row r="68" spans="1:3" ht="26.25" customHeight="1">
      <c r="A68" s="246"/>
      <c r="B68" s="232"/>
      <c r="C68" s="220"/>
    </row>
    <row r="69" spans="1:3" ht="26.25" customHeight="1">
      <c r="A69" s="246"/>
      <c r="B69" s="232"/>
      <c r="C69" s="220"/>
    </row>
    <row r="70" spans="1:3" ht="26.25" customHeight="1">
      <c r="A70" s="246"/>
      <c r="B70" s="232"/>
      <c r="C70" s="220"/>
    </row>
    <row r="71" spans="1:3" ht="26.25" customHeight="1">
      <c r="A71" s="246"/>
      <c r="B71" s="233"/>
      <c r="C71" s="220"/>
    </row>
    <row r="72" spans="1:3" ht="26.25" customHeight="1">
      <c r="A72" s="246"/>
      <c r="B72" s="232"/>
      <c r="C72" s="220"/>
    </row>
    <row r="73" spans="1:3" ht="26.25" customHeight="1">
      <c r="A73" s="246"/>
      <c r="B73" s="232"/>
      <c r="C73" s="220"/>
    </row>
    <row r="74" spans="1:3" ht="26.25" customHeight="1">
      <c r="A74" s="246"/>
      <c r="B74" s="232"/>
      <c r="C74" s="220"/>
    </row>
    <row r="75" spans="1:3" ht="26.25" customHeight="1">
      <c r="A75" s="246"/>
      <c r="B75" s="232"/>
      <c r="C75" s="220"/>
    </row>
    <row r="76" spans="1:3" ht="26.25" customHeight="1">
      <c r="A76" s="246"/>
      <c r="B76" s="232"/>
      <c r="C76" s="220"/>
    </row>
    <row r="77" spans="1:3" ht="26.25" customHeight="1">
      <c r="A77" s="246"/>
      <c r="B77" s="232"/>
      <c r="C77" s="220"/>
    </row>
    <row r="78" spans="1:3" ht="26.25" customHeight="1">
      <c r="A78" s="246"/>
      <c r="B78" s="232"/>
      <c r="C78" s="220"/>
    </row>
    <row r="79" spans="1:3" ht="26.25" customHeight="1">
      <c r="A79" s="246"/>
      <c r="B79" s="232"/>
      <c r="C79" s="220"/>
    </row>
    <row r="80" spans="1:3" ht="26.25" customHeight="1">
      <c r="A80" s="246"/>
      <c r="B80" s="232"/>
      <c r="C80" s="220"/>
    </row>
    <row r="81" spans="1:3" ht="26.25" customHeight="1">
      <c r="A81" s="246"/>
      <c r="B81" s="232"/>
      <c r="C81" s="220"/>
    </row>
    <row r="82" spans="1:3" ht="26.25" customHeight="1">
      <c r="A82" s="246"/>
      <c r="B82" s="232"/>
      <c r="C82" s="220"/>
    </row>
    <row r="83" spans="1:3" ht="26.25" customHeight="1">
      <c r="A83" s="246"/>
      <c r="B83" s="232"/>
      <c r="C83" s="220"/>
    </row>
    <row r="84" spans="1:3" ht="26.25" customHeight="1">
      <c r="A84" s="246"/>
      <c r="B84" s="232"/>
      <c r="C84" s="220"/>
    </row>
    <row r="85" spans="1:3" ht="26.25" customHeight="1">
      <c r="A85" s="246"/>
      <c r="B85" s="232"/>
      <c r="C85" s="220"/>
    </row>
    <row r="86" spans="1:3" ht="26.25" customHeight="1">
      <c r="A86" s="246"/>
      <c r="B86" s="232"/>
      <c r="C86" s="220"/>
    </row>
    <row r="87" spans="1:3" ht="26.25" customHeight="1">
      <c r="A87" s="246"/>
      <c r="B87" s="232"/>
      <c r="C87" s="220"/>
    </row>
    <row r="88" spans="1:3" ht="26.25" customHeight="1">
      <c r="A88" s="246"/>
      <c r="B88" s="232"/>
      <c r="C88" s="220"/>
    </row>
    <row r="89" spans="1:3" ht="26.25" customHeight="1">
      <c r="A89" s="246"/>
      <c r="B89" s="232"/>
      <c r="C89" s="220"/>
    </row>
    <row r="90" spans="1:3" ht="26.25" customHeight="1">
      <c r="A90" s="246"/>
      <c r="B90" s="232"/>
      <c r="C90" s="220"/>
    </row>
    <row r="91" spans="1:3" ht="26.25" customHeight="1">
      <c r="A91" s="246"/>
      <c r="B91" s="232"/>
      <c r="C91" s="220"/>
    </row>
    <row r="92" spans="1:3" ht="26.25" customHeight="1">
      <c r="A92" s="246"/>
      <c r="B92" s="232"/>
      <c r="C92" s="220"/>
    </row>
    <row r="93" spans="1:3" ht="26.25" customHeight="1">
      <c r="A93" s="246"/>
      <c r="B93" s="232"/>
      <c r="C93" s="220"/>
    </row>
    <row r="94" spans="1:3" ht="26.25" customHeight="1">
      <c r="A94" s="246"/>
      <c r="B94" s="232"/>
      <c r="C94" s="220"/>
    </row>
    <row r="95" spans="1:3" ht="26.25" customHeight="1">
      <c r="A95" s="246"/>
      <c r="B95" s="232"/>
      <c r="C95" s="220"/>
    </row>
    <row r="96" spans="1:3" ht="26.25" customHeight="1">
      <c r="A96" s="246"/>
      <c r="B96" s="232"/>
      <c r="C96" s="220"/>
    </row>
    <row r="97" spans="1:3" ht="26.25" customHeight="1">
      <c r="A97" s="246"/>
      <c r="B97" s="232"/>
      <c r="C97" s="220"/>
    </row>
    <row r="98" spans="1:3" ht="26.25" customHeight="1">
      <c r="A98" s="246"/>
      <c r="B98" s="232"/>
      <c r="C98" s="220"/>
    </row>
    <row r="99" spans="1:3" ht="26.25" customHeight="1">
      <c r="A99" s="246"/>
      <c r="B99" s="232"/>
      <c r="C99" s="220"/>
    </row>
    <row r="100" spans="1:3" ht="26.25" customHeight="1">
      <c r="A100" s="246"/>
      <c r="B100" s="220"/>
      <c r="C100" s="220"/>
    </row>
    <row r="101" spans="1:3" ht="26.25" customHeight="1">
      <c r="A101" s="246"/>
      <c r="B101" s="220"/>
      <c r="C101" s="220"/>
    </row>
    <row r="102" spans="1:3" ht="26.25" customHeight="1">
      <c r="A102" s="246"/>
      <c r="B102" s="220"/>
      <c r="C102" s="220"/>
    </row>
    <row r="103" spans="1:3" ht="26.25" customHeight="1">
      <c r="A103" s="246"/>
      <c r="B103" s="220"/>
      <c r="C103" s="220"/>
    </row>
    <row r="104" spans="1:3" ht="26.25" customHeight="1">
      <c r="A104" s="246"/>
      <c r="B104" s="220"/>
      <c r="C104" s="220"/>
    </row>
    <row r="105" spans="1:3" ht="26.25" customHeight="1">
      <c r="A105" s="246"/>
      <c r="B105" s="220"/>
      <c r="C105" s="220"/>
    </row>
    <row r="106" spans="1:3" ht="26.25" customHeight="1">
      <c r="A106" s="246"/>
      <c r="B106" s="220"/>
      <c r="C106" s="220"/>
    </row>
    <row r="107" spans="1:3" ht="26.25" customHeight="1">
      <c r="A107" s="246"/>
      <c r="B107" s="220"/>
      <c r="C107" s="220"/>
    </row>
    <row r="108" spans="1:3" ht="26.25" customHeight="1">
      <c r="A108" s="246"/>
      <c r="B108" s="220"/>
      <c r="C108" s="220"/>
    </row>
    <row r="109" spans="1:3" ht="26.25" customHeight="1">
      <c r="A109" s="246"/>
      <c r="B109" s="220"/>
      <c r="C109" s="220"/>
    </row>
    <row r="110" spans="1:3" ht="26.25" customHeight="1">
      <c r="A110" s="246"/>
      <c r="B110" s="220"/>
      <c r="C110" s="220"/>
    </row>
    <row r="111" spans="1:3" ht="26.25" customHeight="1">
      <c r="A111" s="246"/>
      <c r="B111" s="220"/>
      <c r="C111" s="220"/>
    </row>
    <row r="112" spans="1:3" ht="26.25" customHeight="1">
      <c r="A112" s="246"/>
      <c r="B112" s="220"/>
      <c r="C112" s="220"/>
    </row>
    <row r="113" spans="1:3" ht="26.25" customHeight="1">
      <c r="A113" s="246"/>
      <c r="B113" s="220"/>
      <c r="C113" s="220"/>
    </row>
    <row r="114" spans="1:3" ht="26.25" customHeight="1">
      <c r="A114" s="246"/>
      <c r="B114" s="220"/>
      <c r="C114" s="220"/>
    </row>
    <row r="115" spans="1:3" ht="26.25" customHeight="1">
      <c r="A115" s="246"/>
      <c r="B115" s="220"/>
      <c r="C115" s="220"/>
    </row>
    <row r="116" spans="1:3" ht="26.25" customHeight="1">
      <c r="A116" s="246"/>
      <c r="B116" s="220"/>
      <c r="C116" s="220"/>
    </row>
    <row r="117" spans="1:3" ht="26.25" customHeight="1">
      <c r="A117" s="246"/>
      <c r="B117" s="220"/>
      <c r="C117" s="220"/>
    </row>
    <row r="118" spans="1:3" ht="26.25" customHeight="1">
      <c r="A118" s="246"/>
      <c r="B118" s="220"/>
      <c r="C118" s="220"/>
    </row>
    <row r="119" spans="1:3" ht="26.25" customHeight="1">
      <c r="A119" s="246"/>
      <c r="B119" s="220"/>
      <c r="C119" s="220"/>
    </row>
    <row r="120" spans="1:3" ht="26.25" customHeight="1">
      <c r="A120" s="246"/>
      <c r="B120" s="220"/>
      <c r="C120" s="220"/>
    </row>
    <row r="121" spans="1:3" ht="26.25" customHeight="1">
      <c r="A121" s="246"/>
      <c r="B121" s="220"/>
      <c r="C121" s="220"/>
    </row>
    <row r="122" spans="1:3" ht="26.25" customHeight="1">
      <c r="A122" s="246"/>
      <c r="B122" s="220"/>
      <c r="C122" s="220"/>
    </row>
    <row r="123" spans="1:3" ht="26.25" customHeight="1">
      <c r="A123" s="246"/>
      <c r="B123" s="220"/>
    </row>
    <row r="124" spans="1:3" ht="26.25" customHeight="1">
      <c r="A124" s="246"/>
      <c r="B124" s="220"/>
    </row>
    <row r="125" spans="1:3" ht="26.25" customHeight="1">
      <c r="A125" s="213"/>
      <c r="B125" s="220"/>
    </row>
    <row r="126" spans="1:3" ht="26.25" customHeight="1">
      <c r="A126" s="246"/>
      <c r="B126" s="220"/>
    </row>
    <row r="127" spans="1:3" ht="26.25" customHeight="1">
      <c r="A127" s="246"/>
      <c r="B127" s="220"/>
    </row>
    <row r="128" spans="1:3" ht="26.25" customHeight="1">
      <c r="A128" s="213"/>
      <c r="B128" s="220"/>
    </row>
    <row r="129" spans="1:2" ht="26.25" customHeight="1">
      <c r="A129" s="213"/>
      <c r="B129" s="220"/>
    </row>
    <row r="130" spans="1:2" ht="26.25" customHeight="1">
      <c r="A130" s="213"/>
      <c r="B130" s="220"/>
    </row>
    <row r="131" spans="1:2" ht="26.25" customHeight="1">
      <c r="A131" s="213"/>
      <c r="B131" s="220"/>
    </row>
    <row r="132" spans="1:2" ht="26.25" customHeight="1">
      <c r="A132" s="213"/>
      <c r="B132" s="220"/>
    </row>
    <row r="133" spans="1:2" ht="26.25" customHeight="1">
      <c r="A133" s="213"/>
      <c r="B133" s="220"/>
    </row>
    <row r="134" spans="1:2" ht="26.25" customHeight="1">
      <c r="A134" s="213"/>
      <c r="B134" s="220"/>
    </row>
    <row r="135" spans="1:2" ht="26.25" customHeight="1">
      <c r="A135" s="213"/>
      <c r="B135" s="220"/>
    </row>
    <row r="136" spans="1:2" ht="26.25" customHeight="1">
      <c r="A136" s="213"/>
      <c r="B136" s="220"/>
    </row>
    <row r="137" spans="1:2" ht="26.25" customHeight="1">
      <c r="A137" s="213"/>
      <c r="B137" s="220"/>
    </row>
    <row r="138" spans="1:2" ht="26.25" customHeight="1">
      <c r="A138" s="213"/>
      <c r="B138" s="220"/>
    </row>
    <row r="139" spans="1:2" ht="26.25" customHeight="1">
      <c r="A139" s="213"/>
      <c r="B139" s="220"/>
    </row>
    <row r="140" spans="1:2" ht="26.25" customHeight="1">
      <c r="A140" s="213"/>
      <c r="B140" s="219"/>
    </row>
    <row r="141" spans="1:2" ht="26.25" customHeight="1">
      <c r="A141" s="213"/>
      <c r="B141" s="219"/>
    </row>
    <row r="142" spans="1:2" ht="26.25" customHeight="1">
      <c r="A142" s="213"/>
      <c r="B142" s="219"/>
    </row>
    <row r="143" spans="1:2" ht="26.25" customHeight="1">
      <c r="A143" s="213"/>
      <c r="B143" s="219"/>
    </row>
    <row r="144" spans="1:2" ht="26.25" customHeight="1">
      <c r="A144" s="213"/>
      <c r="B144" s="214"/>
    </row>
    <row r="145" spans="1:2" ht="26.25" customHeight="1">
      <c r="A145" s="213"/>
      <c r="B145" s="214"/>
    </row>
    <row r="146" spans="1:2" ht="26.25" customHeight="1">
      <c r="A146" s="213"/>
      <c r="B146" s="214"/>
    </row>
    <row r="147" spans="1:2" ht="26.25" customHeight="1">
      <c r="A147" s="213"/>
      <c r="B147" s="214"/>
    </row>
    <row r="148" spans="1:2" ht="26.25" customHeight="1">
      <c r="A148" s="213"/>
      <c r="B148" s="214"/>
    </row>
    <row r="149" spans="1:2" ht="26.25" customHeight="1">
      <c r="A149" s="213"/>
      <c r="B149" s="214"/>
    </row>
    <row r="150" spans="1:2" ht="26.25" customHeight="1">
      <c r="A150" s="213"/>
      <c r="B150" s="214"/>
    </row>
    <row r="151" spans="1:2" ht="26.25" customHeight="1">
      <c r="A151" s="213"/>
      <c r="B151" s="214"/>
    </row>
    <row r="152" spans="1:2" ht="26.25" customHeight="1">
      <c r="A152" s="213"/>
      <c r="B152" s="214"/>
    </row>
    <row r="153" spans="1:2" ht="26.25" customHeight="1">
      <c r="A153" s="213"/>
      <c r="B153" s="214"/>
    </row>
    <row r="154" spans="1:2" ht="26.25" customHeight="1">
      <c r="A154" s="213"/>
      <c r="B154" s="214"/>
    </row>
    <row r="155" spans="1:2" ht="26.25" customHeight="1">
      <c r="A155" s="213"/>
      <c r="B155" s="214"/>
    </row>
    <row r="156" spans="1:2" ht="26.25" customHeight="1">
      <c r="A156" s="213"/>
      <c r="B156" s="214"/>
    </row>
    <row r="157" spans="1:2" ht="26.25" customHeight="1">
      <c r="A157" s="213"/>
      <c r="B157" s="214"/>
    </row>
    <row r="158" spans="1:2" ht="26.25" customHeight="1">
      <c r="A158" s="213"/>
      <c r="B158" s="214"/>
    </row>
    <row r="159" spans="1:2" ht="26.25" customHeight="1">
      <c r="A159" s="213"/>
      <c r="B159" s="214"/>
    </row>
    <row r="160" spans="1:2" ht="26.25" customHeight="1">
      <c r="A160" s="213"/>
      <c r="B160" s="214"/>
    </row>
    <row r="161" spans="1:2" ht="26.25" customHeight="1">
      <c r="A161" s="213"/>
      <c r="B161" s="214"/>
    </row>
    <row r="162" spans="1:2" ht="26.25" customHeight="1">
      <c r="A162" s="213"/>
      <c r="B162" s="214"/>
    </row>
    <row r="163" spans="1:2" ht="26.25" customHeight="1">
      <c r="A163" s="213"/>
      <c r="B163" s="214"/>
    </row>
    <row r="164" spans="1:2" ht="26.25" customHeight="1">
      <c r="A164" s="213"/>
      <c r="B164" s="214"/>
    </row>
    <row r="165" spans="1:2" ht="26.25" customHeight="1">
      <c r="A165" s="213"/>
      <c r="B165" s="214"/>
    </row>
    <row r="166" spans="1:2" ht="26.25" customHeight="1">
      <c r="A166" s="213"/>
      <c r="B166" s="214"/>
    </row>
    <row r="167" spans="1:2" ht="26.25" customHeight="1">
      <c r="A167" s="213"/>
      <c r="B167" s="214"/>
    </row>
    <row r="168" spans="1:2" ht="26.25" customHeight="1">
      <c r="A168" s="213"/>
      <c r="B168" s="214"/>
    </row>
    <row r="169" spans="1:2" ht="26.25" customHeight="1">
      <c r="A169" s="213"/>
      <c r="B169" s="214"/>
    </row>
    <row r="170" spans="1:2" ht="26.25" customHeight="1">
      <c r="A170" s="213"/>
      <c r="B170" s="214"/>
    </row>
    <row r="171" spans="1:2" ht="26.25" customHeight="1">
      <c r="A171" s="213"/>
      <c r="B171" s="214"/>
    </row>
    <row r="172" spans="1:2" ht="26.25" customHeight="1">
      <c r="A172" s="213"/>
      <c r="B172" s="214"/>
    </row>
    <row r="173" spans="1:2" ht="26.25" customHeight="1">
      <c r="A173" s="213"/>
      <c r="B173" s="214"/>
    </row>
    <row r="174" spans="1:2" ht="26.25" customHeight="1">
      <c r="A174" s="213"/>
      <c r="B174" s="214"/>
    </row>
    <row r="175" spans="1:2" ht="26.25" customHeight="1">
      <c r="A175" s="213"/>
      <c r="B175" s="214"/>
    </row>
    <row r="176" spans="1:2" ht="26.25" customHeight="1">
      <c r="A176" s="213"/>
      <c r="B176" s="214"/>
    </row>
    <row r="177" spans="1:2" ht="26.25" customHeight="1">
      <c r="A177" s="213"/>
      <c r="B177" s="214"/>
    </row>
    <row r="178" spans="1:2" ht="26.25" customHeight="1">
      <c r="A178" s="213"/>
      <c r="B178" s="214"/>
    </row>
    <row r="179" spans="1:2" ht="26.25" customHeight="1">
      <c r="A179" s="213"/>
      <c r="B179" s="214"/>
    </row>
    <row r="180" spans="1:2" ht="26.25" customHeight="1">
      <c r="A180" s="213"/>
      <c r="B180" s="214"/>
    </row>
    <row r="181" spans="1:2" ht="26.25" customHeight="1">
      <c r="A181" s="213"/>
      <c r="B181" s="214"/>
    </row>
    <row r="182" spans="1:2" ht="26.25" customHeight="1">
      <c r="A182" s="213"/>
      <c r="B182" s="214"/>
    </row>
    <row r="183" spans="1:2" ht="26.25" customHeight="1">
      <c r="A183" s="213"/>
      <c r="B183" s="214"/>
    </row>
    <row r="184" spans="1:2" ht="26.25" customHeight="1">
      <c r="A184" s="213"/>
      <c r="B184" s="214"/>
    </row>
    <row r="185" spans="1:2" ht="26.25" customHeight="1">
      <c r="A185" s="213"/>
      <c r="B185" s="214"/>
    </row>
    <row r="186" spans="1:2" ht="26.25" customHeight="1">
      <c r="A186" s="213"/>
      <c r="B186" s="214"/>
    </row>
    <row r="187" spans="1:2" ht="26.25" customHeight="1">
      <c r="A187" s="213"/>
      <c r="B187" s="214"/>
    </row>
    <row r="188" spans="1:2" ht="26.25" customHeight="1">
      <c r="A188" s="213"/>
      <c r="B188" s="214"/>
    </row>
    <row r="189" spans="1:2" ht="26.25" customHeight="1">
      <c r="A189" s="213"/>
      <c r="B189" s="214"/>
    </row>
    <row r="190" spans="1:2" ht="26.25" customHeight="1">
      <c r="A190" s="213"/>
      <c r="B190" s="214"/>
    </row>
    <row r="191" spans="1:2" ht="26.25" customHeight="1">
      <c r="A191" s="213"/>
      <c r="B191" s="214"/>
    </row>
    <row r="192" spans="1:2" ht="26.25" customHeight="1">
      <c r="A192" s="213"/>
      <c r="B192" s="214"/>
    </row>
    <row r="193" spans="1:2" ht="26.25" customHeight="1">
      <c r="A193" s="213"/>
      <c r="B193" s="214"/>
    </row>
    <row r="194" spans="1:2" ht="26.25" customHeight="1">
      <c r="A194" s="213"/>
      <c r="B194" s="214"/>
    </row>
    <row r="195" spans="1:2" ht="26.25" customHeight="1">
      <c r="A195" s="213"/>
      <c r="B195" s="214"/>
    </row>
    <row r="196" spans="1:2" ht="26.25" customHeight="1">
      <c r="A196" s="213"/>
      <c r="B196" s="214"/>
    </row>
    <row r="197" spans="1:2" ht="26.25" customHeight="1">
      <c r="A197" s="213"/>
      <c r="B197" s="214"/>
    </row>
    <row r="198" spans="1:2" ht="26.25" customHeight="1">
      <c r="A198" s="213"/>
      <c r="B198" s="214"/>
    </row>
    <row r="199" spans="1:2" ht="26.25" customHeight="1">
      <c r="A199" s="213"/>
      <c r="B199" s="214"/>
    </row>
    <row r="200" spans="1:2" ht="26.25" customHeight="1">
      <c r="A200" s="213"/>
      <c r="B200" s="214"/>
    </row>
    <row r="201" spans="1:2" ht="26.25" customHeight="1">
      <c r="A201" s="213"/>
      <c r="B201" s="214"/>
    </row>
    <row r="202" spans="1:2" ht="26.25" customHeight="1">
      <c r="A202" s="213"/>
      <c r="B202" s="214"/>
    </row>
    <row r="203" spans="1:2" ht="26.25" customHeight="1">
      <c r="A203" s="213"/>
      <c r="B203" s="214"/>
    </row>
    <row r="204" spans="1:2" ht="26.25" customHeight="1">
      <c r="A204" s="213"/>
      <c r="B204" s="214"/>
    </row>
    <row r="205" spans="1:2" ht="26.25" customHeight="1">
      <c r="A205" s="213"/>
      <c r="B205" s="214"/>
    </row>
    <row r="206" spans="1:2" ht="26.25" customHeight="1">
      <c r="A206" s="213"/>
      <c r="B206" s="214"/>
    </row>
    <row r="207" spans="1:2" ht="26.25" customHeight="1">
      <c r="A207" s="213"/>
      <c r="B207" s="214"/>
    </row>
    <row r="208" spans="1:2" ht="26.25" customHeight="1">
      <c r="A208" s="213"/>
      <c r="B208" s="214"/>
    </row>
    <row r="209" spans="1:2" ht="26.25" customHeight="1">
      <c r="A209" s="213"/>
      <c r="B209" s="214"/>
    </row>
    <row r="210" spans="1:2" ht="26.25" customHeight="1">
      <c r="A210" s="213"/>
      <c r="B210" s="214"/>
    </row>
    <row r="211" spans="1:2" ht="26.25" customHeight="1">
      <c r="A211" s="213"/>
      <c r="B211" s="214"/>
    </row>
    <row r="212" spans="1:2" ht="26.25" customHeight="1">
      <c r="A212" s="213"/>
      <c r="B212" s="214"/>
    </row>
    <row r="213" spans="1:2" ht="26.25" customHeight="1">
      <c r="A213" s="213"/>
      <c r="B213" s="214"/>
    </row>
    <row r="214" spans="1:2" ht="26.25" customHeight="1">
      <c r="A214" s="213"/>
      <c r="B214" s="214"/>
    </row>
    <row r="215" spans="1:2" ht="26.25" customHeight="1">
      <c r="A215" s="213"/>
      <c r="B215" s="214"/>
    </row>
    <row r="216" spans="1:2" ht="26.25" customHeight="1">
      <c r="A216" s="213"/>
      <c r="B216" s="214"/>
    </row>
    <row r="217" spans="1:2" ht="26.25" customHeight="1">
      <c r="A217" s="213"/>
      <c r="B217" s="214"/>
    </row>
    <row r="218" spans="1:2" ht="26.25" customHeight="1">
      <c r="A218" s="213"/>
      <c r="B218" s="214"/>
    </row>
    <row r="219" spans="1:2" ht="26.25" customHeight="1">
      <c r="A219" s="213"/>
      <c r="B219" s="214"/>
    </row>
    <row r="220" spans="1:2" ht="26.25" customHeight="1">
      <c r="A220" s="213"/>
      <c r="B220" s="214"/>
    </row>
    <row r="221" spans="1:2" ht="26.25" customHeight="1">
      <c r="A221" s="213"/>
      <c r="B221" s="214"/>
    </row>
    <row r="222" spans="1:2" ht="26.25" customHeight="1">
      <c r="A222" s="213"/>
      <c r="B222" s="214"/>
    </row>
    <row r="223" spans="1:2" ht="26.25" customHeight="1">
      <c r="A223" s="213"/>
      <c r="B223" s="214"/>
    </row>
    <row r="224" spans="1:2" ht="26.25" customHeight="1">
      <c r="A224" s="213"/>
      <c r="B224" s="214"/>
    </row>
    <row r="225" spans="1:2" ht="26.25" customHeight="1">
      <c r="A225" s="213"/>
      <c r="B225" s="214"/>
    </row>
    <row r="226" spans="1:2" ht="26.25" customHeight="1">
      <c r="A226" s="213"/>
      <c r="B226" s="214"/>
    </row>
    <row r="227" spans="1:2" ht="26.25" customHeight="1">
      <c r="A227" s="213"/>
      <c r="B227" s="214"/>
    </row>
    <row r="228" spans="1:2" ht="26.25" customHeight="1">
      <c r="A228" s="213"/>
      <c r="B228" s="214"/>
    </row>
    <row r="229" spans="1:2" ht="26.25" customHeight="1">
      <c r="A229" s="213"/>
      <c r="B229" s="214"/>
    </row>
    <row r="230" spans="1:2" ht="26.25" customHeight="1">
      <c r="A230" s="213"/>
      <c r="B230" s="214"/>
    </row>
    <row r="231" spans="1:2" ht="26.25" customHeight="1">
      <c r="A231" s="213"/>
      <c r="B231" s="214"/>
    </row>
    <row r="232" spans="1:2" ht="26.25" customHeight="1">
      <c r="A232" s="213"/>
      <c r="B232" s="214"/>
    </row>
    <row r="233" spans="1:2" ht="26.25" customHeight="1">
      <c r="A233" s="213"/>
      <c r="B233" s="214"/>
    </row>
    <row r="234" spans="1:2" ht="26.25" customHeight="1">
      <c r="A234" s="213"/>
      <c r="B234" s="214"/>
    </row>
    <row r="235" spans="1:2" ht="26.25" customHeight="1">
      <c r="A235" s="213"/>
      <c r="B235" s="214"/>
    </row>
    <row r="236" spans="1:2" ht="26.25" customHeight="1">
      <c r="A236" s="213"/>
      <c r="B236" s="214"/>
    </row>
    <row r="237" spans="1:2" ht="26.25" customHeight="1">
      <c r="A237" s="213"/>
      <c r="B237" s="214"/>
    </row>
    <row r="238" spans="1:2" ht="26.25" customHeight="1">
      <c r="A238" s="213"/>
      <c r="B238" s="214"/>
    </row>
    <row r="239" spans="1:2" ht="26.25" customHeight="1">
      <c r="A239" s="213"/>
      <c r="B239" s="214"/>
    </row>
    <row r="240" spans="1:2" ht="26.25" customHeight="1">
      <c r="A240" s="213"/>
      <c r="B240" s="214"/>
    </row>
    <row r="241" spans="1:2" ht="26.25" customHeight="1">
      <c r="A241" s="213"/>
      <c r="B241" s="214"/>
    </row>
    <row r="242" spans="1:2" ht="26.25" customHeight="1">
      <c r="A242" s="213"/>
      <c r="B242" s="214"/>
    </row>
    <row r="243" spans="1:2" ht="26.25" customHeight="1">
      <c r="A243" s="213"/>
      <c r="B243" s="214"/>
    </row>
    <row r="244" spans="1:2" ht="26.25" customHeight="1">
      <c r="A244" s="213"/>
      <c r="B244" s="214"/>
    </row>
    <row r="245" spans="1:2" ht="26.25" customHeight="1">
      <c r="A245" s="213"/>
      <c r="B245" s="214"/>
    </row>
    <row r="246" spans="1:2" ht="26.25" customHeight="1">
      <c r="A246" s="213"/>
      <c r="B246" s="214"/>
    </row>
    <row r="247" spans="1:2" ht="26.25" customHeight="1">
      <c r="A247" s="213"/>
      <c r="B247" s="214"/>
    </row>
    <row r="248" spans="1:2" ht="26.25" customHeight="1">
      <c r="A248" s="213"/>
      <c r="B248" s="214"/>
    </row>
    <row r="249" spans="1:2" ht="26.25" customHeight="1">
      <c r="A249" s="213"/>
      <c r="B249" s="214"/>
    </row>
    <row r="250" spans="1:2" ht="26.25" customHeight="1">
      <c r="A250" s="213"/>
      <c r="B250" s="214"/>
    </row>
    <row r="251" spans="1:2" ht="26.25" customHeight="1">
      <c r="A251" s="213"/>
      <c r="B251" s="214"/>
    </row>
    <row r="252" spans="1:2" ht="26.25" customHeight="1">
      <c r="A252" s="213"/>
      <c r="B252" s="214"/>
    </row>
    <row r="253" spans="1:2" ht="26.25" customHeight="1">
      <c r="A253" s="213"/>
      <c r="B253" s="214"/>
    </row>
    <row r="254" spans="1:2" ht="26.25" customHeight="1">
      <c r="A254" s="213"/>
      <c r="B254" s="214"/>
    </row>
    <row r="255" spans="1:2" ht="26.25" customHeight="1">
      <c r="A255" s="213"/>
      <c r="B255" s="214"/>
    </row>
    <row r="256" spans="1:2" ht="26.25" customHeight="1">
      <c r="A256" s="213"/>
      <c r="B256" s="214"/>
    </row>
    <row r="257" spans="1:2" ht="26.25" customHeight="1">
      <c r="A257" s="213"/>
      <c r="B257" s="214"/>
    </row>
    <row r="258" spans="1:2" ht="26.25" customHeight="1">
      <c r="A258" s="213"/>
      <c r="B258" s="214"/>
    </row>
    <row r="259" spans="1:2" ht="26.25" customHeight="1">
      <c r="A259" s="213"/>
      <c r="B259" s="214"/>
    </row>
    <row r="260" spans="1:2" ht="26.25" customHeight="1">
      <c r="A260" s="213"/>
      <c r="B260" s="214"/>
    </row>
    <row r="261" spans="1:2" ht="26.25" customHeight="1">
      <c r="A261" s="213"/>
      <c r="B261" s="214"/>
    </row>
    <row r="262" spans="1:2" ht="26.25" customHeight="1">
      <c r="A262" s="213"/>
      <c r="B262" s="214"/>
    </row>
    <row r="263" spans="1:2" ht="26.25" customHeight="1">
      <c r="A263" s="213"/>
      <c r="B263" s="214"/>
    </row>
    <row r="264" spans="1:2" ht="26.25" customHeight="1">
      <c r="A264" s="213"/>
      <c r="B264" s="214"/>
    </row>
    <row r="265" spans="1:2" ht="26.25" customHeight="1">
      <c r="A265" s="213"/>
      <c r="B265" s="214"/>
    </row>
    <row r="266" spans="1:2" ht="26.25" customHeight="1">
      <c r="A266" s="213"/>
      <c r="B266" s="214"/>
    </row>
    <row r="267" spans="1:2" ht="26.25" customHeight="1">
      <c r="A267" s="213"/>
      <c r="B267" s="214"/>
    </row>
    <row r="268" spans="1:2" ht="26.25" customHeight="1">
      <c r="A268" s="213"/>
      <c r="B268" s="214"/>
    </row>
    <row r="269" spans="1:2" ht="26.25" customHeight="1">
      <c r="A269" s="213"/>
      <c r="B269" s="214"/>
    </row>
    <row r="270" spans="1:2" ht="26.25" customHeight="1">
      <c r="A270" s="213"/>
      <c r="B270" s="214"/>
    </row>
    <row r="271" spans="1:2" ht="26.25" customHeight="1">
      <c r="A271" s="213"/>
      <c r="B271" s="214"/>
    </row>
    <row r="272" spans="1:2" ht="26.25" customHeight="1">
      <c r="A272" s="213"/>
      <c r="B272" s="214"/>
    </row>
    <row r="273" spans="1:2" ht="26.25" customHeight="1">
      <c r="A273" s="213"/>
      <c r="B273" s="214"/>
    </row>
    <row r="274" spans="1:2" ht="26.25" customHeight="1">
      <c r="A274" s="213"/>
      <c r="B274" s="214"/>
    </row>
    <row r="275" spans="1:2" ht="26.25" customHeight="1">
      <c r="A275" s="213"/>
      <c r="B275" s="214"/>
    </row>
    <row r="276" spans="1:2" ht="26.25" customHeight="1">
      <c r="A276" s="213"/>
      <c r="B276" s="214"/>
    </row>
    <row r="277" spans="1:2" ht="26.25" customHeight="1">
      <c r="A277" s="213"/>
      <c r="B277" s="214"/>
    </row>
    <row r="278" spans="1:2" ht="26.25" customHeight="1">
      <c r="A278" s="213"/>
      <c r="B278" s="214"/>
    </row>
    <row r="279" spans="1:2" ht="26.25" customHeight="1">
      <c r="A279" s="213"/>
      <c r="B279" s="214"/>
    </row>
    <row r="280" spans="1:2" ht="26.25" customHeight="1">
      <c r="A280" s="213"/>
      <c r="B280" s="214"/>
    </row>
    <row r="281" spans="1:2" ht="26.25" customHeight="1">
      <c r="A281" s="213"/>
      <c r="B281" s="214"/>
    </row>
    <row r="282" spans="1:2" ht="26.25" customHeight="1">
      <c r="A282" s="213"/>
      <c r="B282" s="214"/>
    </row>
    <row r="283" spans="1:2" ht="26.25" customHeight="1">
      <c r="A283" s="213"/>
      <c r="B283" s="214"/>
    </row>
    <row r="284" spans="1:2" ht="26.25" customHeight="1">
      <c r="A284" s="213"/>
      <c r="B284" s="214"/>
    </row>
    <row r="285" spans="1:2" ht="26.25" customHeight="1">
      <c r="A285" s="213"/>
      <c r="B285" s="214"/>
    </row>
    <row r="286" spans="1:2" ht="26.25" customHeight="1">
      <c r="A286" s="213"/>
      <c r="B286" s="214"/>
    </row>
    <row r="287" spans="1:2" ht="26.25" customHeight="1">
      <c r="A287" s="213"/>
      <c r="B287" s="214"/>
    </row>
    <row r="288" spans="1:2" ht="26.25" customHeight="1">
      <c r="A288" s="213"/>
      <c r="B288" s="214"/>
    </row>
    <row r="289" spans="1:2" ht="26.25" customHeight="1">
      <c r="A289" s="213"/>
      <c r="B289" s="214"/>
    </row>
    <row r="290" spans="1:2" ht="26.25" customHeight="1">
      <c r="A290" s="213"/>
      <c r="B290" s="214"/>
    </row>
    <row r="291" spans="1:2" ht="26.25" customHeight="1">
      <c r="A291" s="213"/>
      <c r="B291" s="214"/>
    </row>
    <row r="292" spans="1:2" ht="26.25" customHeight="1">
      <c r="A292" s="213"/>
      <c r="B292" s="214"/>
    </row>
    <row r="293" spans="1:2" ht="26.25" customHeight="1">
      <c r="A293" s="213"/>
      <c r="B293" s="214"/>
    </row>
    <row r="294" spans="1:2" ht="26.25" customHeight="1">
      <c r="A294" s="213"/>
      <c r="B294" s="214"/>
    </row>
    <row r="295" spans="1:2" ht="26.25" customHeight="1">
      <c r="A295" s="213"/>
      <c r="B295" s="214"/>
    </row>
    <row r="296" spans="1:2" ht="26.25" customHeight="1">
      <c r="A296" s="213"/>
      <c r="B296" s="214"/>
    </row>
    <row r="297" spans="1:2" ht="26.25" customHeight="1">
      <c r="A297" s="213"/>
      <c r="B297" s="214"/>
    </row>
    <row r="298" spans="1:2" ht="26.25" customHeight="1">
      <c r="A298" s="213"/>
      <c r="B298" s="214"/>
    </row>
    <row r="299" spans="1:2" ht="26.25" customHeight="1">
      <c r="A299" s="213"/>
      <c r="B299" s="214"/>
    </row>
    <row r="300" spans="1:2" ht="26.25" customHeight="1">
      <c r="A300" s="213"/>
      <c r="B300" s="214"/>
    </row>
    <row r="301" spans="1:2" ht="26.25" customHeight="1">
      <c r="A301" s="213"/>
      <c r="B301" s="214"/>
    </row>
    <row r="302" spans="1:2" ht="26.25" customHeight="1">
      <c r="A302" s="213"/>
      <c r="B302" s="214"/>
    </row>
    <row r="303" spans="1:2" ht="26.25" customHeight="1">
      <c r="A303" s="213"/>
      <c r="B303" s="214"/>
    </row>
    <row r="304" spans="1:2" ht="26.25" customHeight="1">
      <c r="A304" s="213"/>
      <c r="B304" s="214"/>
    </row>
    <row r="305" spans="1:2" ht="26.25" customHeight="1">
      <c r="A305" s="213"/>
      <c r="B305" s="214"/>
    </row>
    <row r="306" spans="1:2" ht="26.25" customHeight="1">
      <c r="A306" s="213"/>
      <c r="B306" s="214"/>
    </row>
    <row r="307" spans="1:2" ht="26.25" customHeight="1">
      <c r="A307" s="213"/>
      <c r="B307" s="214"/>
    </row>
    <row r="308" spans="1:2" ht="26.25" customHeight="1">
      <c r="A308" s="213"/>
      <c r="B308" s="214"/>
    </row>
    <row r="309" spans="1:2" ht="26.25" customHeight="1">
      <c r="A309" s="213"/>
      <c r="B309" s="214"/>
    </row>
    <row r="310" spans="1:2" ht="26.25" customHeight="1">
      <c r="A310" s="213"/>
      <c r="B310" s="214"/>
    </row>
    <row r="311" spans="1:2" ht="26.25" customHeight="1">
      <c r="A311" s="213"/>
      <c r="B311" s="214"/>
    </row>
    <row r="312" spans="1:2" ht="26.25" customHeight="1">
      <c r="A312" s="213"/>
      <c r="B312" s="214"/>
    </row>
    <row r="313" spans="1:2" ht="26.25" customHeight="1">
      <c r="A313" s="213"/>
      <c r="B313" s="214"/>
    </row>
    <row r="314" spans="1:2" ht="26.25" customHeight="1">
      <c r="A314" s="213"/>
      <c r="B314" s="214"/>
    </row>
    <row r="315" spans="1:2" ht="26.25" customHeight="1">
      <c r="A315" s="213"/>
      <c r="B315" s="214"/>
    </row>
    <row r="316" spans="1:2" ht="26.25" customHeight="1">
      <c r="A316" s="213"/>
      <c r="B316" s="214"/>
    </row>
    <row r="317" spans="1:2" ht="26.25" customHeight="1">
      <c r="A317" s="213"/>
      <c r="B317" s="214"/>
    </row>
    <row r="318" spans="1:2" ht="26.25" customHeight="1">
      <c r="A318" s="213"/>
      <c r="B318" s="214"/>
    </row>
    <row r="319" spans="1:2" ht="26.25" customHeight="1">
      <c r="A319" s="213"/>
      <c r="B319" s="214"/>
    </row>
    <row r="320" spans="1:2" ht="26.25" customHeight="1">
      <c r="A320" s="213"/>
      <c r="B320" s="214"/>
    </row>
    <row r="321" spans="1:2" ht="26.25" customHeight="1">
      <c r="A321" s="213"/>
      <c r="B321" s="214"/>
    </row>
    <row r="322" spans="1:2" ht="26.25" customHeight="1">
      <c r="A322" s="213"/>
      <c r="B322" s="214"/>
    </row>
    <row r="323" spans="1:2" ht="26.25" customHeight="1">
      <c r="A323" s="213"/>
      <c r="B323" s="214"/>
    </row>
    <row r="324" spans="1:2" ht="26.25" customHeight="1">
      <c r="A324" s="213"/>
      <c r="B324" s="214"/>
    </row>
    <row r="325" spans="1:2" ht="26.25" customHeight="1">
      <c r="A325" s="213"/>
      <c r="B325" s="214"/>
    </row>
    <row r="326" spans="1:2" ht="26.25" customHeight="1">
      <c r="A326" s="213"/>
      <c r="B326" s="214"/>
    </row>
    <row r="327" spans="1:2" ht="26.25" customHeight="1">
      <c r="A327" s="213"/>
      <c r="B327" s="214"/>
    </row>
    <row r="328" spans="1:2" ht="26.25" customHeight="1">
      <c r="A328" s="213"/>
      <c r="B328" s="214"/>
    </row>
    <row r="329" spans="1:2" ht="26.25" customHeight="1">
      <c r="A329" s="213"/>
      <c r="B329" s="214"/>
    </row>
    <row r="330" spans="1:2" ht="26.25" customHeight="1">
      <c r="A330" s="213"/>
      <c r="B330" s="214"/>
    </row>
    <row r="331" spans="1:2" ht="26.25" customHeight="1">
      <c r="A331" s="213"/>
      <c r="B331" s="214"/>
    </row>
    <row r="332" spans="1:2" ht="26.25" customHeight="1">
      <c r="A332" s="213"/>
      <c r="B332" s="214"/>
    </row>
    <row r="333" spans="1:2" ht="26.25" customHeight="1">
      <c r="A333" s="213"/>
      <c r="B333" s="214"/>
    </row>
    <row r="334" spans="1:2" ht="26.25" customHeight="1">
      <c r="A334" s="213"/>
      <c r="B334" s="214"/>
    </row>
    <row r="335" spans="1:2" ht="26.25" customHeight="1">
      <c r="A335" s="213"/>
      <c r="B335" s="214"/>
    </row>
    <row r="336" spans="1:2" ht="26.25" customHeight="1">
      <c r="A336" s="213"/>
      <c r="B336" s="214"/>
    </row>
    <row r="337" spans="1:2" ht="26.25" customHeight="1">
      <c r="A337" s="213"/>
      <c r="B337" s="214"/>
    </row>
    <row r="338" spans="1:2" ht="26.25" customHeight="1">
      <c r="A338" s="213"/>
      <c r="B338" s="214"/>
    </row>
    <row r="339" spans="1:2" ht="26.25" customHeight="1">
      <c r="A339" s="213"/>
      <c r="B339" s="214"/>
    </row>
    <row r="340" spans="1:2" ht="26.25" customHeight="1">
      <c r="A340" s="213"/>
      <c r="B340" s="214"/>
    </row>
    <row r="341" spans="1:2" ht="26.25" customHeight="1">
      <c r="A341" s="213"/>
      <c r="B341" s="214"/>
    </row>
    <row r="342" spans="1:2" ht="26.25" customHeight="1">
      <c r="A342" s="213"/>
      <c r="B342" s="214"/>
    </row>
    <row r="343" spans="1:2" ht="26.25" customHeight="1">
      <c r="A343" s="213"/>
      <c r="B343" s="214"/>
    </row>
    <row r="344" spans="1:2" ht="26.25" customHeight="1">
      <c r="A344" s="213"/>
      <c r="B344" s="214"/>
    </row>
    <row r="345" spans="1:2" ht="26.25" customHeight="1">
      <c r="A345" s="213"/>
      <c r="B345" s="214"/>
    </row>
    <row r="346" spans="1:2" ht="26.25" customHeight="1">
      <c r="A346" s="213"/>
      <c r="B346" s="214"/>
    </row>
    <row r="347" spans="1:2" ht="26.25" customHeight="1">
      <c r="A347" s="213"/>
      <c r="B347" s="214"/>
    </row>
    <row r="348" spans="1:2" ht="26.25" customHeight="1">
      <c r="A348" s="213"/>
      <c r="B348" s="214"/>
    </row>
    <row r="349" spans="1:2" ht="26.25" customHeight="1">
      <c r="A349" s="213"/>
      <c r="B349" s="214"/>
    </row>
    <row r="350" spans="1:2" ht="26.25" customHeight="1">
      <c r="A350" s="213"/>
      <c r="B350" s="214"/>
    </row>
    <row r="351" spans="1:2" ht="26.25" customHeight="1">
      <c r="A351" s="213"/>
      <c r="B351" s="214"/>
    </row>
    <row r="352" spans="1:2" ht="26.25" customHeight="1">
      <c r="A352" s="213"/>
      <c r="B352" s="214"/>
    </row>
    <row r="353" spans="1:2" ht="26.25" customHeight="1">
      <c r="A353" s="213"/>
      <c r="B353" s="214"/>
    </row>
    <row r="354" spans="1:2" ht="26.25" customHeight="1">
      <c r="A354" s="213"/>
      <c r="B354" s="214"/>
    </row>
    <row r="355" spans="1:2" ht="26.25" customHeight="1">
      <c r="A355" s="213"/>
      <c r="B355" s="214"/>
    </row>
    <row r="356" spans="1:2" ht="26.25" customHeight="1">
      <c r="A356" s="213"/>
      <c r="B356" s="214"/>
    </row>
    <row r="357" spans="1:2" ht="26.25" customHeight="1">
      <c r="A357" s="213"/>
      <c r="B357" s="214"/>
    </row>
    <row r="358" spans="1:2" ht="26.25" customHeight="1">
      <c r="A358" s="213"/>
      <c r="B358" s="214"/>
    </row>
    <row r="359" spans="1:2" ht="26.25" customHeight="1">
      <c r="A359" s="213"/>
      <c r="B359" s="214"/>
    </row>
    <row r="360" spans="1:2" ht="26.25" customHeight="1">
      <c r="A360" s="213"/>
      <c r="B360" s="214"/>
    </row>
    <row r="361" spans="1:2" ht="26.25" customHeight="1">
      <c r="A361" s="213"/>
      <c r="B361" s="214"/>
    </row>
    <row r="362" spans="1:2" ht="26.25" customHeight="1">
      <c r="A362" s="213"/>
      <c r="B362" s="214"/>
    </row>
    <row r="363" spans="1:2" ht="26.25" customHeight="1">
      <c r="A363" s="213"/>
      <c r="B363" s="214"/>
    </row>
    <row r="364" spans="1:2" ht="26.25" customHeight="1">
      <c r="A364" s="213"/>
      <c r="B364" s="214"/>
    </row>
    <row r="365" spans="1:2" ht="26.25" customHeight="1">
      <c r="A365" s="213"/>
      <c r="B365" s="214"/>
    </row>
    <row r="366" spans="1:2" ht="26.25" customHeight="1">
      <c r="A366" s="213"/>
      <c r="B366" s="214"/>
    </row>
    <row r="367" spans="1:2" ht="26.25" customHeight="1">
      <c r="A367" s="213"/>
      <c r="B367" s="214"/>
    </row>
    <row r="368" spans="1:2" ht="26.25" customHeight="1">
      <c r="A368" s="213"/>
      <c r="B368" s="214"/>
    </row>
    <row r="369" spans="1:3" ht="26.25" customHeight="1">
      <c r="A369" s="213"/>
      <c r="B369" s="214"/>
    </row>
    <row r="370" spans="1:3" ht="26.25" customHeight="1">
      <c r="A370" s="213"/>
      <c r="B370" s="214"/>
    </row>
    <row r="371" spans="1:3" ht="26.25" customHeight="1">
      <c r="A371" s="213"/>
      <c r="B371" s="214"/>
    </row>
    <row r="372" spans="1:3" ht="26.25" customHeight="1">
      <c r="A372" s="213"/>
      <c r="B372" s="214"/>
    </row>
    <row r="373" spans="1:3" ht="26.25" customHeight="1">
      <c r="A373" s="213"/>
      <c r="B373" s="221"/>
    </row>
    <row r="374" spans="1:3" s="216" customFormat="1" ht="26.25" customHeight="1">
      <c r="A374" s="215"/>
      <c r="B374" s="214"/>
      <c r="C374" s="218"/>
    </row>
    <row r="375" spans="1:3" ht="26.25" customHeight="1">
      <c r="A375" s="213"/>
      <c r="B375" s="214"/>
    </row>
    <row r="376" spans="1:3" ht="26.25" customHeight="1">
      <c r="A376" s="213"/>
      <c r="B376" s="214"/>
    </row>
    <row r="377" spans="1:3" ht="26.25" customHeight="1">
      <c r="A377" s="213"/>
      <c r="B377" s="214"/>
    </row>
    <row r="378" spans="1:3" ht="26.25" customHeight="1">
      <c r="A378" s="213"/>
      <c r="B378" s="214"/>
    </row>
    <row r="379" spans="1:3" ht="26.25" customHeight="1">
      <c r="A379" s="213"/>
      <c r="B379" s="214"/>
    </row>
    <row r="380" spans="1:3" ht="26.25" customHeight="1">
      <c r="A380" s="213"/>
      <c r="B380" s="214"/>
    </row>
    <row r="381" spans="1:3" ht="26.25" customHeight="1">
      <c r="A381" s="213"/>
      <c r="B381" s="214"/>
    </row>
    <row r="382" spans="1:3" ht="26.25" customHeight="1">
      <c r="A382" s="213"/>
      <c r="B382" s="214"/>
    </row>
    <row r="383" spans="1:3" ht="26.25" customHeight="1">
      <c r="A383" s="213"/>
      <c r="B383" s="214"/>
    </row>
    <row r="384" spans="1:3" ht="26.25" customHeight="1">
      <c r="A384" s="213"/>
      <c r="B384" s="214"/>
    </row>
    <row r="385" spans="1:2" ht="26.25" customHeight="1">
      <c r="A385" s="213"/>
      <c r="B385" s="214"/>
    </row>
    <row r="386" spans="1:2" ht="26.25" customHeight="1">
      <c r="A386" s="213"/>
      <c r="B386" s="214"/>
    </row>
    <row r="387" spans="1:2" ht="26.25" customHeight="1">
      <c r="A387" s="213"/>
      <c r="B387" s="214"/>
    </row>
    <row r="388" spans="1:2" ht="26.25" customHeight="1">
      <c r="A388" s="213"/>
      <c r="B388" s="214"/>
    </row>
    <row r="389" spans="1:2" ht="26.25" customHeight="1">
      <c r="A389" s="213"/>
      <c r="B389" s="214"/>
    </row>
    <row r="390" spans="1:2" ht="26.25" customHeight="1">
      <c r="A390" s="213"/>
      <c r="B390" s="214"/>
    </row>
    <row r="391" spans="1:2" ht="26.25" customHeight="1">
      <c r="A391" s="213"/>
      <c r="B391" s="214"/>
    </row>
    <row r="392" spans="1:2" ht="26.25" customHeight="1">
      <c r="A392" s="213"/>
      <c r="B392" s="214"/>
    </row>
    <row r="393" spans="1:2" ht="26.25" customHeight="1">
      <c r="A393" s="213"/>
      <c r="B393" s="214"/>
    </row>
    <row r="394" spans="1:2" ht="26.25" customHeight="1">
      <c r="A394" s="213"/>
      <c r="B394" s="214"/>
    </row>
    <row r="395" spans="1:2" ht="26.25" customHeight="1">
      <c r="A395" s="213"/>
      <c r="B395" s="214"/>
    </row>
    <row r="396" spans="1:2" ht="26.25" customHeight="1">
      <c r="A396" s="213"/>
      <c r="B396" s="214"/>
    </row>
    <row r="397" spans="1:2" ht="26.25" customHeight="1">
      <c r="A397" s="213"/>
      <c r="B397" s="214"/>
    </row>
    <row r="398" spans="1:2" ht="26.25" customHeight="1">
      <c r="A398" s="213"/>
      <c r="B398" s="214"/>
    </row>
    <row r="399" spans="1:2" ht="26.25" customHeight="1">
      <c r="A399" s="213"/>
      <c r="B399" s="214"/>
    </row>
    <row r="400" spans="1:2" ht="26.25" customHeight="1">
      <c r="A400" s="213"/>
      <c r="B400" s="214"/>
    </row>
    <row r="401" spans="1:2" ht="26.25" customHeight="1">
      <c r="A401" s="213"/>
      <c r="B401" s="214"/>
    </row>
    <row r="402" spans="1:2" ht="26.25" customHeight="1">
      <c r="A402" s="213"/>
      <c r="B402" s="214"/>
    </row>
    <row r="403" spans="1:2" ht="26.25" customHeight="1">
      <c r="A403" s="213"/>
      <c r="B403" s="214"/>
    </row>
    <row r="404" spans="1:2" ht="26.25" customHeight="1">
      <c r="A404" s="213"/>
      <c r="B404" s="213"/>
    </row>
    <row r="405" spans="1:2" ht="26.25" customHeight="1">
      <c r="A405" s="213"/>
      <c r="B405" s="213"/>
    </row>
    <row r="406" spans="1:2" ht="26.25" customHeight="1">
      <c r="A406" s="213"/>
      <c r="B406" s="213"/>
    </row>
    <row r="407" spans="1:2" ht="26.25" customHeight="1">
      <c r="A407" s="213"/>
      <c r="B407" s="213"/>
    </row>
    <row r="408" spans="1:2" ht="26.25" customHeight="1">
      <c r="A408" s="213"/>
      <c r="B408" s="213"/>
    </row>
    <row r="409" spans="1:2" ht="26.25" customHeight="1">
      <c r="A409" s="213"/>
      <c r="B409" s="213"/>
    </row>
    <row r="410" spans="1:2" ht="26.25" customHeight="1">
      <c r="A410" s="213"/>
      <c r="B410" s="213"/>
    </row>
    <row r="411" spans="1:2" ht="26.25" customHeight="1">
      <c r="A411" s="213"/>
      <c r="B411" s="213"/>
    </row>
    <row r="412" spans="1:2" ht="26.25" customHeight="1">
      <c r="A412" s="213"/>
      <c r="B412" s="213"/>
    </row>
    <row r="413" spans="1:2" ht="26.25" customHeight="1">
      <c r="A413" s="213"/>
      <c r="B413" s="213"/>
    </row>
    <row r="414" spans="1:2" ht="26.25" customHeight="1">
      <c r="A414" s="213"/>
      <c r="B414" s="213"/>
    </row>
    <row r="415" spans="1:2" ht="26.25" customHeight="1">
      <c r="A415" s="213"/>
      <c r="B415" s="213"/>
    </row>
    <row r="416" spans="1:2" ht="13.5">
      <c r="A416" s="213"/>
    </row>
    <row r="563" spans="2:2" ht="26.25" customHeight="1">
      <c r="B563" s="99"/>
    </row>
    <row r="564" spans="2:2" ht="26.25" customHeight="1">
      <c r="B564" s="99"/>
    </row>
    <row r="565" spans="2:2" ht="26.25" customHeight="1">
      <c r="B565" s="99"/>
    </row>
    <row r="566" spans="2:2" ht="26.25" customHeight="1">
      <c r="B566" s="99"/>
    </row>
    <row r="567" spans="2:2" ht="26.25" customHeight="1">
      <c r="B567" s="99"/>
    </row>
    <row r="568" spans="2:2" ht="26.25" customHeight="1">
      <c r="B568" s="99"/>
    </row>
    <row r="569" spans="2:2" ht="26.25" customHeight="1">
      <c r="B569" s="99"/>
    </row>
    <row r="570" spans="2:2" ht="26.25" customHeight="1">
      <c r="B570" s="99"/>
    </row>
    <row r="571" spans="2:2" ht="26.25" customHeight="1">
      <c r="B571" s="99"/>
    </row>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0"/>
  <sheetViews>
    <sheetView view="pageBreakPreview" zoomScale="110" zoomScaleSheetLayoutView="110" workbookViewId="0">
      <selection activeCell="J13" sqref="J13"/>
    </sheetView>
  </sheetViews>
  <sheetFormatPr defaultRowHeight="16.5"/>
  <cols>
    <col min="1" max="1" width="13" style="58" customWidth="1"/>
    <col min="2" max="2" width="2.21875" style="59" bestFit="1" customWidth="1"/>
    <col min="3" max="5" width="7.77734375" style="58" customWidth="1"/>
    <col min="6" max="9" width="9.33203125" style="58" customWidth="1"/>
    <col min="10" max="11" width="6.77734375" style="58" customWidth="1"/>
    <col min="12" max="12" width="7.77734375" style="58" customWidth="1"/>
    <col min="13" max="16384" width="8.88671875" style="58"/>
  </cols>
  <sheetData>
    <row r="1" spans="1:13" ht="37.5" customHeight="1">
      <c r="A1" s="446" t="s">
        <v>48</v>
      </c>
      <c r="B1" s="446"/>
      <c r="C1" s="446"/>
      <c r="D1" s="446"/>
      <c r="E1" s="446"/>
      <c r="F1" s="446"/>
      <c r="G1" s="446"/>
      <c r="H1" s="446"/>
      <c r="I1" s="446"/>
      <c r="J1" s="446"/>
      <c r="K1" s="446"/>
      <c r="L1" s="446"/>
      <c r="M1" s="446"/>
    </row>
    <row r="2" spans="1:13" ht="20.100000000000001" customHeight="1">
      <c r="A2" s="58" t="s">
        <v>49</v>
      </c>
    </row>
    <row r="4" spans="1:13" ht="24.95" customHeight="1">
      <c r="A4" s="58" t="s">
        <v>50</v>
      </c>
      <c r="B4" s="59" t="s">
        <v>51</v>
      </c>
      <c r="C4" s="58" t="str">
        <f>설치장소!B1</f>
        <v>공용주차장 노후 CCTV 고도화공사</v>
      </c>
    </row>
    <row r="5" spans="1:13" ht="5.25" customHeight="1"/>
    <row r="6" spans="1:13" ht="24.95" customHeight="1">
      <c r="A6" s="58" t="s">
        <v>52</v>
      </c>
      <c r="B6" s="59" t="s">
        <v>51</v>
      </c>
      <c r="C6" s="58" t="s">
        <v>138</v>
      </c>
    </row>
    <row r="7" spans="1:13" ht="5.25" customHeight="1"/>
    <row r="8" spans="1:13" ht="24.95" customHeight="1">
      <c r="A8" s="100" t="s">
        <v>53</v>
      </c>
      <c r="B8" s="59" t="s">
        <v>54</v>
      </c>
      <c r="C8" s="447" t="s">
        <v>139</v>
      </c>
      <c r="D8" s="447"/>
      <c r="E8" s="447"/>
      <c r="F8" s="447"/>
      <c r="G8" s="447"/>
      <c r="H8" s="447"/>
      <c r="I8" s="447"/>
      <c r="J8" s="447"/>
      <c r="K8" s="447"/>
      <c r="L8" s="447"/>
      <c r="M8" s="447"/>
    </row>
    <row r="9" spans="1:13" ht="6" customHeight="1">
      <c r="A9" s="62"/>
      <c r="B9" s="61"/>
      <c r="C9" s="60"/>
    </row>
    <row r="10" spans="1:13" ht="24.95" customHeight="1">
      <c r="A10" s="58" t="s">
        <v>55</v>
      </c>
    </row>
    <row r="11" spans="1:13" ht="5.25" customHeight="1"/>
    <row r="12" spans="1:13" ht="24.95" customHeight="1">
      <c r="A12" s="58" t="s">
        <v>140</v>
      </c>
      <c r="B12" s="59" t="s">
        <v>141</v>
      </c>
      <c r="C12" s="58" t="s">
        <v>145</v>
      </c>
    </row>
    <row r="13" spans="1:13" ht="24.95" customHeight="1">
      <c r="A13" s="58" t="s">
        <v>143</v>
      </c>
    </row>
    <row r="14" spans="1:13" ht="24.95" customHeight="1" thickBot="1">
      <c r="A14" s="58" t="s">
        <v>142</v>
      </c>
    </row>
    <row r="15" spans="1:13" ht="20.100000000000001" customHeight="1" thickBot="1">
      <c r="C15" s="448" t="s">
        <v>56</v>
      </c>
      <c r="D15" s="449"/>
      <c r="E15" s="449"/>
      <c r="F15" s="147" t="s">
        <v>58</v>
      </c>
      <c r="G15" s="147" t="s">
        <v>57</v>
      </c>
      <c r="H15" s="101" t="s">
        <v>68</v>
      </c>
      <c r="I15" s="144" t="s">
        <v>37</v>
      </c>
      <c r="J15" s="102" t="s">
        <v>60</v>
      </c>
    </row>
    <row r="16" spans="1:13" ht="20.100000000000001" customHeight="1">
      <c r="C16" s="450" t="s">
        <v>144</v>
      </c>
      <c r="D16" s="451"/>
      <c r="E16" s="451"/>
      <c r="F16" s="103">
        <v>60</v>
      </c>
      <c r="G16" s="103">
        <v>44</v>
      </c>
      <c r="H16" s="103">
        <v>24</v>
      </c>
      <c r="I16" s="145">
        <f>F16+G16+H16</f>
        <v>128</v>
      </c>
      <c r="J16" s="104"/>
    </row>
    <row r="17" spans="3:10" ht="20.100000000000001" customHeight="1">
      <c r="C17" s="452"/>
      <c r="D17" s="453"/>
      <c r="E17" s="453"/>
      <c r="F17" s="105"/>
      <c r="G17" s="105"/>
      <c r="H17" s="105"/>
      <c r="I17" s="149"/>
      <c r="J17" s="106"/>
    </row>
    <row r="18" spans="3:10" ht="20.100000000000001" customHeight="1">
      <c r="C18" s="454"/>
      <c r="D18" s="454"/>
      <c r="E18" s="452"/>
      <c r="F18" s="169"/>
      <c r="G18" s="169"/>
      <c r="H18" s="169"/>
      <c r="I18" s="149"/>
      <c r="J18" s="170"/>
    </row>
    <row r="19" spans="3:10" ht="20.100000000000001" customHeight="1">
      <c r="C19" s="454"/>
      <c r="D19" s="454"/>
      <c r="E19" s="452"/>
      <c r="F19" s="169"/>
      <c r="G19" s="169"/>
      <c r="H19" s="169"/>
      <c r="I19" s="149"/>
      <c r="J19" s="170"/>
    </row>
    <row r="20" spans="3:10" ht="20.100000000000001" customHeight="1" thickBot="1">
      <c r="C20" s="444" t="s">
        <v>59</v>
      </c>
      <c r="D20" s="445"/>
      <c r="E20" s="445"/>
      <c r="F20" s="107">
        <f>SUM(F16:F19)</f>
        <v>60</v>
      </c>
      <c r="G20" s="148">
        <f>SUM(G16:G19)</f>
        <v>44</v>
      </c>
      <c r="H20" s="148">
        <f>SUM(H16:H19)</f>
        <v>24</v>
      </c>
      <c r="I20" s="148">
        <f>SUM(I16:I19)</f>
        <v>128</v>
      </c>
      <c r="J20" s="108"/>
    </row>
  </sheetData>
  <mergeCells count="8">
    <mergeCell ref="C20:E20"/>
    <mergeCell ref="A1:M1"/>
    <mergeCell ref="C8:M8"/>
    <mergeCell ref="C15:E15"/>
    <mergeCell ref="C16:E16"/>
    <mergeCell ref="C17:E17"/>
    <mergeCell ref="C18:E18"/>
    <mergeCell ref="C19:E19"/>
  </mergeCells>
  <phoneticPr fontId="3" type="noConversion"/>
  <pageMargins left="1.32"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M51"/>
  <sheetViews>
    <sheetView showZeros="0" tabSelected="1" view="pageBreakPreview" zoomScale="115" zoomScaleSheetLayoutView="115" workbookViewId="0">
      <selection activeCell="A4" sqref="A4:H4"/>
    </sheetView>
  </sheetViews>
  <sheetFormatPr defaultRowHeight="16.5"/>
  <cols>
    <col min="1" max="1" width="9.6640625" style="118" customWidth="1"/>
    <col min="2" max="2" width="17.88671875" style="118" customWidth="1"/>
    <col min="3" max="3" width="9.6640625" style="118" customWidth="1"/>
    <col min="4" max="4" width="17.88671875" style="118" customWidth="1"/>
    <col min="5" max="5" width="9.6640625" style="118" customWidth="1"/>
    <col min="6" max="6" width="17.88671875" style="118" customWidth="1"/>
    <col min="7" max="7" width="9.6640625" style="118" customWidth="1"/>
    <col min="8" max="8" width="17.88671875" style="118" customWidth="1"/>
    <col min="9" max="9" width="19.77734375" style="118" customWidth="1"/>
    <col min="10" max="16384" width="8.88671875" style="118"/>
  </cols>
  <sheetData>
    <row r="4" spans="1:13" s="116" customFormat="1" ht="41.25">
      <c r="A4" s="456" t="str">
        <f>설치장소!$B$1</f>
        <v>공용주차장 노후 CCTV 고도화공사</v>
      </c>
      <c r="B4" s="456"/>
      <c r="C4" s="456"/>
      <c r="D4" s="456"/>
      <c r="E4" s="456"/>
      <c r="F4" s="456"/>
      <c r="G4" s="456"/>
      <c r="H4" s="456"/>
      <c r="I4" s="115"/>
      <c r="J4" s="115"/>
      <c r="K4" s="115"/>
      <c r="L4" s="115"/>
      <c r="M4" s="115"/>
    </row>
    <row r="5" spans="1:13" ht="7.5" customHeight="1">
      <c r="A5" s="117"/>
      <c r="B5" s="117"/>
      <c r="C5" s="117"/>
      <c r="D5" s="117"/>
      <c r="E5" s="117"/>
      <c r="F5" s="117"/>
      <c r="G5" s="117"/>
      <c r="H5" s="117"/>
    </row>
    <row r="6" spans="1:13" s="120" customFormat="1" ht="26.25">
      <c r="A6" s="457"/>
      <c r="B6" s="457"/>
      <c r="C6" s="457"/>
      <c r="D6" s="457"/>
      <c r="E6" s="457"/>
      <c r="F6" s="457"/>
      <c r="G6" s="457"/>
      <c r="H6" s="457"/>
      <c r="I6" s="119"/>
      <c r="J6" s="119"/>
      <c r="K6" s="119"/>
      <c r="L6" s="119"/>
      <c r="M6" s="119"/>
    </row>
    <row r="14" spans="1:13" ht="22.5">
      <c r="A14" s="455" t="s">
        <v>312</v>
      </c>
      <c r="B14" s="455"/>
      <c r="C14" s="455"/>
      <c r="D14" s="455"/>
      <c r="E14" s="455"/>
      <c r="F14" s="455"/>
      <c r="G14" s="455"/>
      <c r="H14" s="455"/>
    </row>
    <row r="16" spans="1:13" s="120" customFormat="1" ht="26.25">
      <c r="A16" s="121"/>
      <c r="B16" s="121"/>
      <c r="C16" s="121"/>
      <c r="D16" s="121"/>
      <c r="E16" s="121"/>
      <c r="F16" s="121"/>
      <c r="G16" s="121"/>
      <c r="H16" s="121"/>
      <c r="I16" s="119"/>
      <c r="J16" s="119"/>
      <c r="K16" s="119"/>
      <c r="L16" s="119"/>
      <c r="M16" s="119"/>
    </row>
    <row r="22" spans="1:13">
      <c r="F22" s="122"/>
    </row>
    <row r="23" spans="1:13" ht="33.75" customHeight="1">
      <c r="A23" s="462"/>
      <c r="B23" s="463"/>
      <c r="C23" s="463"/>
      <c r="D23" s="463"/>
      <c r="E23" s="463"/>
      <c r="F23" s="463"/>
      <c r="G23" s="463"/>
      <c r="H23" s="463"/>
    </row>
    <row r="27" spans="1:13" s="123" customFormat="1"/>
    <row r="28" spans="1:13" s="123" customFormat="1" ht="13.5" customHeight="1"/>
    <row r="29" spans="1:13" s="123" customFormat="1" ht="33.75" customHeight="1">
      <c r="A29" s="458" t="s">
        <v>26</v>
      </c>
      <c r="B29" s="458"/>
      <c r="C29" s="458"/>
      <c r="D29" s="458"/>
      <c r="E29" s="458"/>
      <c r="F29" s="458"/>
      <c r="G29" s="458"/>
      <c r="H29" s="458"/>
      <c r="I29" s="124"/>
      <c r="J29" s="124"/>
      <c r="K29" s="124"/>
      <c r="L29" s="124"/>
      <c r="M29" s="124"/>
    </row>
    <row r="30" spans="1:13" s="123" customFormat="1" ht="14.25" customHeight="1"/>
    <row r="31" spans="1:13" s="125" customFormat="1" ht="12" customHeight="1">
      <c r="A31" s="459" t="s">
        <v>27</v>
      </c>
      <c r="B31" s="459"/>
      <c r="C31" s="459" t="s">
        <v>36</v>
      </c>
      <c r="D31" s="459"/>
      <c r="E31" s="459" t="s">
        <v>28</v>
      </c>
      <c r="F31" s="459"/>
      <c r="G31" s="459" t="s">
        <v>29</v>
      </c>
      <c r="H31" s="459"/>
    </row>
    <row r="32" spans="1:13" s="125" customFormat="1" ht="12" customHeight="1">
      <c r="A32" s="460"/>
      <c r="B32" s="460"/>
      <c r="C32" s="460"/>
      <c r="D32" s="460"/>
      <c r="E32" s="460"/>
      <c r="F32" s="460"/>
      <c r="G32" s="460"/>
      <c r="H32" s="460"/>
    </row>
    <row r="33" spans="1:8" s="125" customFormat="1" ht="12" customHeight="1">
      <c r="A33" s="460"/>
      <c r="B33" s="460"/>
      <c r="C33" s="460"/>
      <c r="D33" s="460"/>
      <c r="E33" s="460"/>
      <c r="F33" s="460"/>
      <c r="G33" s="460"/>
      <c r="H33" s="460"/>
    </row>
    <row r="34" spans="1:8" s="125" customFormat="1" ht="12" customHeight="1">
      <c r="A34" s="461"/>
      <c r="B34" s="461"/>
      <c r="C34" s="461"/>
      <c r="D34" s="461"/>
      <c r="E34" s="461"/>
      <c r="F34" s="461"/>
      <c r="G34" s="461"/>
      <c r="H34" s="461"/>
    </row>
    <row r="35" spans="1:8" s="125" customFormat="1" ht="14.25" customHeight="1">
      <c r="A35" s="126"/>
      <c r="B35" s="127"/>
      <c r="C35" s="127"/>
      <c r="D35" s="127"/>
      <c r="E35" s="127"/>
      <c r="F35" s="127"/>
      <c r="G35" s="127"/>
      <c r="H35" s="128"/>
    </row>
    <row r="36" spans="1:8" s="125" customFormat="1" ht="14.25" customHeight="1">
      <c r="A36" s="129"/>
      <c r="B36" s="130"/>
      <c r="C36" s="130"/>
      <c r="D36" s="130"/>
      <c r="E36" s="130"/>
      <c r="F36" s="130"/>
      <c r="G36" s="130"/>
      <c r="H36" s="131"/>
    </row>
    <row r="37" spans="1:8" s="125" customFormat="1" ht="14.25" customHeight="1">
      <c r="A37" s="163" t="s">
        <v>311</v>
      </c>
      <c r="B37" s="132"/>
      <c r="C37" s="132"/>
      <c r="D37" s="132"/>
      <c r="E37" s="132"/>
      <c r="F37" s="132"/>
      <c r="G37" s="132"/>
      <c r="H37" s="133"/>
    </row>
    <row r="38" spans="1:8" s="125" customFormat="1" ht="14.25" customHeight="1">
      <c r="A38" s="134"/>
      <c r="B38" s="132"/>
      <c r="C38" s="132"/>
      <c r="D38" s="132"/>
      <c r="E38" s="132"/>
      <c r="F38" s="132"/>
      <c r="G38" s="132"/>
      <c r="H38" s="133"/>
    </row>
    <row r="39" spans="1:8" s="125" customFormat="1" ht="36.75" customHeight="1">
      <c r="A39" s="464" t="str">
        <f>설치장소!$B$1</f>
        <v>공용주차장 노후 CCTV 고도화공사</v>
      </c>
      <c r="B39" s="465"/>
      <c r="C39" s="465"/>
      <c r="D39" s="465"/>
      <c r="E39" s="465"/>
      <c r="F39" s="465"/>
      <c r="G39" s="465"/>
      <c r="H39" s="466"/>
    </row>
    <row r="40" spans="1:8" s="125" customFormat="1" ht="12" customHeight="1">
      <c r="A40" s="134"/>
      <c r="B40" s="132"/>
      <c r="C40" s="132"/>
      <c r="D40" s="132"/>
      <c r="E40" s="132"/>
      <c r="F40" s="132"/>
      <c r="G40" s="132"/>
      <c r="H40" s="133"/>
    </row>
    <row r="41" spans="1:8" s="136" customFormat="1" ht="21" customHeight="1">
      <c r="A41" s="134"/>
      <c r="B41" s="164" t="s">
        <v>30</v>
      </c>
      <c r="C41" s="165" t="s">
        <v>305</v>
      </c>
      <c r="D41" s="164"/>
      <c r="E41" s="166"/>
      <c r="F41" s="166"/>
      <c r="G41" s="132"/>
      <c r="H41" s="133"/>
    </row>
    <row r="42" spans="1:8" s="136" customFormat="1" ht="12" customHeight="1">
      <c r="A42" s="134"/>
      <c r="B42" s="166"/>
      <c r="C42" s="167"/>
      <c r="D42" s="166"/>
      <c r="E42" s="166"/>
      <c r="F42" s="166"/>
      <c r="G42" s="132"/>
      <c r="H42" s="133"/>
    </row>
    <row r="43" spans="1:8" s="136" customFormat="1" ht="21" customHeight="1">
      <c r="A43" s="134"/>
      <c r="B43" s="164" t="s">
        <v>31</v>
      </c>
      <c r="C43" s="165" t="str">
        <f>A39</f>
        <v>공용주차장 노후 CCTV 고도화공사</v>
      </c>
      <c r="D43" s="164"/>
      <c r="E43" s="166"/>
      <c r="F43" s="166"/>
      <c r="G43" s="132"/>
      <c r="H43" s="133"/>
    </row>
    <row r="44" spans="1:8" s="136" customFormat="1" ht="21" customHeight="1">
      <c r="A44" s="134"/>
      <c r="B44" s="164"/>
      <c r="C44" s="165"/>
      <c r="D44" s="164"/>
      <c r="E44" s="166"/>
      <c r="F44" s="166"/>
      <c r="G44" s="132"/>
      <c r="H44" s="133"/>
    </row>
    <row r="45" spans="1:8" s="139" customFormat="1" ht="20.25" customHeight="1">
      <c r="A45" s="137"/>
      <c r="B45" s="472"/>
      <c r="C45" s="472"/>
      <c r="D45" s="472"/>
      <c r="E45" s="472"/>
      <c r="F45" s="168"/>
      <c r="G45" s="135"/>
      <c r="H45" s="138"/>
    </row>
    <row r="46" spans="1:8" s="139" customFormat="1" ht="20.25" customHeight="1">
      <c r="A46" s="137"/>
      <c r="B46" s="468"/>
      <c r="C46" s="468"/>
      <c r="D46" s="468"/>
      <c r="E46" s="468"/>
      <c r="F46" s="442">
        <f t="shared" ref="F46" si="0">B46</f>
        <v>0</v>
      </c>
      <c r="G46" s="135"/>
      <c r="H46" s="138"/>
    </row>
    <row r="47" spans="1:8" s="139" customFormat="1" ht="20.25" customHeight="1">
      <c r="A47" s="137"/>
      <c r="B47" s="470"/>
      <c r="C47" s="470"/>
      <c r="D47" s="470"/>
      <c r="E47" s="470"/>
      <c r="F47" s="168">
        <f t="shared" ref="F47" si="1">B47</f>
        <v>0</v>
      </c>
      <c r="G47" s="135"/>
      <c r="H47" s="138"/>
    </row>
    <row r="48" spans="1:8" s="139" customFormat="1" ht="20.25" customHeight="1">
      <c r="A48" s="137"/>
      <c r="B48" s="469">
        <f>원가계산서!G30</f>
        <v>0</v>
      </c>
      <c r="C48" s="469"/>
      <c r="D48" s="469"/>
      <c r="E48" s="469"/>
      <c r="F48" s="168">
        <f t="shared" ref="F48" si="2">B48</f>
        <v>0</v>
      </c>
      <c r="G48" s="135"/>
      <c r="H48" s="138"/>
    </row>
    <row r="49" spans="1:8" s="139" customFormat="1" ht="20.25" customHeight="1">
      <c r="A49" s="137"/>
      <c r="B49" s="400"/>
      <c r="C49" s="400"/>
      <c r="D49" s="400"/>
      <c r="E49" s="400"/>
      <c r="F49" s="168"/>
      <c r="G49" s="135"/>
      <c r="H49" s="138"/>
    </row>
    <row r="50" spans="1:8" s="139" customFormat="1" ht="20.25" customHeight="1">
      <c r="A50" s="137"/>
      <c r="B50" s="471"/>
      <c r="C50" s="471"/>
      <c r="D50" s="471"/>
      <c r="E50" s="471"/>
      <c r="F50" s="168">
        <f t="shared" ref="F50" si="3">B50</f>
        <v>0</v>
      </c>
      <c r="G50" s="135"/>
      <c r="H50" s="138"/>
    </row>
    <row r="51" spans="1:8" s="139" customFormat="1" ht="20.25" customHeight="1">
      <c r="A51" s="225"/>
      <c r="B51" s="467"/>
      <c r="C51" s="467"/>
      <c r="D51" s="467"/>
      <c r="E51" s="467"/>
      <c r="F51" s="226"/>
      <c r="G51" s="227"/>
      <c r="H51" s="228"/>
    </row>
  </sheetData>
  <protectedRanges>
    <protectedRange sqref="B46:F46 B45:F45 B47:F51" name="범위1_1"/>
  </protectedRanges>
  <mergeCells count="20">
    <mergeCell ref="A39:H39"/>
    <mergeCell ref="B51:E51"/>
    <mergeCell ref="B46:E46"/>
    <mergeCell ref="B48:E48"/>
    <mergeCell ref="B47:E47"/>
    <mergeCell ref="B50:E50"/>
    <mergeCell ref="B45:E45"/>
    <mergeCell ref="A14:H14"/>
    <mergeCell ref="A4:H4"/>
    <mergeCell ref="A6:H6"/>
    <mergeCell ref="A29:H29"/>
    <mergeCell ref="A31:A34"/>
    <mergeCell ref="F31:F34"/>
    <mergeCell ref="A23:H23"/>
    <mergeCell ref="D31:D34"/>
    <mergeCell ref="G31:G34"/>
    <mergeCell ref="C31:C34"/>
    <mergeCell ref="H31:H34"/>
    <mergeCell ref="E31:E34"/>
    <mergeCell ref="B31:B34"/>
  </mergeCells>
  <phoneticPr fontId="3" type="noConversion"/>
  <pageMargins left="0.99"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4"/>
  <sheetViews>
    <sheetView showZeros="0" view="pageBreakPreview" zoomScaleSheetLayoutView="100" workbookViewId="0">
      <selection activeCell="G33" sqref="G33"/>
    </sheetView>
  </sheetViews>
  <sheetFormatPr defaultRowHeight="12"/>
  <cols>
    <col min="1" max="1" width="26.109375" style="69" customWidth="1"/>
    <col min="2" max="2" width="13.109375" style="69" customWidth="1"/>
    <col min="3" max="3" width="11.33203125" style="222" customWidth="1"/>
    <col min="4" max="4" width="5.6640625" style="69" customWidth="1"/>
    <col min="5" max="5" width="2.5546875" style="69" customWidth="1"/>
    <col min="6" max="6" width="9.44140625" style="69" customWidth="1"/>
    <col min="7" max="7" width="17.21875" style="69" customWidth="1"/>
    <col min="8" max="8" width="33.21875" style="69" customWidth="1"/>
    <col min="9" max="16384" width="8.88671875" style="69"/>
  </cols>
  <sheetData>
    <row r="1" spans="1:8" ht="16.5" customHeight="1">
      <c r="A1" s="473" t="str">
        <f>"건명 : "&amp;설치장소!$B$1</f>
        <v>건명 : 공용주차장 노후 CCTV 고도화공사</v>
      </c>
      <c r="B1" s="474"/>
      <c r="C1" s="474"/>
      <c r="D1" s="474"/>
      <c r="E1" s="474"/>
      <c r="F1" s="474"/>
      <c r="G1" s="475" t="s">
        <v>304</v>
      </c>
      <c r="H1" s="475"/>
    </row>
    <row r="2" spans="1:8" ht="15.75" customHeight="1">
      <c r="A2" s="110" t="s">
        <v>62</v>
      </c>
      <c r="B2" s="476" t="s">
        <v>63</v>
      </c>
      <c r="C2" s="476"/>
      <c r="D2" s="476"/>
      <c r="E2" s="476"/>
      <c r="F2" s="476"/>
      <c r="G2" s="223" t="s">
        <v>134</v>
      </c>
      <c r="H2" s="111" t="s">
        <v>64</v>
      </c>
    </row>
    <row r="3" spans="1:8" ht="15.75" customHeight="1">
      <c r="A3" s="63" t="s">
        <v>65</v>
      </c>
      <c r="B3" s="70"/>
      <c r="C3" s="71"/>
      <c r="D3" s="66"/>
      <c r="E3" s="67"/>
      <c r="F3" s="68"/>
      <c r="G3" s="12">
        <f>INT(SUM(G4,G8,G11))</f>
        <v>0</v>
      </c>
      <c r="H3" s="13"/>
    </row>
    <row r="4" spans="1:8" ht="15.75" customHeight="1">
      <c r="A4" s="63" t="s">
        <v>66</v>
      </c>
      <c r="B4" s="64"/>
      <c r="C4" s="71"/>
      <c r="D4" s="66"/>
      <c r="E4" s="67"/>
      <c r="F4" s="68"/>
      <c r="G4" s="12">
        <f>INT(SUM(G5:G7))</f>
        <v>0</v>
      </c>
      <c r="H4" s="13"/>
    </row>
    <row r="5" spans="1:8" ht="15.75" customHeight="1">
      <c r="A5" s="63" t="s">
        <v>67</v>
      </c>
      <c r="B5" s="64"/>
      <c r="C5" s="71"/>
      <c r="D5" s="66"/>
      <c r="E5" s="67"/>
      <c r="F5" s="68"/>
      <c r="G5" s="12">
        <f>총괄집계표!E7</f>
        <v>0</v>
      </c>
      <c r="H5" s="13"/>
    </row>
    <row r="6" spans="1:8" ht="15.75" customHeight="1">
      <c r="A6" s="63" t="s">
        <v>69</v>
      </c>
      <c r="B6" s="64"/>
      <c r="C6" s="71"/>
      <c r="D6" s="66"/>
      <c r="E6" s="67"/>
      <c r="F6" s="68"/>
      <c r="G6" s="12">
        <v>0</v>
      </c>
      <c r="H6" s="13"/>
    </row>
    <row r="7" spans="1:8" ht="15.75" customHeight="1">
      <c r="A7" s="63" t="s">
        <v>70</v>
      </c>
      <c r="B7" s="64"/>
      <c r="C7" s="71"/>
      <c r="D7" s="66"/>
      <c r="E7" s="67"/>
      <c r="F7" s="68"/>
      <c r="G7" s="12">
        <v>0</v>
      </c>
      <c r="H7" s="13"/>
    </row>
    <row r="8" spans="1:8" ht="15.75" customHeight="1">
      <c r="A8" s="63" t="s">
        <v>71</v>
      </c>
      <c r="B8" s="64"/>
      <c r="C8" s="71"/>
      <c r="D8" s="66"/>
      <c r="E8" s="67"/>
      <c r="F8" s="68"/>
      <c r="G8" s="12">
        <f>SUM(G9:G10)</f>
        <v>0</v>
      </c>
      <c r="H8" s="13"/>
    </row>
    <row r="9" spans="1:8" ht="15.75" customHeight="1">
      <c r="A9" s="63" t="s">
        <v>72</v>
      </c>
      <c r="B9" s="64"/>
      <c r="C9" s="71"/>
      <c r="D9" s="66"/>
      <c r="E9" s="67"/>
      <c r="F9" s="68"/>
      <c r="G9" s="12">
        <f>총괄집계표!G7</f>
        <v>0</v>
      </c>
      <c r="H9" s="13"/>
    </row>
    <row r="10" spans="1:8" ht="15.75" customHeight="1">
      <c r="A10" s="63" t="s">
        <v>73</v>
      </c>
      <c r="B10" s="64" t="s">
        <v>74</v>
      </c>
      <c r="C10" s="73">
        <v>0.125</v>
      </c>
      <c r="D10" s="74"/>
      <c r="E10" s="75"/>
      <c r="F10" s="76"/>
      <c r="G10" s="77">
        <f>INT(TRUNC(G9*C10))</f>
        <v>0</v>
      </c>
      <c r="H10" s="79"/>
    </row>
    <row r="11" spans="1:8" ht="15.75" customHeight="1">
      <c r="A11" s="63" t="s">
        <v>75</v>
      </c>
      <c r="B11" s="64"/>
      <c r="C11" s="78"/>
      <c r="D11" s="74"/>
      <c r="E11" s="75"/>
      <c r="F11" s="76"/>
      <c r="G11" s="77"/>
      <c r="H11" s="79"/>
    </row>
    <row r="12" spans="1:8" ht="15.75" customHeight="1">
      <c r="A12" s="63" t="s">
        <v>76</v>
      </c>
      <c r="B12" s="64"/>
      <c r="C12" s="78"/>
      <c r="D12" s="74"/>
      <c r="E12" s="75"/>
      <c r="F12" s="76"/>
      <c r="G12" s="77">
        <f>총괄집계표!I7</f>
        <v>0</v>
      </c>
      <c r="H12" s="79"/>
    </row>
    <row r="13" spans="1:8" ht="15.75" customHeight="1">
      <c r="A13" s="63" t="s">
        <v>77</v>
      </c>
      <c r="B13" s="64" t="s">
        <v>78</v>
      </c>
      <c r="C13" s="78">
        <v>3.6999999999999998E-2</v>
      </c>
      <c r="D13" s="74"/>
      <c r="E13" s="75"/>
      <c r="F13" s="76"/>
      <c r="G13" s="77">
        <f>INT(TRUNC(G8*C13))</f>
        <v>0</v>
      </c>
      <c r="H13" s="79"/>
    </row>
    <row r="14" spans="1:8" ht="15.75" customHeight="1">
      <c r="A14" s="63" t="s">
        <v>79</v>
      </c>
      <c r="B14" s="64" t="s">
        <v>80</v>
      </c>
      <c r="C14" s="78" t="s">
        <v>289</v>
      </c>
      <c r="D14" s="74"/>
      <c r="E14" s="75"/>
      <c r="F14" s="76"/>
      <c r="G14" s="77"/>
      <c r="H14" s="80" t="s">
        <v>279</v>
      </c>
    </row>
    <row r="15" spans="1:8" ht="15.75" customHeight="1">
      <c r="A15" s="63" t="s">
        <v>81</v>
      </c>
      <c r="B15" s="381" t="s">
        <v>82</v>
      </c>
      <c r="C15" s="73">
        <v>7.8E-2</v>
      </c>
      <c r="D15" s="74"/>
      <c r="E15" s="75"/>
      <c r="F15" s="76"/>
      <c r="G15" s="77">
        <f>INT(TRUNC((G4+G8)*C15))</f>
        <v>0</v>
      </c>
      <c r="H15" s="79"/>
    </row>
    <row r="16" spans="1:8" ht="15.75" customHeight="1">
      <c r="A16" s="63" t="s">
        <v>83</v>
      </c>
      <c r="B16" s="381" t="s">
        <v>78</v>
      </c>
      <c r="C16" s="71">
        <v>1.01E-2</v>
      </c>
      <c r="D16" s="66"/>
      <c r="E16" s="67"/>
      <c r="F16" s="68"/>
      <c r="G16" s="12">
        <f>INT(TRUNC(G8*C16))</f>
        <v>0</v>
      </c>
      <c r="H16" s="13" t="s">
        <v>146</v>
      </c>
    </row>
    <row r="17" spans="1:8" ht="15.75" customHeight="1">
      <c r="A17" s="63" t="s">
        <v>84</v>
      </c>
      <c r="B17" s="381" t="s">
        <v>74</v>
      </c>
      <c r="C17" s="71">
        <v>2.3E-2</v>
      </c>
      <c r="D17" s="66"/>
      <c r="E17" s="67"/>
      <c r="F17" s="68"/>
      <c r="G17" s="12"/>
      <c r="H17" s="13" t="s">
        <v>278</v>
      </c>
    </row>
    <row r="18" spans="1:8" ht="15.75" customHeight="1">
      <c r="A18" s="63" t="s">
        <v>86</v>
      </c>
      <c r="B18" s="381" t="s">
        <v>74</v>
      </c>
      <c r="C18" s="352">
        <v>3.4950000000000002E-2</v>
      </c>
      <c r="D18" s="66"/>
      <c r="E18" s="67"/>
      <c r="F18" s="68"/>
      <c r="G18" s="12">
        <f>INT(TRUNC(G9*C18))</f>
        <v>0</v>
      </c>
      <c r="H18" s="13" t="s">
        <v>148</v>
      </c>
    </row>
    <row r="19" spans="1:8" ht="15.75" customHeight="1">
      <c r="A19" s="63" t="s">
        <v>87</v>
      </c>
      <c r="B19" s="381" t="s">
        <v>74</v>
      </c>
      <c r="C19" s="71">
        <v>4.4999999999999998E-2</v>
      </c>
      <c r="D19" s="66"/>
      <c r="E19" s="67"/>
      <c r="F19" s="68"/>
      <c r="G19" s="12">
        <f>INT(TRUNC(G9*C19))</f>
        <v>0</v>
      </c>
      <c r="H19" s="13" t="s">
        <v>149</v>
      </c>
    </row>
    <row r="20" spans="1:8" ht="15.75" customHeight="1">
      <c r="A20" s="63" t="s">
        <v>88</v>
      </c>
      <c r="B20" s="381" t="s">
        <v>89</v>
      </c>
      <c r="C20" s="71"/>
      <c r="D20" s="66">
        <v>3.0000000000000001E-3</v>
      </c>
      <c r="E20" s="67"/>
      <c r="F20" s="68"/>
      <c r="G20" s="12"/>
      <c r="H20" s="13" t="s">
        <v>90</v>
      </c>
    </row>
    <row r="21" spans="1:8" ht="15.75" customHeight="1">
      <c r="A21" s="63" t="s">
        <v>91</v>
      </c>
      <c r="B21" s="381" t="s">
        <v>92</v>
      </c>
      <c r="C21" s="71">
        <v>0.1227</v>
      </c>
      <c r="D21" s="66"/>
      <c r="E21" s="67"/>
      <c r="F21" s="68"/>
      <c r="G21" s="12">
        <f>INT(TRUNC(G18*C21))</f>
        <v>0</v>
      </c>
      <c r="H21" s="13" t="s">
        <v>147</v>
      </c>
    </row>
    <row r="22" spans="1:8" ht="15.75" customHeight="1">
      <c r="A22" s="63" t="s">
        <v>93</v>
      </c>
      <c r="B22" s="64"/>
      <c r="C22" s="71"/>
      <c r="D22" s="66"/>
      <c r="E22" s="67"/>
      <c r="F22" s="68"/>
      <c r="G22" s="12"/>
      <c r="H22" s="13"/>
    </row>
    <row r="23" spans="1:8" ht="15.75" customHeight="1">
      <c r="A23" s="63" t="s">
        <v>94</v>
      </c>
      <c r="B23" s="64" t="s">
        <v>95</v>
      </c>
      <c r="C23" s="65">
        <v>0.06</v>
      </c>
      <c r="D23" s="66"/>
      <c r="E23" s="67"/>
      <c r="F23" s="68"/>
      <c r="G23" s="12">
        <f>INT(TRUNC(G3*C23))</f>
        <v>0</v>
      </c>
      <c r="H23" s="13" t="s">
        <v>150</v>
      </c>
    </row>
    <row r="24" spans="1:8" ht="15.75" customHeight="1">
      <c r="A24" s="63" t="s">
        <v>96</v>
      </c>
      <c r="B24" s="64" t="s">
        <v>97</v>
      </c>
      <c r="C24" s="71"/>
      <c r="D24" s="146">
        <v>0.1</v>
      </c>
      <c r="E24" s="67"/>
      <c r="F24" s="68"/>
      <c r="G24" s="12">
        <f>INT(TRUNC((G8+G11+G23)*D24))</f>
        <v>0</v>
      </c>
      <c r="H24" s="13"/>
    </row>
    <row r="25" spans="1:8" ht="15.75" customHeight="1">
      <c r="A25" s="63" t="s">
        <v>131</v>
      </c>
      <c r="B25" s="64"/>
      <c r="C25" s="71"/>
      <c r="D25" s="146"/>
      <c r="E25" s="67"/>
      <c r="F25" s="68"/>
      <c r="G25" s="12">
        <f>총괄집계표!I9</f>
        <v>0</v>
      </c>
      <c r="H25" s="13"/>
    </row>
    <row r="26" spans="1:8" ht="15.75" customHeight="1">
      <c r="A26" s="63" t="s">
        <v>132</v>
      </c>
      <c r="B26" s="64"/>
      <c r="C26" s="71"/>
      <c r="D26" s="66"/>
      <c r="E26" s="67"/>
      <c r="F26" s="68"/>
      <c r="G26" s="12">
        <f>INT(ROUNDDOWN(SUM(G3,G23,G24,G25),0))</f>
        <v>0</v>
      </c>
      <c r="H26" s="13"/>
    </row>
    <row r="27" spans="1:8" ht="15.75" customHeight="1">
      <c r="A27" s="63" t="s">
        <v>133</v>
      </c>
      <c r="B27" s="64" t="s">
        <v>98</v>
      </c>
      <c r="C27" s="72">
        <v>0.1</v>
      </c>
      <c r="D27" s="66"/>
      <c r="E27" s="67"/>
      <c r="F27" s="68"/>
      <c r="G27" s="12">
        <f>INT(TRUNC(G26*C27))</f>
        <v>0</v>
      </c>
      <c r="H27" s="13"/>
    </row>
    <row r="28" spans="1:8" s="97" customFormat="1" ht="15.75" customHeight="1">
      <c r="A28" s="95" t="s">
        <v>104</v>
      </c>
      <c r="B28" s="96"/>
      <c r="C28" s="78"/>
      <c r="D28" s="74"/>
      <c r="E28" s="75"/>
      <c r="F28" s="76"/>
      <c r="G28" s="77">
        <f>G26+G27</f>
        <v>0</v>
      </c>
      <c r="H28" s="79"/>
    </row>
    <row r="29" spans="1:8" s="97" customFormat="1" ht="15.75" customHeight="1">
      <c r="A29" s="95" t="s">
        <v>307</v>
      </c>
      <c r="B29" s="96"/>
      <c r="C29" s="78"/>
      <c r="D29" s="74"/>
      <c r="E29" s="75"/>
      <c r="F29" s="76"/>
      <c r="G29" s="77"/>
      <c r="H29" s="98" t="s">
        <v>308</v>
      </c>
    </row>
    <row r="30" spans="1:8" s="97" customFormat="1" ht="15.75" customHeight="1">
      <c r="A30" s="95"/>
      <c r="B30" s="96"/>
      <c r="C30" s="78"/>
      <c r="D30" s="74"/>
      <c r="E30" s="75"/>
      <c r="F30" s="76"/>
      <c r="G30" s="77"/>
      <c r="H30" s="98"/>
    </row>
    <row r="31" spans="1:8" s="97" customFormat="1" ht="15.75" customHeight="1">
      <c r="A31" s="324"/>
      <c r="B31" s="325"/>
      <c r="C31" s="326"/>
      <c r="D31" s="327"/>
      <c r="E31" s="328"/>
      <c r="F31" s="329"/>
      <c r="G31" s="330"/>
      <c r="H31" s="331"/>
    </row>
    <row r="32" spans="1:8" s="97" customFormat="1" ht="15.75" customHeight="1">
      <c r="A32" s="324"/>
      <c r="B32" s="325"/>
      <c r="C32" s="326"/>
      <c r="D32" s="327"/>
      <c r="E32" s="328"/>
      <c r="F32" s="329"/>
      <c r="G32" s="330"/>
      <c r="H32" s="331"/>
    </row>
    <row r="33" spans="1:8" s="97" customFormat="1" ht="15.75" customHeight="1">
      <c r="A33" s="324"/>
      <c r="B33" s="325"/>
      <c r="C33" s="326"/>
      <c r="D33" s="327"/>
      <c r="E33" s="328"/>
      <c r="F33" s="329"/>
      <c r="G33" s="330"/>
      <c r="H33" s="331"/>
    </row>
    <row r="34" spans="1:8" s="97" customFormat="1" ht="15.75" customHeight="1">
      <c r="A34" s="153" t="s">
        <v>99</v>
      </c>
      <c r="B34" s="154"/>
      <c r="C34" s="155"/>
      <c r="D34" s="156"/>
      <c r="E34" s="157"/>
      <c r="F34" s="158"/>
      <c r="G34" s="159">
        <f>SUM(G28:G33)</f>
        <v>0</v>
      </c>
      <c r="H34" s="160"/>
    </row>
    <row r="35" spans="1:8" ht="18.75" customHeight="1">
      <c r="G35" s="113"/>
    </row>
    <row r="36" spans="1:8" ht="18.75" customHeight="1">
      <c r="C36" s="356"/>
      <c r="G36" s="113"/>
    </row>
    <row r="37" spans="1:8" ht="18.75" customHeight="1">
      <c r="C37" s="356"/>
      <c r="G37" s="113"/>
    </row>
    <row r="38" spans="1:8" ht="15.75" customHeight="1">
      <c r="G38" s="162"/>
      <c r="H38" s="112"/>
    </row>
    <row r="39" spans="1:8" ht="15.75" customHeight="1">
      <c r="G39" s="162"/>
      <c r="H39" s="114"/>
    </row>
    <row r="40" spans="1:8" ht="15.75" customHeight="1">
      <c r="G40" s="150"/>
    </row>
    <row r="41" spans="1:8" ht="15.75" customHeight="1">
      <c r="G41" s="113"/>
    </row>
    <row r="42" spans="1:8" ht="15.75" customHeight="1">
      <c r="G42" s="113"/>
    </row>
    <row r="43" spans="1:8" ht="15.75" customHeight="1"/>
    <row r="44" spans="1:8" ht="15.75" customHeight="1"/>
  </sheetData>
  <sheetProtection formatColumns="0" formatRows="0"/>
  <protectedRanges>
    <protectedRange sqref="C35:G65538" name="범위1"/>
    <protectedRange sqref="C1:G1 C3:G9 C2:F2 C34:G34 G15:G27 G10:G13 C28:G28" name="범위1_1"/>
    <protectedRange sqref="G14" name="범위1_1_1"/>
    <protectedRange sqref="C29:G33" name="범위1_1_2"/>
    <protectedRange sqref="C10:F14 C22:F27 D15:F15 E16:F21" name="범위1_1_4_1"/>
    <protectedRange sqref="C15" name="범위1_1_4_5_1"/>
    <protectedRange sqref="C16:D21" name="범위1_1_4_6_1"/>
  </protectedRanges>
  <mergeCells count="3">
    <mergeCell ref="A1:F1"/>
    <mergeCell ref="G1:H1"/>
    <mergeCell ref="B2:F2"/>
  </mergeCells>
  <phoneticPr fontId="40" type="noConversion"/>
  <pageMargins left="0.67" right="0.19" top="0.61" bottom="0.24" header="0.31496062992125984" footer="0.16"/>
  <pageSetup paperSize="9" scale="99" orientation="landscape" r:id="rId1"/>
  <headerFooter>
    <oddHeader>&amp;C&amp;"HY헤드라인M,굵게"&amp;12공    사    원    가    계    산    서</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40"/>
  <sheetViews>
    <sheetView showZeros="0" view="pageBreakPreview" zoomScaleNormal="100" zoomScaleSheetLayoutView="100" workbookViewId="0">
      <selection activeCell="G27" sqref="G27"/>
    </sheetView>
  </sheetViews>
  <sheetFormatPr defaultRowHeight="12"/>
  <cols>
    <col min="1" max="1" width="26.109375" style="69" customWidth="1"/>
    <col min="2" max="2" width="13.109375" style="69" customWidth="1"/>
    <col min="3" max="3" width="11.33203125" style="210" customWidth="1"/>
    <col min="4" max="4" width="5.6640625" style="69" customWidth="1"/>
    <col min="5" max="5" width="2.5546875" style="69" customWidth="1"/>
    <col min="6" max="6" width="9.44140625" style="69" customWidth="1"/>
    <col min="7" max="7" width="17.21875" style="69" customWidth="1"/>
    <col min="8" max="8" width="33.21875" style="69" customWidth="1"/>
    <col min="9" max="9" width="12.6640625" style="69" customWidth="1"/>
    <col min="10" max="10" width="25.109375" style="69" customWidth="1"/>
    <col min="11" max="16384" width="8.88671875" style="69"/>
  </cols>
  <sheetData>
    <row r="1" spans="1:9" ht="16.5" customHeight="1">
      <c r="A1" s="473" t="str">
        <f>"건명 : "&amp;설치장소!$B$1</f>
        <v>건명 : 공용주차장 노후 CCTV 고도화공사</v>
      </c>
      <c r="B1" s="474"/>
      <c r="C1" s="474"/>
      <c r="D1" s="474"/>
      <c r="E1" s="474"/>
      <c r="F1" s="474"/>
      <c r="G1" s="475" t="s">
        <v>169</v>
      </c>
      <c r="H1" s="475"/>
    </row>
    <row r="2" spans="1:9" ht="16.5" customHeight="1">
      <c r="A2" s="110" t="s">
        <v>62</v>
      </c>
      <c r="B2" s="476" t="s">
        <v>63</v>
      </c>
      <c r="C2" s="476"/>
      <c r="D2" s="476"/>
      <c r="E2" s="476"/>
      <c r="F2" s="476"/>
      <c r="G2" s="440" t="s">
        <v>134</v>
      </c>
      <c r="H2" s="111" t="s">
        <v>105</v>
      </c>
    </row>
    <row r="3" spans="1:9" ht="16.5" customHeight="1">
      <c r="A3" s="63" t="s">
        <v>106</v>
      </c>
      <c r="B3" s="70"/>
      <c r="C3" s="71"/>
      <c r="D3" s="66"/>
      <c r="E3" s="67"/>
      <c r="F3" s="68"/>
      <c r="G3" s="12" t="e">
        <f>INT(SUM(G4,G8,G11))</f>
        <v>#REF!</v>
      </c>
      <c r="H3" s="13"/>
    </row>
    <row r="4" spans="1:9" ht="16.5" customHeight="1">
      <c r="A4" s="63" t="s">
        <v>107</v>
      </c>
      <c r="B4" s="64"/>
      <c r="C4" s="71"/>
      <c r="D4" s="66"/>
      <c r="E4" s="67"/>
      <c r="F4" s="68"/>
      <c r="G4" s="12" t="e">
        <f>INT(SUM(G5:G7))</f>
        <v>#REF!</v>
      </c>
      <c r="H4" s="13"/>
    </row>
    <row r="5" spans="1:9" ht="16.5" customHeight="1">
      <c r="A5" s="63" t="s">
        <v>108</v>
      </c>
      <c r="B5" s="64"/>
      <c r="C5" s="71"/>
      <c r="D5" s="66"/>
      <c r="E5" s="67"/>
      <c r="F5" s="68"/>
      <c r="G5" s="12" t="e">
        <f>#REF!</f>
        <v>#REF!</v>
      </c>
      <c r="H5" s="13"/>
    </row>
    <row r="6" spans="1:9" ht="16.5" customHeight="1">
      <c r="A6" s="63" t="s">
        <v>109</v>
      </c>
      <c r="B6" s="64"/>
      <c r="C6" s="71"/>
      <c r="D6" s="66"/>
      <c r="E6" s="67"/>
      <c r="F6" s="68"/>
      <c r="G6" s="12">
        <v>0</v>
      </c>
      <c r="H6" s="13"/>
    </row>
    <row r="7" spans="1:9" ht="16.5" customHeight="1">
      <c r="A7" s="63" t="s">
        <v>110</v>
      </c>
      <c r="B7" s="64"/>
      <c r="C7" s="71"/>
      <c r="D7" s="66"/>
      <c r="E7" s="67"/>
      <c r="F7" s="68"/>
      <c r="G7" s="12">
        <v>0</v>
      </c>
      <c r="H7" s="13"/>
    </row>
    <row r="8" spans="1:9" ht="16.5" customHeight="1">
      <c r="A8" s="63" t="s">
        <v>111</v>
      </c>
      <c r="B8" s="64"/>
      <c r="C8" s="71"/>
      <c r="D8" s="66"/>
      <c r="E8" s="67"/>
      <c r="F8" s="68"/>
      <c r="G8" s="12" t="e">
        <f>G9+G10</f>
        <v>#REF!</v>
      </c>
      <c r="H8" s="13"/>
    </row>
    <row r="9" spans="1:9" ht="16.5" customHeight="1">
      <c r="A9" s="63" t="s">
        <v>112</v>
      </c>
      <c r="B9" s="64"/>
      <c r="C9" s="71"/>
      <c r="D9" s="66"/>
      <c r="E9" s="67"/>
      <c r="F9" s="68"/>
      <c r="G9" s="12" t="e">
        <f>#REF!</f>
        <v>#REF!</v>
      </c>
      <c r="H9" s="13"/>
    </row>
    <row r="10" spans="1:9" ht="16.5" customHeight="1">
      <c r="A10" s="63" t="s">
        <v>113</v>
      </c>
      <c r="B10" s="64" t="s">
        <v>74</v>
      </c>
      <c r="C10" s="73">
        <v>0.125</v>
      </c>
      <c r="D10" s="74"/>
      <c r="E10" s="75"/>
      <c r="F10" s="76"/>
      <c r="G10" s="77" t="e">
        <f>INT(TRUNC(G9*C10))</f>
        <v>#REF!</v>
      </c>
      <c r="H10" s="79"/>
    </row>
    <row r="11" spans="1:9" ht="16.5" customHeight="1">
      <c r="A11" s="63" t="s">
        <v>114</v>
      </c>
      <c r="B11" s="64"/>
      <c r="C11" s="78"/>
      <c r="D11" s="74"/>
      <c r="E11" s="75"/>
      <c r="F11" s="76"/>
      <c r="G11" s="77">
        <v>0</v>
      </c>
      <c r="H11" s="79"/>
    </row>
    <row r="12" spans="1:9" ht="16.5" customHeight="1">
      <c r="A12" s="63" t="s">
        <v>115</v>
      </c>
      <c r="B12" s="64"/>
      <c r="C12" s="78"/>
      <c r="D12" s="74"/>
      <c r="E12" s="75"/>
      <c r="F12" s="76"/>
      <c r="G12" s="77">
        <f>총괄집계표!I5</f>
        <v>0</v>
      </c>
      <c r="H12" s="79"/>
    </row>
    <row r="13" spans="1:9" ht="16.5" customHeight="1">
      <c r="A13" s="63" t="s">
        <v>116</v>
      </c>
      <c r="B13" s="64" t="s">
        <v>78</v>
      </c>
      <c r="C13" s="78">
        <v>3.6999999999999998E-2</v>
      </c>
      <c r="D13" s="74"/>
      <c r="E13" s="75"/>
      <c r="F13" s="76"/>
      <c r="G13" s="77" t="e">
        <f>INT(TRUNC(G8*C13))</f>
        <v>#REF!</v>
      </c>
      <c r="H13" s="79"/>
    </row>
    <row r="14" spans="1:9" ht="16.5" customHeight="1">
      <c r="A14" s="63" t="s">
        <v>117</v>
      </c>
      <c r="B14" s="64" t="s">
        <v>80</v>
      </c>
      <c r="C14" s="78">
        <v>1.8499999999999999E-2</v>
      </c>
      <c r="D14" s="74"/>
      <c r="E14" s="75"/>
      <c r="F14" s="76"/>
      <c r="G14" s="77">
        <v>0</v>
      </c>
      <c r="H14" s="80" t="s">
        <v>279</v>
      </c>
      <c r="I14" s="54"/>
    </row>
    <row r="15" spans="1:9" ht="16.5" customHeight="1">
      <c r="A15" s="63" t="s">
        <v>118</v>
      </c>
      <c r="B15" s="381" t="s">
        <v>82</v>
      </c>
      <c r="C15" s="73">
        <v>7.8E-2</v>
      </c>
      <c r="D15" s="74"/>
      <c r="E15" s="75"/>
      <c r="F15" s="76"/>
      <c r="G15" s="77">
        <v>0</v>
      </c>
      <c r="H15" s="79"/>
      <c r="I15" s="54"/>
    </row>
    <row r="16" spans="1:9" ht="16.5" customHeight="1">
      <c r="A16" s="63" t="s">
        <v>119</v>
      </c>
      <c r="B16" s="381" t="s">
        <v>78</v>
      </c>
      <c r="C16" s="71">
        <v>1.01E-2</v>
      </c>
      <c r="D16" s="66"/>
      <c r="E16" s="67"/>
      <c r="F16" s="68"/>
      <c r="G16" s="12" t="e">
        <f>INT(TRUNC(G8*C16))</f>
        <v>#REF!</v>
      </c>
      <c r="H16" s="13" t="s">
        <v>146</v>
      </c>
      <c r="I16" s="54"/>
    </row>
    <row r="17" spans="1:10" ht="16.5" customHeight="1">
      <c r="A17" s="63" t="s">
        <v>120</v>
      </c>
      <c r="B17" s="381" t="s">
        <v>74</v>
      </c>
      <c r="C17" s="71">
        <v>2.3E-2</v>
      </c>
      <c r="D17" s="66"/>
      <c r="E17" s="67"/>
      <c r="F17" s="68"/>
      <c r="G17" s="12" t="e">
        <f>INT(TRUNC(G9*C17))</f>
        <v>#REF!</v>
      </c>
      <c r="H17" s="13" t="s">
        <v>85</v>
      </c>
      <c r="I17" s="54"/>
    </row>
    <row r="18" spans="1:10" ht="16.5" customHeight="1">
      <c r="A18" s="63" t="s">
        <v>121</v>
      </c>
      <c r="B18" s="381" t="s">
        <v>74</v>
      </c>
      <c r="C18" s="352">
        <v>3.4950000000000002E-2</v>
      </c>
      <c r="D18" s="66"/>
      <c r="E18" s="67"/>
      <c r="F18" s="68"/>
      <c r="G18" s="12" t="e">
        <f>INT(TRUNC(G9*C18))</f>
        <v>#REF!</v>
      </c>
      <c r="H18" s="13" t="s">
        <v>148</v>
      </c>
      <c r="I18" s="54"/>
    </row>
    <row r="19" spans="1:10" ht="16.5" customHeight="1">
      <c r="A19" s="63" t="s">
        <v>122</v>
      </c>
      <c r="B19" s="381" t="s">
        <v>74</v>
      </c>
      <c r="C19" s="71">
        <v>4.4999999999999998E-2</v>
      </c>
      <c r="D19" s="66"/>
      <c r="E19" s="67"/>
      <c r="F19" s="68"/>
      <c r="G19" s="12" t="e">
        <f>INT(TRUNC(G9*C19))</f>
        <v>#REF!</v>
      </c>
      <c r="H19" s="13" t="s">
        <v>149</v>
      </c>
    </row>
    <row r="20" spans="1:10" ht="16.5" customHeight="1">
      <c r="A20" s="63" t="s">
        <v>123</v>
      </c>
      <c r="B20" s="381" t="s">
        <v>89</v>
      </c>
      <c r="C20" s="71"/>
      <c r="D20" s="66">
        <v>3.0000000000000001E-3</v>
      </c>
      <c r="E20" s="67"/>
      <c r="F20" s="68"/>
      <c r="G20" s="12"/>
      <c r="H20" s="13" t="s">
        <v>90</v>
      </c>
    </row>
    <row r="21" spans="1:10" ht="16.5" customHeight="1">
      <c r="A21" s="63" t="s">
        <v>124</v>
      </c>
      <c r="B21" s="381" t="s">
        <v>92</v>
      </c>
      <c r="C21" s="71">
        <v>0.1227</v>
      </c>
      <c r="D21" s="66"/>
      <c r="E21" s="67"/>
      <c r="F21" s="68"/>
      <c r="G21" s="12" t="e">
        <f>INT(TRUNC(G18*C21))</f>
        <v>#REF!</v>
      </c>
      <c r="H21" s="13" t="s">
        <v>147</v>
      </c>
      <c r="I21" s="150"/>
    </row>
    <row r="22" spans="1:10" ht="16.5" customHeight="1">
      <c r="A22" s="63" t="s">
        <v>125</v>
      </c>
      <c r="B22" s="64"/>
      <c r="C22" s="71"/>
      <c r="D22" s="66"/>
      <c r="E22" s="67"/>
      <c r="F22" s="68"/>
      <c r="G22" s="12"/>
      <c r="H22" s="13"/>
      <c r="I22" s="150"/>
    </row>
    <row r="23" spans="1:10" ht="16.5" customHeight="1">
      <c r="A23" s="63" t="s">
        <v>126</v>
      </c>
      <c r="B23" s="64" t="s">
        <v>95</v>
      </c>
      <c r="C23" s="65">
        <v>0.06</v>
      </c>
      <c r="D23" s="66"/>
      <c r="E23" s="67"/>
      <c r="F23" s="68"/>
      <c r="G23" s="12"/>
      <c r="H23" s="13" t="s">
        <v>150</v>
      </c>
      <c r="I23" s="150"/>
    </row>
    <row r="24" spans="1:10" ht="16.5" customHeight="1">
      <c r="A24" s="63" t="s">
        <v>127</v>
      </c>
      <c r="B24" s="64" t="s">
        <v>97</v>
      </c>
      <c r="C24" s="71"/>
      <c r="D24" s="146">
        <v>0.15</v>
      </c>
      <c r="E24" s="67"/>
      <c r="F24" s="68"/>
      <c r="G24" s="12"/>
      <c r="H24" s="13"/>
      <c r="I24" s="150"/>
    </row>
    <row r="25" spans="1:10" ht="16.5" customHeight="1">
      <c r="A25" s="63" t="s">
        <v>128</v>
      </c>
      <c r="B25" s="64"/>
      <c r="C25" s="71"/>
      <c r="D25" s="146"/>
      <c r="E25" s="67"/>
      <c r="F25" s="68"/>
      <c r="G25" s="12" t="e">
        <f>INT(ROUNDDOWN(SUM(G3,G23,G24),0))</f>
        <v>#REF!</v>
      </c>
      <c r="H25" s="13"/>
      <c r="I25" s="150"/>
    </row>
    <row r="26" spans="1:10" ht="16.5" customHeight="1">
      <c r="A26" s="63" t="s">
        <v>129</v>
      </c>
      <c r="B26" s="64" t="s">
        <v>98</v>
      </c>
      <c r="C26" s="72">
        <v>0.1</v>
      </c>
      <c r="D26" s="66"/>
      <c r="E26" s="67"/>
      <c r="F26" s="68"/>
      <c r="G26" s="12"/>
      <c r="H26" s="13"/>
      <c r="I26" s="150"/>
    </row>
    <row r="27" spans="1:10" s="97" customFormat="1" ht="16.5" customHeight="1">
      <c r="A27" s="95" t="s">
        <v>224</v>
      </c>
      <c r="B27" s="64"/>
      <c r="C27" s="72"/>
      <c r="D27" s="66"/>
      <c r="E27" s="67"/>
      <c r="F27" s="68"/>
      <c r="G27" s="77" t="e">
        <f>#REF!</f>
        <v>#REF!</v>
      </c>
      <c r="H27" s="79"/>
      <c r="I27" s="151"/>
    </row>
    <row r="28" spans="1:10" ht="16.5" customHeight="1">
      <c r="A28" s="63" t="s">
        <v>225</v>
      </c>
      <c r="B28" s="64"/>
      <c r="C28" s="72"/>
      <c r="D28" s="66"/>
      <c r="E28" s="67"/>
      <c r="F28" s="68"/>
      <c r="G28" s="12" t="e">
        <f>G25+G26+G27</f>
        <v>#REF!</v>
      </c>
      <c r="H28" s="208" t="s">
        <v>226</v>
      </c>
      <c r="I28" s="150"/>
      <c r="J28" s="45"/>
    </row>
    <row r="29" spans="1:10" s="97" customFormat="1" ht="16.5" customHeight="1">
      <c r="A29" s="95"/>
      <c r="B29" s="96"/>
      <c r="C29" s="78"/>
      <c r="D29" s="74"/>
      <c r="E29" s="75"/>
      <c r="F29" s="76"/>
      <c r="G29" s="77"/>
      <c r="H29" s="98"/>
      <c r="I29" s="151"/>
      <c r="J29" s="45"/>
    </row>
    <row r="30" spans="1:10" s="97" customFormat="1" ht="16.5" customHeight="1">
      <c r="A30" s="152"/>
      <c r="B30" s="96"/>
      <c r="C30" s="78"/>
      <c r="D30" s="74"/>
      <c r="E30" s="75"/>
      <c r="F30" s="76"/>
      <c r="G30" s="77"/>
      <c r="H30" s="98"/>
      <c r="I30" s="151"/>
    </row>
    <row r="31" spans="1:10" s="97" customFormat="1" ht="16.5" customHeight="1">
      <c r="A31" s="152"/>
      <c r="B31" s="96"/>
      <c r="C31" s="78"/>
      <c r="D31" s="74"/>
      <c r="E31" s="75"/>
      <c r="F31" s="76"/>
      <c r="G31" s="77"/>
      <c r="H31" s="98"/>
      <c r="I31" s="151"/>
    </row>
    <row r="32" spans="1:10" s="97" customFormat="1" ht="16.5" customHeight="1">
      <c r="A32" s="153" t="s">
        <v>130</v>
      </c>
      <c r="B32" s="154"/>
      <c r="C32" s="155"/>
      <c r="D32" s="156"/>
      <c r="E32" s="157"/>
      <c r="F32" s="158"/>
      <c r="G32" s="159" t="e">
        <f>SUM(G28:G31)</f>
        <v>#REF!</v>
      </c>
      <c r="H32" s="441"/>
      <c r="I32" s="151"/>
    </row>
    <row r="33" spans="7:9" ht="18.75" customHeight="1">
      <c r="I33" s="150"/>
    </row>
    <row r="34" spans="7:9" ht="15.75" customHeight="1">
      <c r="G34" s="161"/>
      <c r="H34" s="112"/>
    </row>
    <row r="35" spans="7:9" ht="15.75" customHeight="1">
      <c r="G35" s="162"/>
      <c r="H35" s="114"/>
    </row>
    <row r="36" spans="7:9" ht="15.75" customHeight="1">
      <c r="G36" s="150"/>
    </row>
    <row r="37" spans="7:9" ht="15.75" customHeight="1">
      <c r="G37" s="113"/>
    </row>
    <row r="38" spans="7:9" ht="15.75" customHeight="1"/>
    <row r="39" spans="7:9" ht="15.75" customHeight="1"/>
    <row r="40" spans="7:9" ht="15.75" customHeight="1"/>
  </sheetData>
  <sheetProtection formatColumns="0" formatRows="0"/>
  <protectedRanges>
    <protectedRange sqref="C33:G65534" name="범위1"/>
    <protectedRange sqref="C1:G1 C3:G9 C2:F2 G11:G12 G18:G22 G25:G27 C29:G32" name="범위1_1"/>
    <protectedRange sqref="C28:G28" name="범위1_1_3"/>
    <protectedRange sqref="G2" name="범위1_1_3_1"/>
    <protectedRange sqref="G10" name="범위1_1_2"/>
    <protectedRange sqref="G13" name="범위1_1_5"/>
    <protectedRange sqref="G14" name="범위1_1_1_2"/>
    <protectedRange sqref="G15" name="범위1_1_6"/>
    <protectedRange sqref="G16" name="범위1_1_7"/>
    <protectedRange sqref="G17" name="범위1_1_8"/>
    <protectedRange sqref="G23" name="범위1_1_9"/>
    <protectedRange sqref="G24" name="범위1_1_10"/>
    <protectedRange sqref="C10:F14 D15:F15 E16:F21 C22:F27" name="범위1_1_4_1"/>
    <protectedRange sqref="C15" name="범위1_1_4_5_1_1"/>
    <protectedRange sqref="C16:D21" name="범위1_1_4_6_1_1"/>
  </protectedRanges>
  <mergeCells count="3">
    <mergeCell ref="A1:F1"/>
    <mergeCell ref="G1:H1"/>
    <mergeCell ref="B2:F2"/>
  </mergeCells>
  <phoneticPr fontId="3" type="noConversion"/>
  <pageMargins left="0.67" right="0.19" top="0.61" bottom="0.24" header="0.31496062992125984" footer="0.16"/>
  <pageSetup paperSize="9" orientation="landscape" r:id="rId1"/>
  <headerFooter>
    <oddHeader>&amp;C&amp;"HY헤드라인M,굵게"&amp;12물   품   구   매   원   가   계   산   서</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
  <sheetViews>
    <sheetView showZeros="0" view="pageBreakPreview" zoomScale="80" zoomScaleSheetLayoutView="80" workbookViewId="0">
      <selection sqref="A1:L1"/>
    </sheetView>
  </sheetViews>
  <sheetFormatPr defaultRowHeight="19.5" customHeight="1"/>
  <cols>
    <col min="1" max="1" width="27.77734375" style="49" customWidth="1"/>
    <col min="2" max="2" width="4.77734375" style="50" customWidth="1"/>
    <col min="3" max="3" width="4.88671875" style="49" customWidth="1"/>
    <col min="4" max="9" width="12.77734375" style="50" customWidth="1"/>
    <col min="10" max="10" width="12.77734375" style="49" customWidth="1"/>
    <col min="11" max="11" width="12.77734375" style="50" customWidth="1"/>
    <col min="12" max="12" width="9.21875" style="49" customWidth="1"/>
    <col min="13" max="13" width="8.88671875" style="49"/>
    <col min="14" max="15" width="9.44140625" style="49" bestFit="1" customWidth="1"/>
    <col min="16" max="16" width="8.5546875" style="49" bestFit="1" customWidth="1"/>
    <col min="17" max="16384" width="8.88671875" style="49"/>
  </cols>
  <sheetData>
    <row r="1" spans="1:18" ht="27.75" customHeight="1">
      <c r="A1" s="455" t="s">
        <v>102</v>
      </c>
      <c r="B1" s="455"/>
      <c r="C1" s="455"/>
      <c r="D1" s="455"/>
      <c r="E1" s="455"/>
      <c r="F1" s="455"/>
      <c r="G1" s="455"/>
      <c r="H1" s="455"/>
      <c r="I1" s="455"/>
      <c r="J1" s="455"/>
      <c r="K1" s="455"/>
      <c r="L1" s="455"/>
    </row>
    <row r="2" spans="1:18" ht="19.5" customHeight="1">
      <c r="A2" s="477" t="str">
        <f>"건명 : "&amp;설치장소!$B$1</f>
        <v>건명 : 공용주차장 노후 CCTV 고도화공사</v>
      </c>
      <c r="B2" s="477"/>
      <c r="C2" s="477"/>
      <c r="D2" s="477"/>
      <c r="E2" s="477"/>
      <c r="F2" s="477"/>
      <c r="G2" s="477"/>
      <c r="H2" s="477"/>
      <c r="I2" s="477"/>
      <c r="J2" s="477"/>
      <c r="K2" s="477"/>
      <c r="L2" s="477"/>
    </row>
    <row r="3" spans="1:18" ht="24.95" customHeight="1">
      <c r="A3" s="478" t="s">
        <v>0</v>
      </c>
      <c r="B3" s="478" t="s">
        <v>1</v>
      </c>
      <c r="C3" s="478" t="s">
        <v>23</v>
      </c>
      <c r="D3" s="478" t="s">
        <v>2</v>
      </c>
      <c r="E3" s="478"/>
      <c r="F3" s="478" t="s">
        <v>3</v>
      </c>
      <c r="G3" s="478"/>
      <c r="H3" s="478" t="s">
        <v>4</v>
      </c>
      <c r="I3" s="478"/>
      <c r="J3" s="478" t="s">
        <v>5</v>
      </c>
      <c r="K3" s="478"/>
      <c r="L3" s="480" t="s">
        <v>6</v>
      </c>
      <c r="P3" s="50"/>
    </row>
    <row r="4" spans="1:18" ht="24.95" customHeight="1">
      <c r="A4" s="479"/>
      <c r="B4" s="479"/>
      <c r="C4" s="479"/>
      <c r="D4" s="211" t="s">
        <v>7</v>
      </c>
      <c r="E4" s="211" t="s">
        <v>8</v>
      </c>
      <c r="F4" s="211" t="s">
        <v>7</v>
      </c>
      <c r="G4" s="211" t="s">
        <v>8</v>
      </c>
      <c r="H4" s="211" t="s">
        <v>7</v>
      </c>
      <c r="I4" s="211" t="s">
        <v>8</v>
      </c>
      <c r="J4" s="211" t="s">
        <v>7</v>
      </c>
      <c r="K4" s="211" t="s">
        <v>8</v>
      </c>
      <c r="L4" s="481"/>
      <c r="N4" s="51"/>
      <c r="O4" s="51"/>
      <c r="P4" s="51"/>
      <c r="Q4" s="51"/>
      <c r="R4" s="51"/>
    </row>
    <row r="5" spans="1:18" ht="24.95" customHeight="1">
      <c r="A5" s="235" t="s">
        <v>310</v>
      </c>
      <c r="B5" s="37"/>
      <c r="C5" s="36">
        <v>1</v>
      </c>
      <c r="D5" s="41"/>
      <c r="E5" s="41">
        <f t="shared" ref="E5" si="0">INT(C5*D5)</f>
        <v>0</v>
      </c>
      <c r="F5" s="41"/>
      <c r="G5" s="41"/>
      <c r="H5" s="41"/>
      <c r="I5" s="41"/>
      <c r="J5" s="38"/>
      <c r="K5" s="41">
        <f t="shared" ref="K5" si="1">E5+G5+I5</f>
        <v>0</v>
      </c>
      <c r="L5" s="415" t="s">
        <v>309</v>
      </c>
      <c r="N5" s="51"/>
      <c r="O5" s="51"/>
      <c r="P5" s="51"/>
      <c r="Q5" s="51"/>
      <c r="R5" s="51"/>
    </row>
    <row r="6" spans="1:18" ht="24.95" customHeight="1">
      <c r="A6" s="235"/>
      <c r="B6" s="37"/>
      <c r="C6" s="36"/>
      <c r="D6" s="41"/>
      <c r="E6" s="41"/>
      <c r="F6" s="41"/>
      <c r="G6" s="41"/>
      <c r="H6" s="41"/>
      <c r="I6" s="41"/>
      <c r="J6" s="38"/>
      <c r="K6" s="41"/>
      <c r="L6" s="257"/>
      <c r="N6" s="51"/>
      <c r="O6" s="51"/>
      <c r="P6" s="51"/>
      <c r="Q6" s="51"/>
      <c r="R6" s="51"/>
    </row>
    <row r="7" spans="1:18" ht="24.95" customHeight="1">
      <c r="A7" s="47" t="s">
        <v>288</v>
      </c>
      <c r="B7" s="37"/>
      <c r="C7" s="36">
        <v>1</v>
      </c>
      <c r="D7" s="41"/>
      <c r="E7" s="41">
        <f>INT(C7*D7)</f>
        <v>0</v>
      </c>
      <c r="F7" s="41"/>
      <c r="G7" s="41">
        <f>INT(C7*F7)</f>
        <v>0</v>
      </c>
      <c r="H7" s="41"/>
      <c r="I7" s="41">
        <f>INT(C7*H7)</f>
        <v>0</v>
      </c>
      <c r="J7" s="38"/>
      <c r="K7" s="41">
        <f>I7+G7+E7</f>
        <v>0</v>
      </c>
      <c r="L7" s="37"/>
      <c r="N7" s="51"/>
      <c r="O7" s="51"/>
      <c r="P7" s="51"/>
      <c r="Q7" s="51"/>
      <c r="R7" s="51"/>
    </row>
    <row r="8" spans="1:18" ht="24.95" customHeight="1">
      <c r="A8" s="37"/>
      <c r="B8" s="40"/>
      <c r="C8" s="40"/>
      <c r="D8" s="41"/>
      <c r="E8" s="41"/>
      <c r="F8" s="41"/>
      <c r="G8" s="41"/>
      <c r="H8" s="39"/>
      <c r="I8" s="41"/>
      <c r="J8" s="41"/>
      <c r="K8" s="57"/>
      <c r="L8" s="41"/>
    </row>
    <row r="9" spans="1:18" ht="24.95" customHeight="1">
      <c r="A9" s="52" t="s">
        <v>152</v>
      </c>
      <c r="B9" s="37"/>
      <c r="C9" s="36">
        <v>1</v>
      </c>
      <c r="D9" s="41"/>
      <c r="E9" s="41"/>
      <c r="F9" s="41"/>
      <c r="G9" s="41"/>
      <c r="H9" s="41"/>
      <c r="I9" s="41">
        <f>INT(C9*H9)</f>
        <v>0</v>
      </c>
      <c r="J9" s="38"/>
      <c r="K9" s="35">
        <f>I9+G9+E9</f>
        <v>0</v>
      </c>
      <c r="L9" s="41"/>
    </row>
    <row r="10" spans="1:18" ht="24.95" customHeight="1">
      <c r="A10" s="52"/>
      <c r="B10" s="37"/>
      <c r="C10" s="36"/>
      <c r="D10" s="41"/>
      <c r="E10" s="41"/>
      <c r="F10" s="41"/>
      <c r="G10" s="41"/>
      <c r="H10" s="41"/>
      <c r="I10" s="41"/>
      <c r="J10" s="38"/>
      <c r="K10" s="35"/>
      <c r="L10" s="41"/>
    </row>
    <row r="11" spans="1:18" ht="24.95" customHeight="1">
      <c r="A11" s="52"/>
      <c r="B11" s="37"/>
      <c r="C11" s="36"/>
      <c r="D11" s="41"/>
      <c r="E11" s="41"/>
      <c r="F11" s="41"/>
      <c r="G11" s="41"/>
      <c r="H11" s="41"/>
      <c r="I11" s="41"/>
      <c r="J11" s="38"/>
      <c r="K11" s="35"/>
      <c r="L11" s="41"/>
    </row>
    <row r="12" spans="1:18" ht="24.95" customHeight="1">
      <c r="A12" s="52"/>
      <c r="B12" s="37"/>
      <c r="C12" s="36"/>
      <c r="D12" s="41"/>
      <c r="E12" s="41"/>
      <c r="F12" s="41"/>
      <c r="G12" s="41"/>
      <c r="H12" s="41"/>
      <c r="I12" s="41"/>
      <c r="J12" s="38"/>
      <c r="K12" s="35"/>
      <c r="L12" s="41"/>
    </row>
    <row r="13" spans="1:18" ht="24.95" customHeight="1">
      <c r="A13" s="52"/>
      <c r="B13" s="37"/>
      <c r="C13" s="36"/>
      <c r="D13" s="41"/>
      <c r="E13" s="41"/>
      <c r="F13" s="41"/>
      <c r="G13" s="41"/>
      <c r="H13" s="41"/>
      <c r="I13" s="41"/>
      <c r="J13" s="38"/>
      <c r="K13" s="35"/>
      <c r="L13" s="41"/>
    </row>
    <row r="14" spans="1:18" ht="24.95" customHeight="1">
      <c r="A14" s="52"/>
      <c r="B14" s="37"/>
      <c r="C14" s="36"/>
      <c r="D14" s="41"/>
      <c r="E14" s="41"/>
      <c r="F14" s="41"/>
      <c r="G14" s="41"/>
      <c r="H14" s="41"/>
      <c r="I14" s="41"/>
      <c r="J14" s="38"/>
      <c r="K14" s="35"/>
      <c r="L14" s="41"/>
    </row>
    <row r="15" spans="1:18" ht="24.95" customHeight="1">
      <c r="A15" s="52"/>
      <c r="B15" s="37"/>
      <c r="C15" s="36"/>
      <c r="D15" s="41"/>
      <c r="E15" s="41"/>
      <c r="F15" s="41"/>
      <c r="G15" s="41"/>
      <c r="H15" s="41"/>
      <c r="I15" s="41"/>
      <c r="J15" s="38"/>
      <c r="K15" s="35"/>
      <c r="L15" s="41"/>
    </row>
    <row r="16" spans="1:18" ht="24.95" customHeight="1">
      <c r="A16" s="52"/>
      <c r="B16" s="37"/>
      <c r="C16" s="36"/>
      <c r="D16" s="41"/>
      <c r="E16" s="41"/>
      <c r="F16" s="41"/>
      <c r="G16" s="41"/>
      <c r="H16" s="41"/>
      <c r="I16" s="41"/>
      <c r="J16" s="38"/>
      <c r="K16" s="35"/>
      <c r="L16" s="41"/>
    </row>
    <row r="17" spans="1:18" ht="24.95" customHeight="1">
      <c r="A17" s="52"/>
      <c r="B17" s="37"/>
      <c r="C17" s="36"/>
      <c r="D17" s="41"/>
      <c r="E17" s="41"/>
      <c r="F17" s="41"/>
      <c r="G17" s="41"/>
      <c r="H17" s="41"/>
      <c r="I17" s="41"/>
      <c r="J17" s="38"/>
      <c r="K17" s="35"/>
      <c r="L17" s="41"/>
    </row>
    <row r="18" spans="1:18" ht="24.95" customHeight="1">
      <c r="A18" s="52"/>
      <c r="B18" s="37"/>
      <c r="C18" s="36"/>
      <c r="D18" s="41"/>
      <c r="E18" s="41"/>
      <c r="F18" s="41"/>
      <c r="G18" s="41"/>
      <c r="H18" s="41"/>
      <c r="I18" s="41"/>
      <c r="J18" s="38"/>
      <c r="K18" s="35"/>
      <c r="L18" s="41"/>
    </row>
    <row r="19" spans="1:18" ht="24.95" customHeight="1">
      <c r="A19" s="52"/>
      <c r="B19" s="37"/>
      <c r="C19" s="36"/>
      <c r="D19" s="41"/>
      <c r="E19" s="41"/>
      <c r="F19" s="41"/>
      <c r="G19" s="41"/>
      <c r="H19" s="41"/>
      <c r="I19" s="41"/>
      <c r="J19" s="38"/>
      <c r="K19" s="35"/>
      <c r="L19" s="41"/>
    </row>
    <row r="20" spans="1:18" ht="24.95" customHeight="1">
      <c r="A20" s="52"/>
      <c r="B20" s="37"/>
      <c r="C20" s="36"/>
      <c r="D20" s="41"/>
      <c r="E20" s="41"/>
      <c r="F20" s="41"/>
      <c r="G20" s="41"/>
      <c r="H20" s="41"/>
      <c r="I20" s="41"/>
      <c r="J20" s="38"/>
      <c r="K20" s="35"/>
      <c r="L20" s="41"/>
    </row>
    <row r="21" spans="1:18" ht="24.95" customHeight="1">
      <c r="A21" s="52"/>
      <c r="B21" s="37"/>
      <c r="C21" s="36"/>
      <c r="D21" s="41"/>
      <c r="E21" s="41"/>
      <c r="F21" s="41"/>
      <c r="G21" s="41"/>
      <c r="H21" s="41"/>
      <c r="I21" s="41"/>
      <c r="J21" s="38"/>
      <c r="K21" s="35"/>
      <c r="L21" s="41"/>
    </row>
    <row r="22" spans="1:18" ht="24.95" customHeight="1">
      <c r="A22" s="52"/>
      <c r="B22" s="37"/>
      <c r="C22" s="36"/>
      <c r="D22" s="41"/>
      <c r="E22" s="41"/>
      <c r="F22" s="41"/>
      <c r="G22" s="41"/>
      <c r="H22" s="41"/>
      <c r="I22" s="41"/>
      <c r="J22" s="38"/>
      <c r="K22" s="35"/>
      <c r="L22" s="41"/>
    </row>
    <row r="23" spans="1:18" ht="24.95" customHeight="1">
      <c r="A23" s="52"/>
      <c r="B23" s="37"/>
      <c r="C23" s="36"/>
      <c r="D23" s="41"/>
      <c r="E23" s="41"/>
      <c r="F23" s="41"/>
      <c r="G23" s="41"/>
      <c r="H23" s="41"/>
      <c r="I23" s="41"/>
      <c r="J23" s="38"/>
      <c r="K23" s="35"/>
      <c r="L23" s="41"/>
    </row>
    <row r="24" spans="1:18" ht="24.95" customHeight="1">
      <c r="A24" s="52"/>
      <c r="B24" s="37"/>
      <c r="C24" s="36"/>
      <c r="D24" s="41"/>
      <c r="E24" s="41"/>
      <c r="F24" s="41"/>
      <c r="G24" s="41"/>
      <c r="H24" s="41"/>
      <c r="I24" s="41"/>
      <c r="J24" s="38"/>
      <c r="K24" s="35"/>
      <c r="L24" s="41"/>
    </row>
    <row r="25" spans="1:18" ht="24.75" customHeight="1">
      <c r="A25" s="52"/>
      <c r="B25" s="37"/>
      <c r="C25" s="36"/>
      <c r="D25" s="41"/>
      <c r="E25" s="41"/>
      <c r="F25" s="41"/>
      <c r="G25" s="41"/>
      <c r="H25" s="41"/>
      <c r="I25" s="41"/>
      <c r="J25" s="38"/>
      <c r="K25" s="35"/>
      <c r="L25" s="257"/>
      <c r="N25" s="51"/>
      <c r="O25" s="51"/>
      <c r="P25" s="51"/>
      <c r="Q25" s="51"/>
      <c r="R25" s="51"/>
    </row>
    <row r="26" spans="1:18" ht="24.75" customHeight="1">
      <c r="A26" s="52"/>
      <c r="B26" s="37"/>
      <c r="C26" s="36"/>
      <c r="D26" s="41"/>
      <c r="E26" s="41"/>
      <c r="F26" s="41"/>
      <c r="G26" s="41"/>
      <c r="H26" s="41"/>
      <c r="I26" s="41"/>
      <c r="J26" s="38"/>
      <c r="K26" s="35"/>
      <c r="L26" s="257"/>
      <c r="N26" s="51"/>
      <c r="O26" s="51"/>
      <c r="P26" s="51"/>
      <c r="Q26" s="51"/>
      <c r="R26" s="51"/>
    </row>
    <row r="27" spans="1:18" ht="24.95" customHeight="1">
      <c r="A27" s="37"/>
      <c r="B27" s="40"/>
      <c r="C27" s="40"/>
      <c r="D27" s="41"/>
      <c r="E27" s="41"/>
      <c r="F27" s="41"/>
      <c r="G27" s="41"/>
      <c r="H27" s="38"/>
      <c r="I27" s="41"/>
      <c r="J27" s="41"/>
      <c r="K27" s="41"/>
      <c r="L27" s="41"/>
    </row>
    <row r="28" spans="1:18" ht="19.5" customHeight="1">
      <c r="D28" s="53"/>
      <c r="E28" s="53"/>
      <c r="F28" s="53"/>
      <c r="G28" s="53"/>
      <c r="H28" s="53"/>
      <c r="I28" s="53"/>
      <c r="J28" s="53"/>
      <c r="K28" s="53"/>
    </row>
    <row r="29" spans="1:18" ht="19.5" customHeight="1">
      <c r="D29" s="53"/>
      <c r="E29" s="53"/>
      <c r="F29" s="53"/>
      <c r="G29" s="53"/>
      <c r="H29" s="53"/>
      <c r="I29" s="53"/>
      <c r="J29" s="53"/>
      <c r="K29" s="53"/>
    </row>
    <row r="30" spans="1:18" ht="19.5" customHeight="1">
      <c r="D30" s="53"/>
      <c r="E30" s="53"/>
      <c r="F30" s="53"/>
      <c r="G30" s="53"/>
      <c r="H30" s="53"/>
      <c r="I30" s="53"/>
      <c r="J30" s="53"/>
      <c r="K30" s="53"/>
    </row>
  </sheetData>
  <sheetProtection formatColumns="0" formatRows="0"/>
  <protectedRanges>
    <protectedRange sqref="E8:K8" name="범위1_1"/>
    <protectedRange sqref="E27:K27" name="범위1_1_1"/>
  </protectedRanges>
  <mergeCells count="10">
    <mergeCell ref="A1:L1"/>
    <mergeCell ref="A2:L2"/>
    <mergeCell ref="A3:A4"/>
    <mergeCell ref="B3:B4"/>
    <mergeCell ref="C3:C4"/>
    <mergeCell ref="D3:E3"/>
    <mergeCell ref="F3:G3"/>
    <mergeCell ref="H3:I3"/>
    <mergeCell ref="J3:K3"/>
    <mergeCell ref="L3:L4"/>
  </mergeCells>
  <phoneticPr fontId="3" type="noConversion"/>
  <pageMargins left="0.70866141732283472" right="0.19685039370078741" top="0.39370078740157483" bottom="0.39370078740157483" header="0" footer="0"/>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26"/>
  <sheetViews>
    <sheetView showZeros="0" view="pageBreakPreview" zoomScale="80" zoomScaleSheetLayoutView="80" workbookViewId="0">
      <selection activeCell="H16" sqref="H16"/>
    </sheetView>
  </sheetViews>
  <sheetFormatPr defaultRowHeight="19.5" customHeight="1"/>
  <cols>
    <col min="1" max="1" width="5.88671875" style="49" customWidth="1"/>
    <col min="2" max="2" width="4.44140625" style="49" customWidth="1"/>
    <col min="3" max="3" width="5.5546875" style="49" customWidth="1"/>
    <col min="4" max="4" width="27.77734375" style="49" customWidth="1"/>
    <col min="5" max="5" width="17" style="50" customWidth="1"/>
    <col min="6" max="6" width="13.5546875" style="49" customWidth="1"/>
    <col min="7" max="9" width="12.77734375" style="50" customWidth="1"/>
    <col min="10" max="11" width="11" style="50" customWidth="1"/>
    <col min="12" max="12" width="14.77734375" style="50" customWidth="1"/>
    <col min="13" max="13" width="14.77734375" style="49" customWidth="1"/>
    <col min="14" max="14" width="8.88671875" style="49"/>
    <col min="15" max="16" width="9.44140625" style="49" bestFit="1" customWidth="1"/>
    <col min="17" max="17" width="8.5546875" style="49" bestFit="1" customWidth="1"/>
    <col min="18" max="16384" width="8.88671875" style="49"/>
  </cols>
  <sheetData>
    <row r="1" spans="1:19" ht="27.75" customHeight="1">
      <c r="D1" s="482" t="s">
        <v>156</v>
      </c>
      <c r="E1" s="482"/>
      <c r="F1" s="482"/>
      <c r="G1" s="482"/>
      <c r="H1" s="482"/>
      <c r="I1" s="482"/>
      <c r="J1" s="482"/>
      <c r="K1" s="482"/>
      <c r="L1" s="482"/>
      <c r="M1" s="482"/>
    </row>
    <row r="2" spans="1:19" ht="19.5" customHeight="1">
      <c r="D2" s="483" t="str">
        <f>설치장소!$B$1</f>
        <v>공용주차장 노후 CCTV 고도화공사</v>
      </c>
      <c r="E2" s="483"/>
      <c r="F2" s="483"/>
      <c r="G2" s="483"/>
      <c r="H2" s="483"/>
      <c r="I2" s="483"/>
      <c r="J2" s="483"/>
      <c r="K2" s="483"/>
      <c r="L2" s="483"/>
      <c r="M2" s="483"/>
    </row>
    <row r="3" spans="1:19" ht="24.95" customHeight="1">
      <c r="A3" s="48"/>
      <c r="B3" s="48"/>
      <c r="C3" s="48"/>
      <c r="D3" s="493" t="s">
        <v>9</v>
      </c>
      <c r="E3" s="493" t="s">
        <v>10</v>
      </c>
      <c r="F3" s="493" t="s">
        <v>11</v>
      </c>
      <c r="G3" s="484" t="s">
        <v>12</v>
      </c>
      <c r="H3" s="82" t="s">
        <v>15</v>
      </c>
      <c r="I3" s="82"/>
      <c r="J3" s="486" t="s">
        <v>13</v>
      </c>
      <c r="K3" s="486"/>
      <c r="L3" s="487" t="s">
        <v>157</v>
      </c>
      <c r="M3" s="488"/>
      <c r="Q3" s="50"/>
    </row>
    <row r="4" spans="1:19" ht="24.95" customHeight="1">
      <c r="A4" s="48"/>
      <c r="B4" s="48"/>
      <c r="C4" s="48"/>
      <c r="D4" s="494"/>
      <c r="E4" s="494"/>
      <c r="F4" s="494"/>
      <c r="G4" s="485"/>
      <c r="H4" s="259" t="s">
        <v>17</v>
      </c>
      <c r="I4" s="259" t="s">
        <v>18</v>
      </c>
      <c r="J4" s="491" t="s">
        <v>18</v>
      </c>
      <c r="K4" s="492"/>
      <c r="L4" s="489"/>
      <c r="M4" s="490"/>
      <c r="O4" s="51"/>
      <c r="P4" s="51"/>
      <c r="Q4" s="51"/>
      <c r="R4" s="51"/>
      <c r="S4" s="51"/>
    </row>
    <row r="5" spans="1:19" ht="30" customHeight="1">
      <c r="A5" s="48"/>
      <c r="B5" s="48"/>
      <c r="C5" s="48"/>
      <c r="D5" s="19" t="s">
        <v>158</v>
      </c>
      <c r="E5" s="20"/>
      <c r="F5" s="21"/>
      <c r="G5" s="20"/>
      <c r="H5" s="83"/>
      <c r="I5" s="83"/>
      <c r="J5" s="500"/>
      <c r="K5" s="501"/>
      <c r="L5" s="500"/>
      <c r="M5" s="501"/>
      <c r="O5" s="51"/>
      <c r="P5" s="51"/>
      <c r="Q5" s="51"/>
      <c r="R5" s="51"/>
      <c r="S5" s="51"/>
    </row>
    <row r="6" spans="1:19" ht="30" customHeight="1">
      <c r="A6" s="48"/>
      <c r="B6" s="48"/>
      <c r="C6" s="48"/>
      <c r="D6" s="260" t="s">
        <v>168</v>
      </c>
      <c r="E6" s="265"/>
      <c r="F6" s="262"/>
      <c r="G6" s="234"/>
      <c r="H6" s="264"/>
      <c r="I6" s="84"/>
      <c r="J6" s="495"/>
      <c r="K6" s="496"/>
      <c r="L6" s="497"/>
      <c r="M6" s="498"/>
    </row>
    <row r="7" spans="1:19" ht="30" customHeight="1">
      <c r="A7" s="48"/>
      <c r="B7" s="48"/>
      <c r="C7" s="48"/>
      <c r="D7" s="271" t="s">
        <v>159</v>
      </c>
      <c r="E7" s="261" t="s">
        <v>160</v>
      </c>
      <c r="F7" s="262">
        <v>10</v>
      </c>
      <c r="G7" s="234" t="s">
        <v>161</v>
      </c>
      <c r="H7" s="263">
        <v>2600000</v>
      </c>
      <c r="I7" s="84">
        <f>H7*F7</f>
        <v>26000000</v>
      </c>
      <c r="J7" s="495">
        <f>I7</f>
        <v>26000000</v>
      </c>
      <c r="K7" s="499"/>
      <c r="L7" s="497"/>
      <c r="M7" s="498"/>
    </row>
    <row r="8" spans="1:19" ht="30" customHeight="1">
      <c r="A8" s="48"/>
      <c r="B8" s="48"/>
      <c r="C8" s="48"/>
      <c r="D8" s="271" t="s">
        <v>162</v>
      </c>
      <c r="E8" s="261" t="s">
        <v>163</v>
      </c>
      <c r="F8" s="262">
        <v>217</v>
      </c>
      <c r="G8" s="234" t="s">
        <v>161</v>
      </c>
      <c r="H8" s="263">
        <v>700000</v>
      </c>
      <c r="I8" s="84">
        <f t="shared" ref="I8:I10" si="0">H8*F8</f>
        <v>151900000</v>
      </c>
      <c r="J8" s="495">
        <f t="shared" ref="J8:J10" si="1">I8</f>
        <v>151900000</v>
      </c>
      <c r="K8" s="496"/>
      <c r="L8" s="497"/>
      <c r="M8" s="498"/>
    </row>
    <row r="9" spans="1:19" ht="30" customHeight="1">
      <c r="A9" s="48"/>
      <c r="B9" s="48"/>
      <c r="C9" s="48"/>
      <c r="D9" s="271" t="s">
        <v>164</v>
      </c>
      <c r="E9" s="261" t="s">
        <v>165</v>
      </c>
      <c r="F9" s="262">
        <v>12</v>
      </c>
      <c r="G9" s="234" t="s">
        <v>161</v>
      </c>
      <c r="H9" s="263">
        <v>600000</v>
      </c>
      <c r="I9" s="84">
        <f t="shared" si="0"/>
        <v>7200000</v>
      </c>
      <c r="J9" s="495">
        <f t="shared" si="1"/>
        <v>7200000</v>
      </c>
      <c r="K9" s="499"/>
      <c r="L9" s="497"/>
      <c r="M9" s="498"/>
    </row>
    <row r="10" spans="1:19" ht="30" customHeight="1">
      <c r="A10" s="48"/>
      <c r="B10" s="48"/>
      <c r="C10" s="48"/>
      <c r="D10" s="271" t="s">
        <v>166</v>
      </c>
      <c r="E10" s="261" t="s">
        <v>167</v>
      </c>
      <c r="F10" s="262">
        <v>12</v>
      </c>
      <c r="G10" s="234" t="s">
        <v>161</v>
      </c>
      <c r="H10" s="263">
        <v>160000</v>
      </c>
      <c r="I10" s="84">
        <f t="shared" si="0"/>
        <v>1920000</v>
      </c>
      <c r="J10" s="495">
        <f t="shared" si="1"/>
        <v>1920000</v>
      </c>
      <c r="K10" s="496"/>
      <c r="L10" s="497"/>
      <c r="M10" s="498"/>
    </row>
    <row r="11" spans="1:19" ht="30" customHeight="1">
      <c r="A11" s="48"/>
      <c r="B11" s="48"/>
      <c r="C11" s="48"/>
      <c r="D11" s="271"/>
      <c r="E11" s="261"/>
      <c r="F11" s="262"/>
      <c r="G11" s="234"/>
      <c r="H11" s="263"/>
      <c r="I11" s="84"/>
      <c r="J11" s="495"/>
      <c r="K11" s="496"/>
      <c r="L11" s="497"/>
      <c r="M11" s="498"/>
    </row>
    <row r="12" spans="1:19" ht="30" customHeight="1">
      <c r="A12" s="48"/>
      <c r="B12" s="48"/>
      <c r="C12" s="48"/>
      <c r="D12" s="266"/>
      <c r="E12" s="267"/>
      <c r="F12" s="258"/>
      <c r="G12" s="234"/>
      <c r="H12" s="264"/>
      <c r="I12" s="84"/>
      <c r="J12" s="495"/>
      <c r="K12" s="496"/>
      <c r="L12" s="495"/>
      <c r="M12" s="496"/>
    </row>
    <row r="13" spans="1:19" ht="30" customHeight="1">
      <c r="A13" s="48"/>
      <c r="B13" s="48"/>
      <c r="C13" s="48"/>
      <c r="D13" s="266"/>
      <c r="E13" s="267"/>
      <c r="F13" s="258"/>
      <c r="G13" s="234"/>
      <c r="H13" s="264"/>
      <c r="I13" s="84"/>
      <c r="J13" s="495"/>
      <c r="K13" s="496"/>
      <c r="L13" s="495"/>
      <c r="M13" s="496"/>
    </row>
    <row r="14" spans="1:19" ht="30" customHeight="1">
      <c r="A14" s="48"/>
      <c r="B14" s="48"/>
      <c r="C14" s="48"/>
      <c r="D14" s="266"/>
      <c r="E14" s="267"/>
      <c r="F14" s="272"/>
      <c r="G14" s="234"/>
      <c r="H14" s="264"/>
      <c r="I14" s="84"/>
      <c r="J14" s="495"/>
      <c r="K14" s="496"/>
      <c r="L14" s="495"/>
      <c r="M14" s="496"/>
    </row>
    <row r="15" spans="1:19" ht="30" customHeight="1">
      <c r="A15" s="48"/>
      <c r="B15" s="48"/>
      <c r="C15" s="48"/>
      <c r="D15" s="266"/>
      <c r="E15" s="267"/>
      <c r="F15" s="272"/>
      <c r="G15" s="234"/>
      <c r="H15" s="264"/>
      <c r="I15" s="84"/>
      <c r="J15" s="495"/>
      <c r="K15" s="496"/>
      <c r="L15" s="495"/>
      <c r="M15" s="496"/>
    </row>
    <row r="16" spans="1:19" ht="30" customHeight="1">
      <c r="A16" s="48"/>
      <c r="B16" s="48"/>
      <c r="C16" s="48"/>
      <c r="D16" s="266"/>
      <c r="E16" s="267"/>
      <c r="F16" s="272"/>
      <c r="G16" s="234"/>
      <c r="H16" s="264"/>
      <c r="I16" s="84"/>
      <c r="J16" s="495"/>
      <c r="K16" s="496"/>
      <c r="L16" s="495"/>
      <c r="M16" s="496"/>
    </row>
    <row r="17" spans="1:13" ht="30" customHeight="1">
      <c r="A17" s="48"/>
      <c r="B17" s="48"/>
      <c r="C17" s="48"/>
      <c r="D17" s="266"/>
      <c r="E17" s="267"/>
      <c r="F17" s="272"/>
      <c r="G17" s="234"/>
      <c r="H17" s="264"/>
      <c r="I17" s="84"/>
      <c r="J17" s="495"/>
      <c r="K17" s="496"/>
      <c r="L17" s="495"/>
      <c r="M17" s="496"/>
    </row>
    <row r="18" spans="1:13" ht="30" customHeight="1">
      <c r="A18" s="48"/>
      <c r="B18" s="48"/>
      <c r="C18" s="48"/>
      <c r="D18" s="266"/>
      <c r="E18" s="267"/>
      <c r="F18" s="258"/>
      <c r="G18" s="234"/>
      <c r="H18" s="264"/>
      <c r="I18" s="84"/>
      <c r="J18" s="495"/>
      <c r="K18" s="496"/>
      <c r="L18" s="495"/>
      <c r="M18" s="496"/>
    </row>
    <row r="19" spans="1:13" ht="30" customHeight="1">
      <c r="A19" s="48"/>
      <c r="B19" s="48"/>
      <c r="C19" s="48"/>
      <c r="D19" s="266"/>
      <c r="E19" s="267"/>
      <c r="F19" s="258"/>
      <c r="G19" s="234"/>
      <c r="H19" s="264"/>
      <c r="I19" s="84"/>
      <c r="J19" s="495"/>
      <c r="K19" s="496"/>
      <c r="L19" s="495"/>
      <c r="M19" s="496"/>
    </row>
    <row r="20" spans="1:13" ht="30" customHeight="1">
      <c r="A20" s="48"/>
      <c r="B20" s="48"/>
      <c r="C20" s="48"/>
      <c r="D20" s="266"/>
      <c r="E20" s="267"/>
      <c r="F20" s="258"/>
      <c r="G20" s="234"/>
      <c r="H20" s="264"/>
      <c r="I20" s="84"/>
      <c r="J20" s="495"/>
      <c r="K20" s="496"/>
      <c r="L20" s="497"/>
      <c r="M20" s="498"/>
    </row>
    <row r="21" spans="1:13" ht="30" customHeight="1">
      <c r="A21" s="48"/>
      <c r="B21" s="48"/>
      <c r="C21" s="48"/>
      <c r="D21" s="266"/>
      <c r="E21" s="267"/>
      <c r="F21" s="258"/>
      <c r="G21" s="234"/>
      <c r="H21" s="264"/>
      <c r="I21" s="84"/>
      <c r="J21" s="495"/>
      <c r="K21" s="496"/>
      <c r="L21" s="497"/>
      <c r="M21" s="498"/>
    </row>
    <row r="22" spans="1:13" ht="30" customHeight="1">
      <c r="A22" s="48"/>
      <c r="B22" s="48"/>
      <c r="C22" s="48"/>
      <c r="D22" s="266"/>
      <c r="E22" s="267"/>
      <c r="F22" s="258"/>
      <c r="G22" s="234"/>
      <c r="H22" s="264"/>
      <c r="I22" s="84"/>
      <c r="J22" s="495"/>
      <c r="K22" s="496"/>
      <c r="L22" s="497"/>
      <c r="M22" s="498"/>
    </row>
    <row r="23" spans="1:13" ht="30" customHeight="1">
      <c r="A23" s="48"/>
      <c r="B23" s="48"/>
      <c r="C23" s="48"/>
      <c r="D23" s="268" t="s">
        <v>22</v>
      </c>
      <c r="E23" s="268"/>
      <c r="F23" s="269"/>
      <c r="G23" s="268"/>
      <c r="H23" s="270"/>
      <c r="I23" s="270"/>
      <c r="J23" s="502">
        <f>SUM(J6:K22)</f>
        <v>187020000</v>
      </c>
      <c r="K23" s="503"/>
      <c r="L23" s="497"/>
      <c r="M23" s="498"/>
    </row>
    <row r="24" spans="1:13" ht="19.5" customHeight="1">
      <c r="G24" s="53"/>
      <c r="H24" s="53"/>
      <c r="I24" s="53"/>
      <c r="J24" s="53"/>
      <c r="K24" s="53"/>
      <c r="L24" s="53"/>
      <c r="M24" s="53"/>
    </row>
    <row r="25" spans="1:13" ht="19.5" customHeight="1">
      <c r="G25" s="53"/>
      <c r="H25" s="53"/>
      <c r="I25" s="53"/>
      <c r="J25" s="53"/>
      <c r="K25" s="53"/>
      <c r="L25" s="53"/>
      <c r="M25" s="53"/>
    </row>
    <row r="26" spans="1:13" ht="19.5" customHeight="1">
      <c r="G26" s="53"/>
      <c r="H26" s="53"/>
      <c r="I26" s="53"/>
      <c r="J26" s="53"/>
      <c r="K26" s="53"/>
      <c r="L26" s="53"/>
      <c r="M26" s="53"/>
    </row>
  </sheetData>
  <sheetProtection formatColumns="0" formatRows="0"/>
  <mergeCells count="47">
    <mergeCell ref="J22:K22"/>
    <mergeCell ref="L22:M22"/>
    <mergeCell ref="J23:K23"/>
    <mergeCell ref="L23:M23"/>
    <mergeCell ref="J11:K11"/>
    <mergeCell ref="L11:M11"/>
    <mergeCell ref="J20:K20"/>
    <mergeCell ref="L20:M20"/>
    <mergeCell ref="J21:K21"/>
    <mergeCell ref="L21:M21"/>
    <mergeCell ref="L13:M13"/>
    <mergeCell ref="L12:M12"/>
    <mergeCell ref="J12:K12"/>
    <mergeCell ref="J13:K13"/>
    <mergeCell ref="J18:K18"/>
    <mergeCell ref="J19:K19"/>
    <mergeCell ref="L19:M19"/>
    <mergeCell ref="L18:M18"/>
    <mergeCell ref="J14:K14"/>
    <mergeCell ref="J15:K15"/>
    <mergeCell ref="J8:K8"/>
    <mergeCell ref="L8:M8"/>
    <mergeCell ref="J9:K9"/>
    <mergeCell ref="L9:M9"/>
    <mergeCell ref="J10:K10"/>
    <mergeCell ref="L10:M10"/>
    <mergeCell ref="J16:K16"/>
    <mergeCell ref="J17:K17"/>
    <mergeCell ref="L14:M14"/>
    <mergeCell ref="L15:M15"/>
    <mergeCell ref="L16:M16"/>
    <mergeCell ref="L17:M17"/>
    <mergeCell ref="J6:K6"/>
    <mergeCell ref="L6:M6"/>
    <mergeCell ref="J7:K7"/>
    <mergeCell ref="L7:M7"/>
    <mergeCell ref="J5:K5"/>
    <mergeCell ref="L5:M5"/>
    <mergeCell ref="D1:M1"/>
    <mergeCell ref="D2:M2"/>
    <mergeCell ref="G3:G4"/>
    <mergeCell ref="J3:K3"/>
    <mergeCell ref="L3:M4"/>
    <mergeCell ref="J4:K4"/>
    <mergeCell ref="D3:D4"/>
    <mergeCell ref="E3:E4"/>
    <mergeCell ref="F3:F4"/>
  </mergeCells>
  <phoneticPr fontId="3" type="noConversion"/>
  <pageMargins left="0.70866141732283472" right="0.19685039370078741" top="0.39370078740157483" bottom="0.39370078740157483" header="0" footer="0"/>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Zeros="0" view="pageBreakPreview" zoomScale="90" zoomScaleSheetLayoutView="90" workbookViewId="0">
      <pane ySplit="5" topLeftCell="A6" activePane="bottomLeft" state="frozen"/>
      <selection activeCell="H17" sqref="H17"/>
      <selection pane="bottomLeft" activeCell="N13" sqref="N13"/>
    </sheetView>
  </sheetViews>
  <sheetFormatPr defaultRowHeight="20.100000000000001" customHeight="1"/>
  <cols>
    <col min="1" max="1" width="8.88671875" style="3"/>
    <col min="2" max="2" width="11.5546875" style="4" customWidth="1"/>
    <col min="3" max="3" width="13.77734375" style="3" customWidth="1"/>
    <col min="4" max="4" width="23.77734375" style="3" customWidth="1"/>
    <col min="5" max="5" width="5" style="5" customWidth="1"/>
    <col min="6" max="6" width="4.88671875" style="6" customWidth="1"/>
    <col min="7" max="7" width="8.77734375" style="34" customWidth="1"/>
    <col min="8" max="8" width="12.33203125" style="34" customWidth="1"/>
    <col min="9" max="9" width="8.77734375" style="34" customWidth="1"/>
    <col min="10" max="10" width="12.33203125" style="34" customWidth="1"/>
    <col min="11" max="11" width="8.77734375" style="34" customWidth="1"/>
    <col min="12" max="12" width="12.33203125" style="34" customWidth="1"/>
    <col min="13" max="13" width="8.77734375" style="34" customWidth="1"/>
    <col min="14" max="14" width="10.88671875" style="34" customWidth="1"/>
    <col min="15" max="15" width="9.109375" style="34" customWidth="1"/>
    <col min="16" max="16" width="8.88671875" style="3"/>
    <col min="17" max="17" width="20" style="3" customWidth="1"/>
    <col min="18" max="18" width="8.88671875" style="3"/>
    <col min="19" max="19" width="11.6640625" style="3" bestFit="1" customWidth="1"/>
    <col min="20" max="16384" width="8.88671875" style="3"/>
  </cols>
  <sheetData>
    <row r="1" spans="1:17" ht="30.75" customHeight="1">
      <c r="C1" s="482" t="s">
        <v>215</v>
      </c>
      <c r="D1" s="482"/>
      <c r="E1" s="482"/>
      <c r="F1" s="482"/>
      <c r="G1" s="482"/>
      <c r="H1" s="482"/>
      <c r="I1" s="482"/>
      <c r="J1" s="482"/>
      <c r="K1" s="482"/>
      <c r="L1" s="482"/>
      <c r="M1" s="482"/>
      <c r="N1" s="482"/>
      <c r="O1" s="482"/>
      <c r="Q1" s="236">
        <f>원가계산서!G34</f>
        <v>0</v>
      </c>
    </row>
    <row r="2" spans="1:17" ht="27" customHeight="1">
      <c r="A2" s="3">
        <v>1</v>
      </c>
      <c r="C2" s="504" t="str">
        <f>"건명 : "&amp;설치장소!$B$1</f>
        <v>건명 : 공용주차장 노후 CCTV 고도화공사</v>
      </c>
      <c r="D2" s="504"/>
      <c r="E2" s="504"/>
      <c r="F2" s="504"/>
      <c r="G2" s="504"/>
      <c r="H2" s="504"/>
      <c r="I2" s="504"/>
      <c r="J2" s="504"/>
      <c r="K2" s="504"/>
      <c r="L2" s="504"/>
      <c r="M2" s="504"/>
      <c r="N2" s="504"/>
      <c r="O2" s="504"/>
    </row>
    <row r="3" spans="1:17" s="1" customFormat="1" ht="21.95" customHeight="1">
      <c r="B3" s="15"/>
      <c r="C3" s="493" t="s">
        <v>9</v>
      </c>
      <c r="D3" s="493" t="s">
        <v>10</v>
      </c>
      <c r="E3" s="493" t="s">
        <v>11</v>
      </c>
      <c r="F3" s="484" t="s">
        <v>12</v>
      </c>
      <c r="G3" s="16" t="s">
        <v>15</v>
      </c>
      <c r="H3" s="16"/>
      <c r="I3" s="16" t="s">
        <v>14</v>
      </c>
      <c r="J3" s="16"/>
      <c r="K3" s="505" t="s">
        <v>16</v>
      </c>
      <c r="L3" s="505"/>
      <c r="M3" s="506" t="s">
        <v>13</v>
      </c>
      <c r="N3" s="506"/>
      <c r="O3" s="507" t="s">
        <v>61</v>
      </c>
    </row>
    <row r="4" spans="1:17" s="1" customFormat="1" ht="21.95" customHeight="1">
      <c r="B4" s="17" t="s">
        <v>19</v>
      </c>
      <c r="C4" s="494"/>
      <c r="D4" s="494"/>
      <c r="E4" s="494"/>
      <c r="F4" s="485"/>
      <c r="G4" s="353" t="s">
        <v>17</v>
      </c>
      <c r="H4" s="353" t="s">
        <v>18</v>
      </c>
      <c r="I4" s="353" t="s">
        <v>17</v>
      </c>
      <c r="J4" s="353" t="s">
        <v>18</v>
      </c>
      <c r="K4" s="353" t="s">
        <v>17</v>
      </c>
      <c r="L4" s="353" t="s">
        <v>18</v>
      </c>
      <c r="M4" s="353" t="s">
        <v>17</v>
      </c>
      <c r="N4" s="353" t="s">
        <v>18</v>
      </c>
      <c r="O4" s="508"/>
    </row>
    <row r="5" spans="1:17" s="7" customFormat="1" ht="21.75" customHeight="1">
      <c r="B5" s="18">
        <v>1002</v>
      </c>
      <c r="C5" s="19" t="s">
        <v>216</v>
      </c>
      <c r="D5" s="20"/>
      <c r="E5" s="21"/>
      <c r="F5" s="20"/>
      <c r="G5" s="22"/>
      <c r="H5" s="22"/>
      <c r="I5" s="22"/>
      <c r="J5" s="22"/>
      <c r="K5" s="22"/>
      <c r="L5" s="22"/>
      <c r="M5" s="23"/>
      <c r="N5" s="22">
        <f>H5+J5+L5</f>
        <v>0</v>
      </c>
      <c r="O5" s="23"/>
    </row>
    <row r="6" spans="1:17" ht="21.75" customHeight="1">
      <c r="A6" s="81">
        <v>1</v>
      </c>
      <c r="B6" s="18">
        <v>2001</v>
      </c>
      <c r="C6" s="260" t="s">
        <v>223</v>
      </c>
      <c r="D6" s="42"/>
      <c r="E6" s="2"/>
      <c r="F6" s="30"/>
      <c r="G6" s="31"/>
      <c r="H6" s="31"/>
      <c r="I6" s="31"/>
      <c r="J6" s="31"/>
      <c r="K6" s="31"/>
      <c r="L6" s="31"/>
      <c r="M6" s="32"/>
      <c r="N6" s="31"/>
      <c r="O6" s="32"/>
    </row>
    <row r="7" spans="1:17" s="317" customFormat="1" ht="21.95" customHeight="1">
      <c r="B7" s="33" t="str">
        <f>CONCATENATE(C7,D7)</f>
        <v>스토리지360TB</v>
      </c>
      <c r="C7" s="229" t="s">
        <v>227</v>
      </c>
      <c r="D7" s="230" t="s">
        <v>228</v>
      </c>
      <c r="E7" s="231">
        <v>2</v>
      </c>
      <c r="F7" s="30" t="s">
        <v>24</v>
      </c>
      <c r="G7" s="84" t="e">
        <f>#REF!</f>
        <v>#REF!</v>
      </c>
      <c r="H7" s="84" t="e">
        <f t="shared" ref="H7" si="0">INT($E7*G7)</f>
        <v>#REF!</v>
      </c>
      <c r="I7" s="84"/>
      <c r="J7" s="84">
        <f t="shared" ref="J7" si="1">INT($E7*I7)</f>
        <v>0</v>
      </c>
      <c r="K7" s="84"/>
      <c r="L7" s="84">
        <f t="shared" ref="L7" si="2">INT($E7*K7)</f>
        <v>0</v>
      </c>
      <c r="M7" s="84" t="e">
        <f t="shared" ref="M7" si="3">N7/E7</f>
        <v>#REF!</v>
      </c>
      <c r="N7" s="84" t="e">
        <f t="shared" ref="N7" si="4">INT(H7+J7+L7)</f>
        <v>#REF!</v>
      </c>
      <c r="O7" s="56" t="s">
        <v>230</v>
      </c>
    </row>
    <row r="8" spans="1:17" s="317" customFormat="1" ht="21.95" customHeight="1">
      <c r="B8" s="33" t="str">
        <f>CONCATENATE(C8,D8)</f>
        <v>라이선스(센터)200ch</v>
      </c>
      <c r="C8" s="229" t="s">
        <v>229</v>
      </c>
      <c r="D8" s="230" t="s">
        <v>221</v>
      </c>
      <c r="E8" s="231">
        <v>2</v>
      </c>
      <c r="F8" s="30" t="s">
        <v>24</v>
      </c>
      <c r="G8" s="84" t="e">
        <f>#REF!</f>
        <v>#REF!</v>
      </c>
      <c r="H8" s="84" t="e">
        <f t="shared" ref="H8" si="5">INT($E8*G8)</f>
        <v>#REF!</v>
      </c>
      <c r="I8" s="84"/>
      <c r="J8" s="84">
        <f t="shared" ref="J8" si="6">INT($E8*I8)</f>
        <v>0</v>
      </c>
      <c r="K8" s="84"/>
      <c r="L8" s="84">
        <f t="shared" ref="L8" si="7">INT($E8*K8)</f>
        <v>0</v>
      </c>
      <c r="M8" s="84" t="e">
        <f t="shared" ref="M8" si="8">N8/E8</f>
        <v>#REF!</v>
      </c>
      <c r="N8" s="84" t="e">
        <f t="shared" ref="N8" si="9">INT(H8+J8+L8)</f>
        <v>#REF!</v>
      </c>
      <c r="O8" s="56" t="s">
        <v>220</v>
      </c>
    </row>
    <row r="9" spans="1:17" s="317" customFormat="1" ht="21.95" customHeight="1">
      <c r="B9" s="33" t="str">
        <f>CONCATENATE(C9,D9)</f>
        <v>컴퓨터 서버Intel Xeon 3.0GHz, 24core</v>
      </c>
      <c r="C9" s="229" t="s">
        <v>217</v>
      </c>
      <c r="D9" s="230" t="s">
        <v>218</v>
      </c>
      <c r="E9" s="231">
        <v>2</v>
      </c>
      <c r="F9" s="30" t="s">
        <v>47</v>
      </c>
      <c r="G9" s="84" t="e">
        <f>#REF!</f>
        <v>#REF!</v>
      </c>
      <c r="H9" s="84" t="e">
        <f t="shared" ref="H9" si="10">INT($E9*G9)</f>
        <v>#REF!</v>
      </c>
      <c r="I9" s="84"/>
      <c r="J9" s="84">
        <f t="shared" ref="J9" si="11">INT($E9*I9)</f>
        <v>0</v>
      </c>
      <c r="K9" s="84"/>
      <c r="L9" s="84">
        <f t="shared" ref="L9" si="12">INT($E9*K9)</f>
        <v>0</v>
      </c>
      <c r="M9" s="84" t="e">
        <f t="shared" ref="M9" si="13">N9/E9</f>
        <v>#REF!</v>
      </c>
      <c r="N9" s="84" t="e">
        <f t="shared" ref="N9" si="14">INT(H9+J9+L9)</f>
        <v>#REF!</v>
      </c>
      <c r="O9" s="56" t="s">
        <v>219</v>
      </c>
    </row>
    <row r="10" spans="1:17" s="317" customFormat="1" ht="21.95" customHeight="1">
      <c r="B10" s="33"/>
      <c r="C10" s="229"/>
      <c r="D10" s="230"/>
      <c r="E10" s="231"/>
      <c r="F10" s="30"/>
      <c r="G10" s="84"/>
      <c r="H10" s="84"/>
      <c r="I10" s="84"/>
      <c r="J10" s="84"/>
      <c r="K10" s="84"/>
      <c r="L10" s="84"/>
      <c r="M10" s="84"/>
      <c r="N10" s="84"/>
      <c r="O10" s="84"/>
    </row>
    <row r="11" spans="1:17" s="7" customFormat="1" ht="21.75" customHeight="1">
      <c r="B11" s="18">
        <v>3001</v>
      </c>
      <c r="C11" s="24"/>
      <c r="D11" s="25" t="s">
        <v>22</v>
      </c>
      <c r="E11" s="26"/>
      <c r="F11" s="25"/>
      <c r="G11" s="27"/>
      <c r="H11" s="27" t="e">
        <f>SUM(H7:H10)</f>
        <v>#REF!</v>
      </c>
      <c r="I11" s="27"/>
      <c r="J11" s="27">
        <f>SUM(J7:J10)</f>
        <v>0</v>
      </c>
      <c r="K11" s="27"/>
      <c r="L11" s="27">
        <f>SUM(L7:L10)</f>
        <v>0</v>
      </c>
      <c r="M11" s="28"/>
      <c r="N11" s="27" t="e">
        <f>H11+J11+L11</f>
        <v>#REF!</v>
      </c>
      <c r="O11" s="28"/>
    </row>
    <row r="12" spans="1:17" s="317" customFormat="1" ht="21.95" customHeight="1">
      <c r="B12" s="33"/>
      <c r="C12" s="229"/>
      <c r="D12" s="230"/>
      <c r="E12" s="231"/>
      <c r="F12" s="30"/>
      <c r="G12" s="84"/>
      <c r="H12" s="84"/>
      <c r="I12" s="84"/>
      <c r="J12" s="84"/>
      <c r="K12" s="84"/>
      <c r="L12" s="84"/>
      <c r="M12" s="84"/>
      <c r="N12" s="84"/>
      <c r="O12" s="84"/>
    </row>
    <row r="13" spans="1:17" s="317" customFormat="1" ht="21.95" customHeight="1">
      <c r="B13" s="33"/>
      <c r="C13" s="229"/>
      <c r="D13" s="365" t="s">
        <v>222</v>
      </c>
      <c r="E13" s="364" t="s">
        <v>24</v>
      </c>
      <c r="F13" s="364">
        <v>1</v>
      </c>
      <c r="G13" s="366"/>
      <c r="H13" s="366"/>
      <c r="I13" s="366"/>
      <c r="J13" s="366"/>
      <c r="K13" s="366"/>
      <c r="L13" s="366"/>
      <c r="M13" s="366"/>
      <c r="N13" s="366" t="e">
        <f>INT(N11*0.54%)+352</f>
        <v>#REF!</v>
      </c>
      <c r="O13" s="364" t="s">
        <v>155</v>
      </c>
    </row>
    <row r="14" spans="1:17" s="317" customFormat="1" ht="21.95" customHeight="1">
      <c r="B14" s="33"/>
      <c r="C14" s="229"/>
      <c r="D14" s="230"/>
      <c r="E14" s="231"/>
      <c r="F14" s="30"/>
      <c r="G14" s="84"/>
      <c r="H14" s="84"/>
      <c r="I14" s="84"/>
      <c r="J14" s="84"/>
      <c r="K14" s="84"/>
      <c r="L14" s="84"/>
      <c r="M14" s="84"/>
      <c r="N14" s="84"/>
      <c r="O14" s="84"/>
    </row>
    <row r="15" spans="1:17" s="317" customFormat="1" ht="21.95" customHeight="1">
      <c r="B15" s="33"/>
      <c r="C15" s="229"/>
      <c r="D15" s="230"/>
      <c r="E15" s="231"/>
      <c r="F15" s="30"/>
      <c r="G15" s="84"/>
      <c r="H15" s="84"/>
      <c r="I15" s="84"/>
      <c r="J15" s="84"/>
      <c r="K15" s="84"/>
      <c r="L15" s="84"/>
      <c r="M15" s="84"/>
      <c r="N15" s="84"/>
      <c r="O15" s="84"/>
    </row>
    <row r="16" spans="1:17" s="317" customFormat="1" ht="21.95" customHeight="1">
      <c r="B16" s="33"/>
      <c r="C16" s="229"/>
      <c r="D16" s="230"/>
      <c r="E16" s="231"/>
      <c r="F16" s="30"/>
      <c r="G16" s="84"/>
      <c r="H16" s="84"/>
      <c r="I16" s="84"/>
      <c r="J16" s="84"/>
      <c r="K16" s="84"/>
      <c r="L16" s="84"/>
      <c r="M16" s="84"/>
      <c r="N16" s="84"/>
      <c r="O16" s="84"/>
    </row>
    <row r="17" spans="2:15" s="317" customFormat="1" ht="21.95" customHeight="1">
      <c r="B17" s="33"/>
      <c r="C17" s="229"/>
      <c r="D17" s="230"/>
      <c r="E17" s="231"/>
      <c r="F17" s="30"/>
      <c r="G17" s="84"/>
      <c r="H17" s="84"/>
      <c r="I17" s="84"/>
      <c r="J17" s="84"/>
      <c r="K17" s="84"/>
      <c r="L17" s="84"/>
      <c r="M17" s="84"/>
      <c r="N17" s="84"/>
      <c r="O17" s="84"/>
    </row>
    <row r="18" spans="2:15" s="317" customFormat="1" ht="21.95" customHeight="1">
      <c r="B18" s="33"/>
      <c r="C18" s="229"/>
      <c r="D18" s="230"/>
      <c r="E18" s="231"/>
      <c r="F18" s="30"/>
      <c r="G18" s="84"/>
      <c r="H18" s="84"/>
      <c r="I18" s="84"/>
      <c r="J18" s="84"/>
      <c r="K18" s="84"/>
      <c r="L18" s="84"/>
      <c r="M18" s="84"/>
      <c r="N18" s="84"/>
      <c r="O18" s="84"/>
    </row>
    <row r="19" spans="2:15" s="317" customFormat="1" ht="21.95" customHeight="1">
      <c r="B19" s="33"/>
      <c r="C19" s="229"/>
      <c r="D19" s="230"/>
      <c r="E19" s="231"/>
      <c r="F19" s="30"/>
      <c r="G19" s="84"/>
      <c r="H19" s="84"/>
      <c r="I19" s="84"/>
      <c r="J19" s="84"/>
      <c r="K19" s="84"/>
      <c r="L19" s="84"/>
      <c r="M19" s="84"/>
      <c r="N19" s="84"/>
      <c r="O19" s="84"/>
    </row>
    <row r="20" spans="2:15" s="317" customFormat="1" ht="21.95" customHeight="1">
      <c r="B20" s="33"/>
      <c r="C20" s="229"/>
      <c r="D20" s="230"/>
      <c r="E20" s="231"/>
      <c r="F20" s="30"/>
      <c r="G20" s="84"/>
      <c r="H20" s="84"/>
      <c r="I20" s="84"/>
      <c r="J20" s="84"/>
      <c r="K20" s="84"/>
      <c r="L20" s="84"/>
      <c r="M20" s="84"/>
      <c r="N20" s="84"/>
      <c r="O20" s="84"/>
    </row>
    <row r="21" spans="2:15" s="317" customFormat="1" ht="21.95" customHeight="1">
      <c r="B21" s="33"/>
      <c r="C21" s="229"/>
      <c r="D21" s="230"/>
      <c r="E21" s="231"/>
      <c r="F21" s="30"/>
      <c r="G21" s="84"/>
      <c r="H21" s="84"/>
      <c r="I21" s="84"/>
      <c r="J21" s="84"/>
      <c r="K21" s="84"/>
      <c r="L21" s="84"/>
      <c r="M21" s="84"/>
      <c r="N21" s="84"/>
      <c r="O21" s="84"/>
    </row>
    <row r="22" spans="2:15" s="317" customFormat="1" ht="21.95" customHeight="1">
      <c r="B22" s="33"/>
      <c r="C22" s="229"/>
      <c r="D22" s="230"/>
      <c r="E22" s="231"/>
      <c r="F22" s="30"/>
      <c r="G22" s="84"/>
      <c r="H22" s="84"/>
      <c r="I22" s="84"/>
      <c r="J22" s="84"/>
      <c r="K22" s="84"/>
      <c r="L22" s="84"/>
      <c r="M22" s="84"/>
      <c r="N22" s="84"/>
      <c r="O22" s="84"/>
    </row>
    <row r="23" spans="2:15" s="317" customFormat="1" ht="21.95" customHeight="1">
      <c r="B23" s="33"/>
      <c r="C23" s="229"/>
      <c r="D23" s="230"/>
      <c r="E23" s="231"/>
      <c r="F23" s="30"/>
      <c r="G23" s="84"/>
      <c r="H23" s="84"/>
      <c r="I23" s="84"/>
      <c r="J23" s="84"/>
      <c r="K23" s="84"/>
      <c r="L23" s="84"/>
      <c r="M23" s="84"/>
      <c r="N23" s="84"/>
      <c r="O23" s="84"/>
    </row>
    <row r="24" spans="2:15" s="317" customFormat="1" ht="21.95" customHeight="1">
      <c r="B24" s="33"/>
      <c r="C24" s="229"/>
      <c r="D24" s="230"/>
      <c r="E24" s="231"/>
      <c r="F24" s="30"/>
      <c r="G24" s="84"/>
      <c r="H24" s="84"/>
      <c r="I24" s="84"/>
      <c r="J24" s="84"/>
      <c r="K24" s="84"/>
      <c r="L24" s="84"/>
      <c r="M24" s="84"/>
      <c r="N24" s="84"/>
      <c r="O24" s="84"/>
    </row>
    <row r="25" spans="2:15" ht="21.75" customHeight="1">
      <c r="B25" s="15"/>
      <c r="C25" s="29"/>
      <c r="D25" s="29"/>
      <c r="E25" s="2"/>
      <c r="F25" s="30"/>
      <c r="G25" s="31"/>
      <c r="H25" s="31"/>
      <c r="I25" s="31"/>
      <c r="J25" s="31"/>
      <c r="K25" s="31"/>
      <c r="L25" s="31"/>
      <c r="M25" s="32"/>
      <c r="N25" s="31"/>
      <c r="O25" s="32"/>
    </row>
    <row r="26" spans="2:15" s="7" customFormat="1" ht="21.75" customHeight="1">
      <c r="B26" s="18"/>
      <c r="C26" s="24"/>
      <c r="D26" s="367" t="s">
        <v>136</v>
      </c>
      <c r="E26" s="364"/>
      <c r="F26" s="364"/>
      <c r="G26" s="366"/>
      <c r="H26" s="366"/>
      <c r="I26" s="366"/>
      <c r="J26" s="366"/>
      <c r="K26" s="366"/>
      <c r="L26" s="366"/>
      <c r="M26" s="366"/>
      <c r="N26" s="366" t="e">
        <f>N11+N13</f>
        <v>#REF!</v>
      </c>
      <c r="O26" s="28"/>
    </row>
  </sheetData>
  <sheetProtection formatColumns="0" formatRows="0"/>
  <mergeCells count="9">
    <mergeCell ref="C1:O1"/>
    <mergeCell ref="C2:O2"/>
    <mergeCell ref="C3:C4"/>
    <mergeCell ref="D3:D4"/>
    <mergeCell ref="E3:E4"/>
    <mergeCell ref="F3:F4"/>
    <mergeCell ref="K3:L3"/>
    <mergeCell ref="M3:N3"/>
    <mergeCell ref="O3:O4"/>
  </mergeCells>
  <phoneticPr fontId="3" type="noConversion"/>
  <pageMargins left="0.59055118110236227" right="0.47244094488188981" top="0.59055118110236227" bottom="0.59055118110236227" header="0" footer="0"/>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26"/>
  <sheetViews>
    <sheetView showZeros="0" view="pageBreakPreview" zoomScale="85" zoomScaleSheetLayoutView="85" workbookViewId="0">
      <pane ySplit="4" topLeftCell="A5" activePane="bottomLeft" state="frozen"/>
      <selection activeCell="H17" sqref="H17"/>
      <selection pane="bottomLeft" activeCell="H17" sqref="H17"/>
    </sheetView>
  </sheetViews>
  <sheetFormatPr defaultRowHeight="19.5" customHeight="1"/>
  <cols>
    <col min="1" max="1" width="7.77734375" style="346" customWidth="1"/>
    <col min="2" max="2" width="6.44140625" style="346" customWidth="1"/>
    <col min="3" max="3" width="26" style="46" customWidth="1"/>
    <col min="4" max="4" width="4.5546875" style="346" customWidth="1"/>
    <col min="5" max="5" width="5.77734375" style="11" customWidth="1"/>
    <col min="6" max="10" width="13" style="346" customWidth="1"/>
    <col min="11" max="11" width="12.77734375" style="346" customWidth="1"/>
    <col min="12" max="12" width="12.109375" style="11" customWidth="1"/>
    <col min="13" max="13" width="13" style="11" customWidth="1"/>
    <col min="14" max="14" width="10" style="11" customWidth="1"/>
    <col min="15" max="15" width="8.88671875" style="11"/>
    <col min="16" max="16" width="35.6640625" style="11" customWidth="1"/>
    <col min="17" max="17" width="9.44140625" style="11" bestFit="1" customWidth="1"/>
    <col min="18" max="18" width="8.5546875" style="11" bestFit="1" customWidth="1"/>
    <col min="19" max="16384" width="8.88671875" style="11"/>
  </cols>
  <sheetData>
    <row r="1" spans="1:20" ht="28.5" customHeight="1">
      <c r="C1" s="509" t="s">
        <v>283</v>
      </c>
      <c r="D1" s="509"/>
      <c r="E1" s="509"/>
      <c r="F1" s="509"/>
      <c r="G1" s="509"/>
      <c r="H1" s="509"/>
      <c r="I1" s="509"/>
      <c r="J1" s="509"/>
      <c r="K1" s="509"/>
      <c r="L1" s="509"/>
      <c r="M1" s="509"/>
      <c r="N1" s="509"/>
      <c r="P1" s="236">
        <f>원가계산서!G34</f>
        <v>0</v>
      </c>
    </row>
    <row r="2" spans="1:20" ht="30" customHeight="1">
      <c r="C2" s="483" t="str">
        <f>"건명 : "&amp;설치장소!$B$1</f>
        <v>건명 : 공용주차장 노후 CCTV 고도화공사</v>
      </c>
      <c r="D2" s="483"/>
      <c r="E2" s="483"/>
      <c r="F2" s="483"/>
      <c r="G2" s="483"/>
      <c r="H2" s="483"/>
      <c r="I2" s="483"/>
      <c r="J2" s="483"/>
      <c r="K2" s="483"/>
      <c r="L2" s="483"/>
      <c r="M2" s="483"/>
      <c r="N2" s="483"/>
    </row>
    <row r="3" spans="1:20" ht="30" customHeight="1">
      <c r="C3" s="510" t="s">
        <v>0</v>
      </c>
      <c r="D3" s="511" t="s">
        <v>1</v>
      </c>
      <c r="E3" s="511" t="s">
        <v>23</v>
      </c>
      <c r="F3" s="511" t="s">
        <v>2</v>
      </c>
      <c r="G3" s="511"/>
      <c r="H3" s="511" t="s">
        <v>3</v>
      </c>
      <c r="I3" s="511"/>
      <c r="J3" s="511" t="s">
        <v>4</v>
      </c>
      <c r="K3" s="511"/>
      <c r="L3" s="511" t="s">
        <v>5</v>
      </c>
      <c r="M3" s="511"/>
      <c r="N3" s="511" t="s">
        <v>6</v>
      </c>
      <c r="R3" s="346"/>
    </row>
    <row r="4" spans="1:20" ht="30" customHeight="1">
      <c r="C4" s="510"/>
      <c r="D4" s="511"/>
      <c r="E4" s="511"/>
      <c r="F4" s="332" t="s">
        <v>7</v>
      </c>
      <c r="G4" s="332" t="s">
        <v>8</v>
      </c>
      <c r="H4" s="332" t="s">
        <v>7</v>
      </c>
      <c r="I4" s="332" t="s">
        <v>8</v>
      </c>
      <c r="J4" s="332" t="s">
        <v>7</v>
      </c>
      <c r="K4" s="332" t="s">
        <v>8</v>
      </c>
      <c r="L4" s="332" t="s">
        <v>7</v>
      </c>
      <c r="M4" s="332" t="s">
        <v>8</v>
      </c>
      <c r="N4" s="511"/>
      <c r="P4" s="14"/>
      <c r="Q4" s="14"/>
      <c r="R4" s="14"/>
      <c r="S4" s="14"/>
      <c r="T4" s="14"/>
    </row>
    <row r="5" spans="1:20" ht="24.95" customHeight="1">
      <c r="A5" s="346">
        <v>1002</v>
      </c>
      <c r="C5" s="45" t="str">
        <f>'관급자재비(3자단가)(안내판)'!C5</f>
        <v>1. 관급자재 내역서(현장장비 총액)</v>
      </c>
      <c r="D5" s="332"/>
      <c r="E5" s="332"/>
      <c r="F5" s="44"/>
      <c r="G5" s="44"/>
      <c r="H5" s="44"/>
      <c r="I5" s="44"/>
      <c r="J5" s="44"/>
      <c r="K5" s="44"/>
      <c r="L5" s="44"/>
      <c r="M5" s="44"/>
      <c r="N5" s="332"/>
      <c r="P5" s="14"/>
      <c r="Q5" s="14"/>
      <c r="R5" s="14"/>
      <c r="S5" s="14"/>
      <c r="T5" s="14"/>
    </row>
    <row r="6" spans="1:20" ht="24.95" customHeight="1">
      <c r="A6" s="346">
        <v>2001</v>
      </c>
      <c r="B6" s="346">
        <v>3001</v>
      </c>
      <c r="C6" s="45" t="e">
        <f t="shared" ref="C6:C7" si="0">VLOOKUP($A6,관급총액,2,FALSE)</f>
        <v>#REF!</v>
      </c>
      <c r="D6" s="332" t="s">
        <v>24</v>
      </c>
      <c r="E6" s="332">
        <v>1</v>
      </c>
      <c r="F6" s="44" t="e">
        <f t="shared" ref="F6:F7" si="1">VLOOKUP($B6,삼자비상벨,7,FALSE)</f>
        <v>#REF!</v>
      </c>
      <c r="G6" s="44" t="e">
        <f t="shared" ref="G6:G7" si="2">INT(F6*E6)</f>
        <v>#REF!</v>
      </c>
      <c r="H6" s="55"/>
      <c r="I6" s="44"/>
      <c r="J6" s="44"/>
      <c r="K6" s="44"/>
      <c r="L6" s="44"/>
      <c r="M6" s="44" t="e">
        <f t="shared" ref="M6:M7" si="3">K6+I6+G6</f>
        <v>#REF!</v>
      </c>
      <c r="N6" s="332"/>
      <c r="P6" s="14"/>
      <c r="Q6" s="14"/>
      <c r="R6" s="14"/>
      <c r="S6" s="14"/>
      <c r="T6" s="14"/>
    </row>
    <row r="7" spans="1:20" ht="24.95" customHeight="1">
      <c r="A7" s="346">
        <v>2008</v>
      </c>
      <c r="B7" s="346">
        <v>3008</v>
      </c>
      <c r="C7" s="45" t="e">
        <f t="shared" si="0"/>
        <v>#REF!</v>
      </c>
      <c r="D7" s="332" t="s">
        <v>24</v>
      </c>
      <c r="E7" s="332">
        <v>1</v>
      </c>
      <c r="F7" s="44" t="e">
        <f t="shared" si="1"/>
        <v>#REF!</v>
      </c>
      <c r="G7" s="44" t="e">
        <f t="shared" si="2"/>
        <v>#REF!</v>
      </c>
      <c r="H7" s="55"/>
      <c r="I7" s="44"/>
      <c r="J7" s="44"/>
      <c r="K7" s="44"/>
      <c r="L7" s="44"/>
      <c r="M7" s="44" t="e">
        <f t="shared" si="3"/>
        <v>#REF!</v>
      </c>
      <c r="N7" s="332"/>
      <c r="P7" s="14"/>
      <c r="Q7" s="14"/>
      <c r="R7" s="14"/>
      <c r="S7" s="14"/>
      <c r="T7" s="14"/>
    </row>
    <row r="8" spans="1:20" ht="24.95" customHeight="1">
      <c r="C8" s="45"/>
      <c r="D8" s="332"/>
      <c r="E8" s="332"/>
      <c r="F8" s="44"/>
      <c r="G8" s="44"/>
      <c r="H8" s="55"/>
      <c r="I8" s="44"/>
      <c r="J8" s="44"/>
      <c r="K8" s="44"/>
      <c r="L8" s="44"/>
      <c r="M8" s="44"/>
      <c r="N8" s="332"/>
      <c r="P8" s="14"/>
      <c r="Q8" s="14"/>
      <c r="R8" s="14"/>
      <c r="S8" s="14"/>
      <c r="T8" s="14"/>
    </row>
    <row r="9" spans="1:20" ht="26.1" customHeight="1">
      <c r="C9" s="401" t="s">
        <v>100</v>
      </c>
      <c r="D9" s="402"/>
      <c r="E9" s="402"/>
      <c r="F9" s="55"/>
      <c r="G9" s="55" t="e">
        <f>SUM(G6:G8)</f>
        <v>#REF!</v>
      </c>
      <c r="H9" s="55"/>
      <c r="I9" s="55">
        <f>SUM(I6:I8)</f>
        <v>0</v>
      </c>
      <c r="J9" s="55"/>
      <c r="K9" s="55">
        <f>SUM(K6:K8)</f>
        <v>0</v>
      </c>
      <c r="L9" s="55"/>
      <c r="M9" s="55" t="e">
        <f>G9+I9+K9</f>
        <v>#REF!</v>
      </c>
      <c r="N9" s="402"/>
      <c r="P9" s="14"/>
      <c r="Q9" s="14"/>
      <c r="R9" s="14"/>
      <c r="S9" s="14"/>
      <c r="T9" s="14"/>
    </row>
    <row r="10" spans="1:20" ht="24.95" customHeight="1">
      <c r="C10" s="45"/>
      <c r="D10" s="332"/>
      <c r="E10" s="332"/>
      <c r="F10" s="44"/>
      <c r="G10" s="44"/>
      <c r="H10" s="55"/>
      <c r="I10" s="44"/>
      <c r="J10" s="44"/>
      <c r="K10" s="44"/>
      <c r="L10" s="44"/>
      <c r="M10" s="44"/>
      <c r="N10" s="332"/>
      <c r="P10" s="14"/>
      <c r="Q10" s="14"/>
      <c r="R10" s="14"/>
      <c r="S10" s="14"/>
      <c r="T10" s="14"/>
    </row>
    <row r="11" spans="1:20" ht="21.95" customHeight="1">
      <c r="C11" s="405" t="s">
        <v>281</v>
      </c>
      <c r="D11" s="403"/>
      <c r="E11" s="403"/>
      <c r="F11" s="366"/>
      <c r="G11" s="366"/>
      <c r="H11" s="366"/>
      <c r="I11" s="366"/>
      <c r="J11" s="366"/>
      <c r="K11" s="366"/>
      <c r="L11" s="366"/>
      <c r="M11" s="44">
        <v>210000</v>
      </c>
      <c r="N11" s="404" t="s">
        <v>282</v>
      </c>
      <c r="O11" s="346"/>
      <c r="P11" s="14"/>
      <c r="Q11" s="14"/>
      <c r="R11" s="14"/>
      <c r="S11" s="14"/>
      <c r="T11" s="14"/>
    </row>
    <row r="12" spans="1:20" ht="24.95" customHeight="1">
      <c r="C12" s="45"/>
      <c r="D12" s="332"/>
      <c r="E12" s="332"/>
      <c r="F12" s="44"/>
      <c r="G12" s="44"/>
      <c r="H12" s="55"/>
      <c r="I12" s="44"/>
      <c r="J12" s="44"/>
      <c r="K12" s="44"/>
      <c r="L12" s="44"/>
      <c r="M12" s="44"/>
      <c r="N12" s="332"/>
      <c r="P12" s="14"/>
      <c r="Q12" s="14"/>
      <c r="R12" s="14"/>
      <c r="S12" s="14"/>
      <c r="T12" s="14"/>
    </row>
    <row r="13" spans="1:20" ht="24.95" customHeight="1">
      <c r="C13" s="45"/>
      <c r="D13" s="332"/>
      <c r="E13" s="332"/>
      <c r="F13" s="44"/>
      <c r="G13" s="44"/>
      <c r="H13" s="55"/>
      <c r="I13" s="44"/>
      <c r="J13" s="44"/>
      <c r="K13" s="44"/>
      <c r="L13" s="44"/>
      <c r="M13" s="44"/>
      <c r="N13" s="332"/>
      <c r="P13" s="14"/>
      <c r="Q13" s="14"/>
      <c r="R13" s="14"/>
      <c r="S13" s="14"/>
      <c r="T13" s="14"/>
    </row>
    <row r="14" spans="1:20" ht="24.95" customHeight="1">
      <c r="C14" s="45"/>
      <c r="D14" s="332"/>
      <c r="E14" s="332"/>
      <c r="F14" s="44"/>
      <c r="G14" s="44"/>
      <c r="H14" s="55"/>
      <c r="I14" s="44"/>
      <c r="J14" s="44"/>
      <c r="K14" s="44"/>
      <c r="L14" s="44"/>
      <c r="M14" s="44"/>
      <c r="N14" s="332"/>
      <c r="P14" s="14"/>
      <c r="Q14" s="14"/>
      <c r="R14" s="14"/>
      <c r="S14" s="14"/>
      <c r="T14" s="14"/>
    </row>
    <row r="15" spans="1:20" ht="24.95" customHeight="1">
      <c r="C15" s="45"/>
      <c r="D15" s="332"/>
      <c r="E15" s="332"/>
      <c r="F15" s="44"/>
      <c r="G15" s="44"/>
      <c r="H15" s="55"/>
      <c r="I15" s="44"/>
      <c r="J15" s="44"/>
      <c r="K15" s="44"/>
      <c r="L15" s="44"/>
      <c r="M15" s="44"/>
      <c r="N15" s="332"/>
      <c r="P15" s="14"/>
      <c r="Q15" s="14"/>
      <c r="R15" s="14"/>
      <c r="S15" s="14"/>
      <c r="T15" s="14"/>
    </row>
    <row r="16" spans="1:20" ht="24.95" customHeight="1">
      <c r="C16" s="45"/>
      <c r="D16" s="332"/>
      <c r="E16" s="332"/>
      <c r="F16" s="44"/>
      <c r="G16" s="44"/>
      <c r="H16" s="55"/>
      <c r="I16" s="44"/>
      <c r="J16" s="44"/>
      <c r="K16" s="44"/>
      <c r="L16" s="44"/>
      <c r="M16" s="44"/>
      <c r="N16" s="332"/>
      <c r="P16" s="14"/>
      <c r="Q16" s="14"/>
      <c r="R16" s="14"/>
      <c r="S16" s="14"/>
      <c r="T16" s="14"/>
    </row>
    <row r="17" spans="3:20" ht="24.95" customHeight="1">
      <c r="C17" s="45"/>
      <c r="D17" s="332"/>
      <c r="E17" s="332"/>
      <c r="F17" s="44"/>
      <c r="G17" s="44"/>
      <c r="H17" s="55"/>
      <c r="I17" s="44"/>
      <c r="J17" s="44"/>
      <c r="K17" s="44"/>
      <c r="L17" s="44"/>
      <c r="M17" s="44"/>
      <c r="N17" s="332"/>
      <c r="P17" s="14"/>
      <c r="Q17" s="14"/>
      <c r="R17" s="14"/>
      <c r="S17" s="14"/>
      <c r="T17" s="14"/>
    </row>
    <row r="18" spans="3:20" ht="24.95" customHeight="1">
      <c r="C18" s="45"/>
      <c r="D18" s="332"/>
      <c r="E18" s="332"/>
      <c r="F18" s="44"/>
      <c r="G18" s="44"/>
      <c r="H18" s="55"/>
      <c r="I18" s="44"/>
      <c r="J18" s="44"/>
      <c r="K18" s="44"/>
      <c r="L18" s="44"/>
      <c r="M18" s="44"/>
      <c r="N18" s="332"/>
      <c r="P18" s="14"/>
      <c r="Q18" s="14"/>
      <c r="R18" s="14"/>
      <c r="S18" s="14"/>
      <c r="T18" s="14"/>
    </row>
    <row r="19" spans="3:20" ht="24.95" customHeight="1">
      <c r="C19" s="45"/>
      <c r="D19" s="332"/>
      <c r="E19" s="332"/>
      <c r="F19" s="44"/>
      <c r="G19" s="44"/>
      <c r="H19" s="55"/>
      <c r="I19" s="44"/>
      <c r="J19" s="44"/>
      <c r="K19" s="44"/>
      <c r="L19" s="44"/>
      <c r="M19" s="44"/>
      <c r="N19" s="332"/>
      <c r="P19" s="14"/>
      <c r="Q19" s="14"/>
      <c r="R19" s="14"/>
      <c r="S19" s="14"/>
      <c r="T19" s="14"/>
    </row>
    <row r="20" spans="3:20" ht="24.95" customHeight="1">
      <c r="C20" s="45"/>
      <c r="D20" s="332"/>
      <c r="E20" s="332"/>
      <c r="F20" s="44"/>
      <c r="G20" s="44"/>
      <c r="H20" s="55"/>
      <c r="I20" s="44"/>
      <c r="J20" s="44"/>
      <c r="K20" s="44"/>
      <c r="L20" s="44"/>
      <c r="M20" s="44"/>
      <c r="N20" s="332"/>
      <c r="P20" s="14"/>
      <c r="Q20" s="14"/>
      <c r="R20" s="14"/>
      <c r="S20" s="14"/>
      <c r="T20" s="14"/>
    </row>
    <row r="21" spans="3:20" ht="24.95" customHeight="1">
      <c r="C21" s="45"/>
      <c r="D21" s="332"/>
      <c r="E21" s="332"/>
      <c r="F21" s="44"/>
      <c r="G21" s="44"/>
      <c r="H21" s="55"/>
      <c r="I21" s="44"/>
      <c r="J21" s="44"/>
      <c r="K21" s="44"/>
      <c r="L21" s="44"/>
      <c r="M21" s="44"/>
      <c r="N21" s="332"/>
      <c r="P21" s="14"/>
      <c r="Q21" s="14"/>
      <c r="R21" s="14"/>
      <c r="S21" s="14"/>
      <c r="T21" s="14"/>
    </row>
    <row r="22" spans="3:20" ht="24.95" customHeight="1">
      <c r="C22" s="45"/>
      <c r="D22" s="332"/>
      <c r="E22" s="332"/>
      <c r="F22" s="44"/>
      <c r="G22" s="44"/>
      <c r="H22" s="55"/>
      <c r="I22" s="44"/>
      <c r="J22" s="44"/>
      <c r="K22" s="44"/>
      <c r="L22" s="44"/>
      <c r="M22" s="44"/>
      <c r="N22" s="332"/>
      <c r="P22" s="14"/>
      <c r="Q22" s="14"/>
      <c r="R22" s="14"/>
      <c r="S22" s="14"/>
      <c r="T22" s="14"/>
    </row>
    <row r="23" spans="3:20" ht="24.95" customHeight="1">
      <c r="C23" s="45"/>
      <c r="D23" s="332"/>
      <c r="E23" s="332"/>
      <c r="F23" s="44"/>
      <c r="G23" s="44"/>
      <c r="H23" s="55"/>
      <c r="I23" s="44"/>
      <c r="J23" s="44"/>
      <c r="K23" s="44"/>
      <c r="L23" s="44"/>
      <c r="M23" s="44"/>
      <c r="N23" s="332"/>
      <c r="P23" s="14"/>
      <c r="Q23" s="14"/>
      <c r="R23" s="14"/>
      <c r="S23" s="14"/>
      <c r="T23" s="14"/>
    </row>
    <row r="24" spans="3:20" ht="24.95" customHeight="1">
      <c r="C24" s="45"/>
      <c r="D24" s="332"/>
      <c r="E24" s="332"/>
      <c r="F24" s="44"/>
      <c r="G24" s="44"/>
      <c r="H24" s="55"/>
      <c r="I24" s="44"/>
      <c r="J24" s="44"/>
      <c r="K24" s="44"/>
      <c r="L24" s="44"/>
      <c r="M24" s="44"/>
      <c r="N24" s="332"/>
      <c r="P24" s="14"/>
      <c r="Q24" s="14"/>
      <c r="R24" s="14"/>
      <c r="S24" s="14"/>
      <c r="T24" s="14"/>
    </row>
    <row r="25" spans="3:20" ht="24.95" customHeight="1">
      <c r="C25" s="45"/>
      <c r="D25" s="332"/>
      <c r="E25" s="332"/>
      <c r="F25" s="44"/>
      <c r="G25" s="44"/>
      <c r="H25" s="55"/>
      <c r="I25" s="44"/>
      <c r="J25" s="44"/>
      <c r="K25" s="44"/>
      <c r="L25" s="44"/>
      <c r="M25" s="44"/>
      <c r="N25" s="332"/>
      <c r="P25" s="14"/>
      <c r="Q25" s="14"/>
      <c r="R25" s="14"/>
      <c r="S25" s="14"/>
      <c r="T25" s="14"/>
    </row>
    <row r="26" spans="3:20" ht="26.1" customHeight="1">
      <c r="C26" s="333" t="s">
        <v>136</v>
      </c>
      <c r="D26" s="332"/>
      <c r="E26" s="332"/>
      <c r="F26" s="55"/>
      <c r="G26" s="55"/>
      <c r="H26" s="55"/>
      <c r="I26" s="55"/>
      <c r="J26" s="55"/>
      <c r="K26" s="55"/>
      <c r="L26" s="55"/>
      <c r="M26" s="55" t="e">
        <f>M9+M11</f>
        <v>#REF!</v>
      </c>
      <c r="N26" s="333"/>
      <c r="P26" s="14"/>
      <c r="Q26" s="14"/>
      <c r="R26" s="14"/>
      <c r="S26" s="14"/>
      <c r="T26" s="14"/>
    </row>
  </sheetData>
  <sheetProtection formatColumns="0" formatRows="0"/>
  <mergeCells count="10">
    <mergeCell ref="C1:N1"/>
    <mergeCell ref="C2:N2"/>
    <mergeCell ref="C3:C4"/>
    <mergeCell ref="D3:D4"/>
    <mergeCell ref="E3:E4"/>
    <mergeCell ref="F3:G3"/>
    <mergeCell ref="H3:I3"/>
    <mergeCell ref="J3:K3"/>
    <mergeCell ref="L3:M3"/>
    <mergeCell ref="N3:N4"/>
  </mergeCells>
  <phoneticPr fontId="3" type="noConversion"/>
  <pageMargins left="0.70866141732283472" right="0.19685039370078741" top="0.39370078740157483" bottom="0.39370078740157483"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19</vt:i4>
      </vt:variant>
      <vt:variant>
        <vt:lpstr>이름이 지정된 범위</vt:lpstr>
      </vt:variant>
      <vt:variant>
        <vt:i4>43</vt:i4>
      </vt:variant>
    </vt:vector>
  </HeadingPairs>
  <TitlesOfParts>
    <vt:vector size="62" baseType="lpstr">
      <vt:lpstr>표지 (설계설명서)</vt:lpstr>
      <vt:lpstr>설계설명서</vt:lpstr>
      <vt:lpstr>0.설계서</vt:lpstr>
      <vt:lpstr>원가계산서</vt:lpstr>
      <vt:lpstr>물품원가계산서</vt:lpstr>
      <vt:lpstr>총괄집계표</vt:lpstr>
      <vt:lpstr>관급자재사용수량</vt:lpstr>
      <vt:lpstr>관급자재비(관제센터-3자단가)</vt:lpstr>
      <vt:lpstr>관급자재비 집계표(3자단가)(안내판)</vt:lpstr>
      <vt:lpstr>관급자재비(3자단가)(안내판)</vt:lpstr>
      <vt:lpstr>수량집계(관급자재-3자단가)</vt:lpstr>
      <vt:lpstr>공사비내역 집계표(현장장비)</vt:lpstr>
      <vt:lpstr>한전시설부담금집계표</vt:lpstr>
      <vt:lpstr>한전시설부담금산출내역서</vt:lpstr>
      <vt:lpstr>수량집계(관급자재-관제센터)</vt:lpstr>
      <vt:lpstr>수량집계(관급자재-안내판)</vt:lpstr>
      <vt:lpstr>수량산출서(관급자재-안내판)</vt:lpstr>
      <vt:lpstr>기초수량</vt:lpstr>
      <vt:lpstr>설치장소</vt:lpstr>
      <vt:lpstr>'0.설계서'!Print_Area</vt:lpstr>
      <vt:lpstr>'공사비내역 집계표(현장장비)'!Print_Area</vt:lpstr>
      <vt:lpstr>'관급자재비 집계표(3자단가)(안내판)'!Print_Area</vt:lpstr>
      <vt:lpstr>'관급자재비(3자단가)(안내판)'!Print_Area</vt:lpstr>
      <vt:lpstr>'관급자재비(관제센터-3자단가)'!Print_Area</vt:lpstr>
      <vt:lpstr>관급자재사용수량!Print_Area</vt:lpstr>
      <vt:lpstr>물품원가계산서!Print_Area</vt:lpstr>
      <vt:lpstr>설계설명서!Print_Area</vt:lpstr>
      <vt:lpstr>'수량산출서(관급자재-안내판)'!Print_Area</vt:lpstr>
      <vt:lpstr>'수량집계(관급자재-3자단가)'!Print_Area</vt:lpstr>
      <vt:lpstr>'수량집계(관급자재-관제센터)'!Print_Area</vt:lpstr>
      <vt:lpstr>'수량집계(관급자재-안내판)'!Print_Area</vt:lpstr>
      <vt:lpstr>원가계산서!Print_Area</vt:lpstr>
      <vt:lpstr>총괄집계표!Print_Area</vt:lpstr>
      <vt:lpstr>'표지 (설계설명서)'!Print_Area</vt:lpstr>
      <vt:lpstr>한전시설부담금산출내역서!Print_Area</vt:lpstr>
      <vt:lpstr>한전시설부담금집계표!Print_Area</vt:lpstr>
      <vt:lpstr>'공사비내역 집계표(현장장비)'!Print_Titles</vt:lpstr>
      <vt:lpstr>'관급자재비 집계표(3자단가)(안내판)'!Print_Titles</vt:lpstr>
      <vt:lpstr>'관급자재비(3자단가)(안내판)'!Print_Titles</vt:lpstr>
      <vt:lpstr>'관급자재비(관제센터-3자단가)'!Print_Titles</vt:lpstr>
      <vt:lpstr>관급자재사용수량!Print_Titles</vt:lpstr>
      <vt:lpstr>'수량산출서(관급자재-안내판)'!Print_Titles</vt:lpstr>
      <vt:lpstr>'수량집계(관급자재-3자단가)'!Print_Titles</vt:lpstr>
      <vt:lpstr>'수량집계(관급자재-관제센터)'!Print_Titles</vt:lpstr>
      <vt:lpstr>'수량집계(관급자재-안내판)'!Print_Titles</vt:lpstr>
      <vt:lpstr>총괄집계표!Print_Titles</vt:lpstr>
      <vt:lpstr>한전시설부담금산출내역서!Print_Titles</vt:lpstr>
      <vt:lpstr>한전시설부담금집계표!Print_Titles</vt:lpstr>
      <vt:lpstr>'관급자재비(3자단가)(안내판)'!관급3자</vt:lpstr>
      <vt:lpstr>'관급자재비(관제센터-3자단가)'!관급3자</vt:lpstr>
      <vt:lpstr>관급산출벨</vt:lpstr>
      <vt:lpstr>관급삼자</vt:lpstr>
      <vt:lpstr>'관급자재비(3자단가)(안내판)'!사급</vt:lpstr>
      <vt:lpstr>'관급자재비(관제센터-3자단가)'!사급</vt:lpstr>
      <vt:lpstr>삼자비상벨</vt:lpstr>
      <vt:lpstr>설치장소</vt:lpstr>
      <vt:lpstr>'관급자재비(3자단가)(안내판)'!예산서</vt:lpstr>
      <vt:lpstr>'관급자재비(관제센터-3자단가)'!예산서</vt:lpstr>
      <vt:lpstr>'공사비내역 집계표(현장장비)'!총괄도급</vt:lpstr>
      <vt:lpstr>'공사비내역 집계표(현장장비)'!총괄도급노후</vt:lpstr>
      <vt:lpstr>'관급자재비 집계표(3자단가)(안내판)'!총괄사급</vt:lpstr>
      <vt:lpstr>한전시설부담금산출내역서!한전</vt:lpstr>
    </vt:vector>
  </TitlesOfParts>
  <Company>삼안건설 기술공사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설계예산서</dc:title>
  <dc:creator>김병철</dc:creator>
  <cp:lastModifiedBy>user</cp:lastModifiedBy>
  <cp:lastPrinted>2022-05-23T00:37:00Z</cp:lastPrinted>
  <dcterms:created xsi:type="dcterms:W3CDTF">1997-04-30T00:52:30Z</dcterms:created>
  <dcterms:modified xsi:type="dcterms:W3CDTF">2022-07-29T05:32:11Z</dcterms:modified>
</cp:coreProperties>
</file>