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가장상단 도시공사 업무함\에너지담당자함\001 에너지 관리함(박왕권 2021.7)\1.에너지 사용량 관리\에너지 사용 년도별 집계\정보공개\"/>
    </mc:Choice>
  </mc:AlternateContent>
  <bookViews>
    <workbookView xWindow="0" yWindow="0" windowWidth="14250" windowHeight="8145"/>
  </bookViews>
  <sheets>
    <sheet name="에너지사용량" sheetId="1" r:id="rId1"/>
    <sheet name="Sheet3" sheetId="3" r:id="rId2"/>
  </sheets>
  <externalReferences>
    <externalReference r:id="rId3"/>
  </externalReferences>
  <definedNames>
    <definedName name="_xlnm.Print_Area" localSheetId="0">에너지사용량!$A$1:$H$44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3" i="1"/>
  <c r="F42" i="1"/>
  <c r="E44" i="1"/>
  <c r="E43" i="1"/>
  <c r="E42" i="1"/>
  <c r="F41" i="1"/>
  <c r="F40" i="1"/>
  <c r="F39" i="1"/>
  <c r="E41" i="1"/>
  <c r="E40" i="1"/>
  <c r="E39" i="1"/>
  <c r="F32" i="1"/>
  <c r="F31" i="1"/>
  <c r="F30" i="1"/>
  <c r="E32" i="1"/>
  <c r="E31" i="1"/>
  <c r="E30" i="1"/>
  <c r="F29" i="1"/>
  <c r="F28" i="1"/>
  <c r="F27" i="1"/>
  <c r="E29" i="1"/>
  <c r="E28" i="1"/>
  <c r="E27" i="1"/>
  <c r="F20" i="1"/>
  <c r="F19" i="1"/>
  <c r="F18" i="1"/>
  <c r="E20" i="1"/>
  <c r="E19" i="1"/>
  <c r="E18" i="1"/>
  <c r="F17" i="1"/>
  <c r="F16" i="1"/>
  <c r="F15" i="1"/>
  <c r="E17" i="1"/>
  <c r="E16" i="1"/>
  <c r="E15" i="1"/>
  <c r="F13" i="1" l="1"/>
  <c r="F25" i="1"/>
  <c r="G30" i="1"/>
  <c r="G42" i="1"/>
  <c r="H44" i="1"/>
  <c r="F14" i="1"/>
  <c r="E13" i="1"/>
  <c r="H19" i="1"/>
  <c r="E25" i="1"/>
  <c r="H29" i="1"/>
  <c r="F26" i="1"/>
  <c r="E37" i="1"/>
  <c r="H37" i="1" s="1"/>
  <c r="H41" i="1"/>
  <c r="F38" i="1"/>
  <c r="H27" i="1"/>
  <c r="G32" i="1"/>
  <c r="H40" i="1"/>
  <c r="F37" i="1"/>
  <c r="E14" i="1"/>
  <c r="H14" i="1" s="1"/>
  <c r="E26" i="1"/>
  <c r="H26" i="1" s="1"/>
  <c r="E38" i="1"/>
  <c r="H16" i="1"/>
  <c r="G17" i="1"/>
  <c r="G18" i="1"/>
  <c r="G19" i="1"/>
  <c r="H15" i="1"/>
  <c r="G20" i="1"/>
  <c r="G40" i="1"/>
  <c r="G16" i="1"/>
  <c r="G15" i="1"/>
  <c r="H17" i="1"/>
  <c r="H20" i="1"/>
  <c r="H18" i="1"/>
  <c r="G27" i="1"/>
  <c r="G41" i="1"/>
  <c r="H39" i="1"/>
  <c r="G44" i="1"/>
  <c r="H43" i="1"/>
  <c r="H42" i="1"/>
  <c r="G43" i="1"/>
  <c r="G39" i="1"/>
  <c r="H32" i="1"/>
  <c r="H31" i="1"/>
  <c r="H30" i="1"/>
  <c r="G31" i="1"/>
  <c r="G29" i="1"/>
  <c r="H28" i="1"/>
  <c r="G28" i="1"/>
  <c r="G37" i="1" l="1"/>
  <c r="E7" i="1"/>
  <c r="G13" i="1"/>
  <c r="G25" i="1"/>
  <c r="H13" i="1"/>
  <c r="H25" i="1"/>
  <c r="H38" i="1"/>
  <c r="G14" i="1"/>
  <c r="E8" i="1"/>
  <c r="F8" i="1"/>
  <c r="G38" i="1"/>
  <c r="F7" i="1"/>
  <c r="G26" i="1"/>
  <c r="G8" i="1" l="1"/>
  <c r="H8" i="1"/>
  <c r="G7" i="1"/>
  <c r="H7" i="1"/>
</calcChain>
</file>

<file path=xl/sharedStrings.xml><?xml version="1.0" encoding="utf-8"?>
<sst xmlns="http://schemas.openxmlformats.org/spreadsheetml/2006/main" count="63" uniqueCount="19">
  <si>
    <t>증감량</t>
    <phoneticPr fontId="4" type="noConversion"/>
  </si>
  <si>
    <t>▣ 과천도시공사 에너지 사용량 및 사용요금 총괄표</t>
    <phoneticPr fontId="7" type="noConversion"/>
  </si>
  <si>
    <t>구 분</t>
    <phoneticPr fontId="4" type="noConversion"/>
  </si>
  <si>
    <t>사용량 합계(toe)</t>
    <phoneticPr fontId="4" type="noConversion"/>
  </si>
  <si>
    <t>금액 합계(원)</t>
    <phoneticPr fontId="4" type="noConversion"/>
  </si>
  <si>
    <t>2020년</t>
    <phoneticPr fontId="4" type="noConversion"/>
  </si>
  <si>
    <t>증감률(%)</t>
    <phoneticPr fontId="4" type="noConversion"/>
  </si>
  <si>
    <t>▣ 시민회관 에너지사용량 및 사용요금 총괄표</t>
    <phoneticPr fontId="7" type="noConversion"/>
  </si>
  <si>
    <t>전력</t>
    <phoneticPr fontId="4" type="noConversion"/>
  </si>
  <si>
    <t>사용량</t>
    <phoneticPr fontId="4" type="noConversion"/>
  </si>
  <si>
    <t>금액(원)</t>
    <phoneticPr fontId="4" type="noConversion"/>
  </si>
  <si>
    <t>kwh</t>
    <phoneticPr fontId="4" type="noConversion"/>
  </si>
  <si>
    <t>toe</t>
    <phoneticPr fontId="4" type="noConversion"/>
  </si>
  <si>
    <t>도시가스</t>
    <phoneticPr fontId="4" type="noConversion"/>
  </si>
  <si>
    <t>N㎥</t>
    <phoneticPr fontId="4" type="noConversion"/>
  </si>
  <si>
    <t>과천도시공사 에너지 사용량</t>
    <phoneticPr fontId="5" type="noConversion"/>
  </si>
  <si>
    <t>▣ 관문,문원 공원 에너지사용량 및 사용요금 총괄표</t>
    <phoneticPr fontId="7" type="noConversion"/>
  </si>
  <si>
    <t>▣ 청소년수련관 에너지사용량 및 사용요금 총괄표</t>
    <phoneticPr fontId="7" type="noConversion"/>
  </si>
  <si>
    <t>2021년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</si>
</sst>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0.0%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ajor"/>
    </font>
    <font>
      <b/>
      <sz val="12"/>
      <name val="맑은 고딕"/>
      <family val="2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8"/>
      <name val="맑은 고딕"/>
      <family val="2"/>
      <charset val="129"/>
      <scheme val="maj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41" fontId="6" fillId="0" borderId="6" xfId="3" applyFont="1" applyFill="1" applyBorder="1" applyAlignment="1">
      <alignment vertical="center" shrinkToFit="1"/>
    </xf>
    <xf numFmtId="41" fontId="6" fillId="0" borderId="9" xfId="3" applyFont="1" applyFill="1" applyBorder="1" applyAlignment="1">
      <alignment vertical="center" shrinkToFit="1"/>
    </xf>
    <xf numFmtId="41" fontId="9" fillId="0" borderId="6" xfId="3" applyFont="1" applyFill="1" applyBorder="1" applyAlignment="1">
      <alignment vertical="center" shrinkToFit="1"/>
    </xf>
    <xf numFmtId="41" fontId="9" fillId="0" borderId="9" xfId="3" applyFont="1" applyFill="1" applyBorder="1" applyAlignment="1">
      <alignment vertical="center" shrinkToFit="1"/>
    </xf>
    <xf numFmtId="41" fontId="6" fillId="0" borderId="3" xfId="3" applyFont="1" applyFill="1" applyBorder="1" applyAlignment="1">
      <alignment vertical="center" shrinkToFit="1"/>
    </xf>
    <xf numFmtId="41" fontId="9" fillId="0" borderId="3" xfId="3" applyFont="1" applyFill="1" applyBorder="1" applyAlignment="1">
      <alignment vertical="center" shrinkToFit="1"/>
    </xf>
    <xf numFmtId="41" fontId="9" fillId="0" borderId="15" xfId="3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2" applyFont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1" fontId="8" fillId="0" borderId="9" xfId="0" applyNumberFormat="1" applyFont="1" applyFill="1" applyBorder="1">
      <alignment vertical="center"/>
    </xf>
    <xf numFmtId="0" fontId="12" fillId="0" borderId="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1" fontId="8" fillId="0" borderId="9" xfId="0" applyNumberFormat="1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41" fontId="12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41" fontId="12" fillId="0" borderId="6" xfId="0" applyNumberFormat="1" applyFont="1" applyBorder="1">
      <alignment vertical="center"/>
    </xf>
    <xf numFmtId="41" fontId="12" fillId="0" borderId="9" xfId="0" applyNumberFormat="1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41" fontId="12" fillId="0" borderId="15" xfId="0" applyNumberFormat="1" applyFont="1" applyBorder="1">
      <alignment vertical="center"/>
    </xf>
    <xf numFmtId="43" fontId="8" fillId="0" borderId="6" xfId="0" applyNumberFormat="1" applyFont="1" applyFill="1" applyBorder="1">
      <alignment vertical="center"/>
    </xf>
    <xf numFmtId="176" fontId="6" fillId="0" borderId="7" xfId="1" applyNumberFormat="1" applyFont="1" applyFill="1" applyBorder="1" applyAlignment="1">
      <alignment horizontal="center" vertical="center" shrinkToFit="1"/>
    </xf>
    <xf numFmtId="176" fontId="6" fillId="0" borderId="10" xfId="1" applyNumberFormat="1" applyFont="1" applyFill="1" applyBorder="1" applyAlignment="1">
      <alignment horizontal="center"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176" fontId="9" fillId="0" borderId="7" xfId="1" applyNumberFormat="1" applyFont="1" applyFill="1" applyBorder="1" applyAlignment="1">
      <alignment horizontal="center" vertical="center" shrinkToFit="1"/>
    </xf>
    <xf numFmtId="176" fontId="9" fillId="0" borderId="10" xfId="1" applyNumberFormat="1" applyFont="1" applyFill="1" applyBorder="1" applyAlignment="1">
      <alignment horizontal="center" vertical="center" shrinkToFit="1"/>
    </xf>
    <xf numFmtId="176" fontId="9" fillId="0" borderId="16" xfId="1" applyNumberFormat="1" applyFont="1" applyFill="1" applyBorder="1" applyAlignment="1">
      <alignment horizontal="center" vertical="center" shrinkToFit="1"/>
    </xf>
    <xf numFmtId="43" fontId="8" fillId="0" borderId="3" xfId="0" applyNumberFormat="1" applyFont="1" applyBorder="1">
      <alignment vertical="center"/>
    </xf>
    <xf numFmtId="176" fontId="6" fillId="0" borderId="4" xfId="1" applyNumberFormat="1" applyFont="1" applyFill="1" applyBorder="1" applyAlignment="1">
      <alignment horizontal="center" vertical="center" shrinkToFit="1"/>
    </xf>
    <xf numFmtId="43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</cellXfs>
  <cellStyles count="4">
    <cellStyle name="백분율" xfId="1" builtinId="5"/>
    <cellStyle name="쉼표 [0] 2" xfId="3"/>
    <cellStyle name="표준" xfId="0" builtinId="0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032;&#51109;&#49345;&#45800;%20&#46020;&#49884;&#44277;&#49324;%20&#50629;&#47924;&#54632;/&#50640;&#45320;&#51648;&#45812;&#45817;&#51088;&#54632;/001%20&#50640;&#45320;&#51648;%20&#44288;&#47532;&#54632;(&#48149;&#50773;&#44428;%202021.7)/1.&#50640;&#45320;&#51648;%20&#49324;&#50857;&#47049;%20&#44288;&#47532;/&#50640;&#45320;&#51648;%20&#49324;&#50857;%20&#45380;&#46020;&#48324;%20&#51665;&#44228;/&#50640;&#45320;&#51648;%20&#49324;&#50857;&#47049;%20&#51204;&#45380;&#45824;&#48708;%20&#48708;&#44368;(&#49884;&#48124;&#54924;&#44288;,&#44277;&#50896;,&#49688;&#47144;&#44288;)/2021&#45380;%20&#50640;&#45320;&#51648;%20&#49324;&#50857;&#47049;%20&#48708;&#44368;%20&#51088;&#47308;(2020&#45380;&#45824;&#4870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시설별합계"/>
      <sheetName val="월별합계"/>
      <sheetName val="시민회관"/>
      <sheetName val="공원"/>
      <sheetName val="청소년수련관 "/>
    </sheetNames>
    <sheetDataSet>
      <sheetData sheetId="0"/>
      <sheetData sheetId="1"/>
      <sheetData sheetId="2"/>
      <sheetData sheetId="3">
        <row r="24">
          <cell r="B24">
            <v>3530472</v>
          </cell>
          <cell r="C24">
            <v>811.95000000000016</v>
          </cell>
          <cell r="D24">
            <v>520706080</v>
          </cell>
          <cell r="E24">
            <v>4268455</v>
          </cell>
          <cell r="F24">
            <v>981.69</v>
          </cell>
          <cell r="G24">
            <v>579991420</v>
          </cell>
        </row>
        <row r="43">
          <cell r="B43">
            <v>232317</v>
          </cell>
          <cell r="C43">
            <v>242.25</v>
          </cell>
          <cell r="D43">
            <v>146511100</v>
          </cell>
          <cell r="E43">
            <v>407122</v>
          </cell>
          <cell r="F43">
            <v>424.56999999999994</v>
          </cell>
          <cell r="G43">
            <v>198183020</v>
          </cell>
        </row>
      </sheetData>
      <sheetData sheetId="4">
        <row r="22">
          <cell r="B22">
            <v>702077</v>
          </cell>
          <cell r="C22">
            <v>161.43000000000004</v>
          </cell>
          <cell r="D22">
            <v>129079210</v>
          </cell>
          <cell r="E22">
            <v>750195</v>
          </cell>
          <cell r="F22">
            <v>172.5</v>
          </cell>
          <cell r="G22">
            <v>129317290</v>
          </cell>
        </row>
        <row r="39">
          <cell r="B39">
            <v>19839.519799999998</v>
          </cell>
          <cell r="C39">
            <v>20.63</v>
          </cell>
          <cell r="D39">
            <v>14713960</v>
          </cell>
          <cell r="E39">
            <v>18027</v>
          </cell>
          <cell r="F39">
            <v>18.75</v>
          </cell>
          <cell r="G39">
            <v>13273070</v>
          </cell>
        </row>
      </sheetData>
      <sheetData sheetId="5">
        <row r="24">
          <cell r="B24">
            <v>512716</v>
          </cell>
          <cell r="C24">
            <v>117.84999999999997</v>
          </cell>
          <cell r="D24">
            <v>84557810</v>
          </cell>
          <cell r="E24">
            <v>655576</v>
          </cell>
          <cell r="F24">
            <v>150.71</v>
          </cell>
          <cell r="G24">
            <v>99679140</v>
          </cell>
        </row>
        <row r="41">
          <cell r="B41">
            <v>85468</v>
          </cell>
          <cell r="C41">
            <v>70.5</v>
          </cell>
          <cell r="D41">
            <v>42941888</v>
          </cell>
          <cell r="E41">
            <v>123941</v>
          </cell>
          <cell r="F41">
            <v>111.99000000000001</v>
          </cell>
          <cell r="G41">
            <v>83199150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showRowColHeaders="0" tabSelected="1" zoomScaleNormal="100" zoomScaleSheetLayoutView="85" workbookViewId="0">
      <selection activeCell="M18" sqref="M18"/>
    </sheetView>
  </sheetViews>
  <sheetFormatPr defaultRowHeight="16.5" x14ac:dyDescent="0.3"/>
  <cols>
    <col min="1" max="1" width="1.875" customWidth="1"/>
    <col min="2" max="2" width="12.125" customWidth="1"/>
    <col min="3" max="4" width="9" customWidth="1"/>
    <col min="5" max="7" width="17.625" customWidth="1"/>
    <col min="8" max="8" width="15.75" customWidth="1"/>
    <col min="9" max="9" width="12.25" customWidth="1"/>
    <col min="10" max="14" width="13.875" customWidth="1"/>
  </cols>
  <sheetData>
    <row r="1" spans="1:14" ht="4.5" customHeight="1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14" ht="30.75" customHeight="1" x14ac:dyDescent="0.3">
      <c r="A2" s="11"/>
      <c r="B2" s="54" t="s">
        <v>15</v>
      </c>
      <c r="C2" s="55"/>
      <c r="D2" s="55"/>
      <c r="E2" s="55"/>
      <c r="F2" s="55"/>
      <c r="G2" s="55"/>
      <c r="H2" s="55"/>
      <c r="I2" s="12"/>
      <c r="J2" s="3"/>
      <c r="K2" s="3"/>
      <c r="L2" s="3"/>
    </row>
    <row r="3" spans="1:14" ht="9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3"/>
      <c r="K3" s="3"/>
      <c r="L3" s="3"/>
    </row>
    <row r="4" spans="1:14" ht="20.25" x14ac:dyDescent="0.3">
      <c r="A4" s="11"/>
      <c r="B4" s="39" t="s">
        <v>1</v>
      </c>
      <c r="C4" s="2"/>
      <c r="D4" s="2"/>
      <c r="E4" s="2"/>
      <c r="F4" s="1"/>
      <c r="G4" s="1"/>
      <c r="H4" s="1"/>
      <c r="I4" s="1"/>
      <c r="J4" s="1"/>
      <c r="K4" s="1"/>
      <c r="L4" s="1"/>
    </row>
    <row r="5" spans="1:14" ht="4.5" customHeight="1" thickBot="1" x14ac:dyDescent="0.35">
      <c r="A5" s="11"/>
      <c r="B5" s="2"/>
      <c r="C5" s="2"/>
      <c r="D5" s="2"/>
      <c r="E5" s="2"/>
      <c r="F5" s="1"/>
      <c r="G5" s="1"/>
      <c r="H5" s="1"/>
      <c r="I5" s="1"/>
      <c r="J5" s="1"/>
      <c r="K5" s="1"/>
      <c r="L5" s="1"/>
    </row>
    <row r="6" spans="1:14" ht="21.95" customHeight="1" x14ac:dyDescent="0.3">
      <c r="A6" s="11"/>
      <c r="B6" s="56" t="s">
        <v>2</v>
      </c>
      <c r="C6" s="57"/>
      <c r="D6" s="57"/>
      <c r="E6" s="13" t="s">
        <v>5</v>
      </c>
      <c r="F6" s="13" t="s">
        <v>18</v>
      </c>
      <c r="G6" s="13" t="s">
        <v>0</v>
      </c>
      <c r="H6" s="14" t="s">
        <v>6</v>
      </c>
      <c r="I6" s="11"/>
      <c r="J6" s="38"/>
      <c r="K6" s="38"/>
      <c r="L6" s="38"/>
      <c r="M6" s="38"/>
      <c r="N6" s="38"/>
    </row>
    <row r="7" spans="1:14" ht="21.95" customHeight="1" x14ac:dyDescent="0.3">
      <c r="A7" s="11"/>
      <c r="B7" s="58" t="s">
        <v>3</v>
      </c>
      <c r="C7" s="59"/>
      <c r="D7" s="59"/>
      <c r="E7" s="27">
        <f>E13+E25+E37</f>
        <v>1424.6100000000001</v>
      </c>
      <c r="F7" s="27">
        <f>F13+F25+F37</f>
        <v>1860.21</v>
      </c>
      <c r="G7" s="4">
        <f>F7-E7</f>
        <v>435.59999999999991</v>
      </c>
      <c r="H7" s="28">
        <f>(F7-E7)/E7</f>
        <v>0.30576789437109092</v>
      </c>
      <c r="I7" s="11"/>
      <c r="J7" s="38"/>
      <c r="K7" s="38"/>
      <c r="L7" s="38"/>
      <c r="M7" s="38"/>
      <c r="N7" s="36"/>
    </row>
    <row r="8" spans="1:14" ht="21.95" customHeight="1" thickBot="1" x14ac:dyDescent="0.35">
      <c r="A8" s="11"/>
      <c r="B8" s="60" t="s">
        <v>4</v>
      </c>
      <c r="C8" s="61"/>
      <c r="D8" s="61"/>
      <c r="E8" s="15">
        <f>E14+E26+E38</f>
        <v>938510048</v>
      </c>
      <c r="F8" s="15">
        <f>F14+F26+F38</f>
        <v>1103643090</v>
      </c>
      <c r="G8" s="5">
        <f>F8-E8</f>
        <v>165133042</v>
      </c>
      <c r="H8" s="29">
        <f>(F8-E8)/E8</f>
        <v>0.1759523431335708</v>
      </c>
      <c r="I8" s="11"/>
      <c r="J8" s="38"/>
      <c r="K8" s="38"/>
      <c r="L8" s="38"/>
      <c r="M8" s="38"/>
      <c r="N8" s="37"/>
    </row>
    <row r="9" spans="1:14" ht="20.100000000000001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38"/>
      <c r="K9" s="38"/>
      <c r="L9" s="38"/>
      <c r="M9" s="38"/>
    </row>
    <row r="10" spans="1:14" ht="20.25" x14ac:dyDescent="0.3">
      <c r="A10" s="11"/>
      <c r="B10" s="39" t="s">
        <v>7</v>
      </c>
      <c r="C10" s="2"/>
      <c r="D10" s="2"/>
      <c r="E10" s="11"/>
      <c r="F10" s="11"/>
      <c r="G10" s="11"/>
      <c r="H10" s="11"/>
      <c r="I10" s="11"/>
      <c r="J10" s="38"/>
      <c r="K10" s="38"/>
      <c r="L10" s="38"/>
      <c r="M10" s="38"/>
    </row>
    <row r="11" spans="1:14" ht="4.5" customHeight="1" thickBot="1" x14ac:dyDescent="0.35">
      <c r="A11" s="11"/>
      <c r="B11" s="16"/>
      <c r="C11" s="11"/>
      <c r="D11" s="11"/>
      <c r="E11" s="11"/>
      <c r="F11" s="11"/>
      <c r="G11" s="11"/>
      <c r="H11" s="11"/>
      <c r="I11" s="11"/>
      <c r="J11" s="38"/>
      <c r="K11" s="38"/>
      <c r="L11" s="38"/>
      <c r="M11" s="38"/>
    </row>
    <row r="12" spans="1:14" ht="21.95" customHeight="1" thickBot="1" x14ac:dyDescent="0.35">
      <c r="A12" s="11"/>
      <c r="B12" s="50" t="s">
        <v>2</v>
      </c>
      <c r="C12" s="51"/>
      <c r="D12" s="51"/>
      <c r="E12" s="17" t="s">
        <v>5</v>
      </c>
      <c r="F12" s="17" t="s">
        <v>18</v>
      </c>
      <c r="G12" s="17" t="s">
        <v>0</v>
      </c>
      <c r="H12" s="18" t="s">
        <v>6</v>
      </c>
      <c r="I12" s="11"/>
    </row>
    <row r="13" spans="1:14" ht="21.95" customHeight="1" x14ac:dyDescent="0.3">
      <c r="A13" s="11"/>
      <c r="B13" s="52" t="s">
        <v>3</v>
      </c>
      <c r="C13" s="53"/>
      <c r="D13" s="53"/>
      <c r="E13" s="34">
        <f>SUM(E16+E19)</f>
        <v>1054.2000000000003</v>
      </c>
      <c r="F13" s="34">
        <f>SUM(F16+F19)</f>
        <v>1406.26</v>
      </c>
      <c r="G13" s="8">
        <f>F13-E13</f>
        <v>352.05999999999972</v>
      </c>
      <c r="H13" s="35">
        <f>(F13-E13)/E13</f>
        <v>0.33395940049326467</v>
      </c>
      <c r="I13" s="11"/>
    </row>
    <row r="14" spans="1:14" ht="21.95" customHeight="1" thickBot="1" x14ac:dyDescent="0.35">
      <c r="A14" s="11"/>
      <c r="B14" s="48" t="s">
        <v>4</v>
      </c>
      <c r="C14" s="49"/>
      <c r="D14" s="49"/>
      <c r="E14" s="19">
        <f>SUM(E17+E20)</f>
        <v>667217180</v>
      </c>
      <c r="F14" s="19">
        <f>SUM(F17+F20)</f>
        <v>778174440</v>
      </c>
      <c r="G14" s="5">
        <f>F14-E14</f>
        <v>110957260</v>
      </c>
      <c r="H14" s="29">
        <f>(F14-E14)/E14</f>
        <v>0.16629856563345685</v>
      </c>
      <c r="I14" s="11"/>
    </row>
    <row r="15" spans="1:14" ht="21.95" customHeight="1" x14ac:dyDescent="0.3">
      <c r="A15" s="11"/>
      <c r="B15" s="40" t="s">
        <v>8</v>
      </c>
      <c r="C15" s="43" t="s">
        <v>9</v>
      </c>
      <c r="D15" s="20" t="s">
        <v>11</v>
      </c>
      <c r="E15" s="21">
        <f>[1]시민회관!$B$24</f>
        <v>3530472</v>
      </c>
      <c r="F15" s="21">
        <f>[1]시민회관!$E$24</f>
        <v>4268455</v>
      </c>
      <c r="G15" s="9">
        <f>F15-E15</f>
        <v>737983</v>
      </c>
      <c r="H15" s="30">
        <f>(F15-E15)/E15</f>
        <v>0.20903239000337631</v>
      </c>
      <c r="I15" s="11"/>
    </row>
    <row r="16" spans="1:14" ht="21.95" customHeight="1" x14ac:dyDescent="0.3">
      <c r="A16" s="11"/>
      <c r="B16" s="41"/>
      <c r="C16" s="44"/>
      <c r="D16" s="22" t="s">
        <v>12</v>
      </c>
      <c r="E16" s="23">
        <f>[1]시민회관!$C$24</f>
        <v>811.95000000000016</v>
      </c>
      <c r="F16" s="23">
        <f>[1]시민회관!$F$24</f>
        <v>981.69</v>
      </c>
      <c r="G16" s="6">
        <f>F16-E16</f>
        <v>169.7399999999999</v>
      </c>
      <c r="H16" s="31">
        <f>(F16-E16)/E16</f>
        <v>0.2090522815444299</v>
      </c>
      <c r="I16" s="11"/>
    </row>
    <row r="17" spans="1:9" ht="21.95" customHeight="1" thickBot="1" x14ac:dyDescent="0.35">
      <c r="A17" s="11"/>
      <c r="B17" s="42"/>
      <c r="C17" s="45" t="s">
        <v>10</v>
      </c>
      <c r="D17" s="45"/>
      <c r="E17" s="24">
        <f>[1]시민회관!$D$24</f>
        <v>520706080</v>
      </c>
      <c r="F17" s="24">
        <f>[1]시민회관!$G$24</f>
        <v>579991420</v>
      </c>
      <c r="G17" s="7">
        <f>F17-E17</f>
        <v>59285340</v>
      </c>
      <c r="H17" s="32">
        <f>(F17-E17)/E17</f>
        <v>0.11385567074615299</v>
      </c>
      <c r="I17" s="11"/>
    </row>
    <row r="18" spans="1:9" ht="21.95" customHeight="1" x14ac:dyDescent="0.3">
      <c r="A18" s="11"/>
      <c r="B18" s="46" t="s">
        <v>13</v>
      </c>
      <c r="C18" s="47" t="s">
        <v>9</v>
      </c>
      <c r="D18" s="25" t="s">
        <v>14</v>
      </c>
      <c r="E18" s="26">
        <f>[1]시민회관!$B$43</f>
        <v>232317</v>
      </c>
      <c r="F18" s="26">
        <f>[1]시민회관!$E$43</f>
        <v>407122</v>
      </c>
      <c r="G18" s="10">
        <f t="shared" ref="G18:G20" si="0">F18-E18</f>
        <v>174805</v>
      </c>
      <c r="H18" s="33">
        <f t="shared" ref="H18:H20" si="1">(F18-E18)/E18</f>
        <v>0.75244170680578693</v>
      </c>
      <c r="I18" s="11"/>
    </row>
    <row r="19" spans="1:9" ht="21.95" customHeight="1" x14ac:dyDescent="0.3">
      <c r="A19" s="11"/>
      <c r="B19" s="41"/>
      <c r="C19" s="44"/>
      <c r="D19" s="22" t="s">
        <v>12</v>
      </c>
      <c r="E19" s="23">
        <f>[1]시민회관!$C$43</f>
        <v>242.25</v>
      </c>
      <c r="F19" s="23">
        <f>[1]시민회관!$F$43</f>
        <v>424.56999999999994</v>
      </c>
      <c r="G19" s="6">
        <f t="shared" si="0"/>
        <v>182.31999999999994</v>
      </c>
      <c r="H19" s="31">
        <f t="shared" si="1"/>
        <v>0.75261093911248689</v>
      </c>
      <c r="I19" s="11"/>
    </row>
    <row r="20" spans="1:9" ht="21.95" customHeight="1" thickBot="1" x14ac:dyDescent="0.35">
      <c r="A20" s="11"/>
      <c r="B20" s="42"/>
      <c r="C20" s="45" t="s">
        <v>10</v>
      </c>
      <c r="D20" s="45"/>
      <c r="E20" s="24">
        <f>[1]시민회관!$D$43</f>
        <v>146511100</v>
      </c>
      <c r="F20" s="24">
        <f>[1]시민회관!$G$43</f>
        <v>198183020</v>
      </c>
      <c r="G20" s="7">
        <f t="shared" si="0"/>
        <v>51671920</v>
      </c>
      <c r="H20" s="32">
        <f t="shared" si="1"/>
        <v>0.35268262950725238</v>
      </c>
      <c r="I20" s="11"/>
    </row>
    <row r="21" spans="1:9" ht="20.100000000000001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</row>
    <row r="22" spans="1:9" ht="20.25" x14ac:dyDescent="0.3">
      <c r="A22" s="11"/>
      <c r="B22" s="39" t="s">
        <v>16</v>
      </c>
      <c r="C22" s="2"/>
      <c r="D22" s="2"/>
      <c r="E22" s="11"/>
      <c r="F22" s="11"/>
      <c r="G22" s="11"/>
      <c r="H22" s="11"/>
      <c r="I22" s="11"/>
    </row>
    <row r="23" spans="1:9" ht="4.5" customHeight="1" thickBot="1" x14ac:dyDescent="0.35">
      <c r="A23" s="11"/>
      <c r="B23" s="16"/>
      <c r="C23" s="11"/>
      <c r="D23" s="11"/>
      <c r="E23" s="11"/>
      <c r="F23" s="11"/>
      <c r="G23" s="11"/>
      <c r="H23" s="11"/>
      <c r="I23" s="11"/>
    </row>
    <row r="24" spans="1:9" ht="21.95" customHeight="1" thickBot="1" x14ac:dyDescent="0.35">
      <c r="A24" s="11"/>
      <c r="B24" s="50" t="s">
        <v>2</v>
      </c>
      <c r="C24" s="51"/>
      <c r="D24" s="51"/>
      <c r="E24" s="17" t="s">
        <v>5</v>
      </c>
      <c r="F24" s="17" t="s">
        <v>18</v>
      </c>
      <c r="G24" s="17" t="s">
        <v>0</v>
      </c>
      <c r="H24" s="18" t="s">
        <v>6</v>
      </c>
      <c r="I24" s="11"/>
    </row>
    <row r="25" spans="1:9" ht="21.95" customHeight="1" x14ac:dyDescent="0.3">
      <c r="A25" s="11"/>
      <c r="B25" s="52" t="s">
        <v>3</v>
      </c>
      <c r="C25" s="53"/>
      <c r="D25" s="53"/>
      <c r="E25" s="34">
        <f>SUM(E28+E31)</f>
        <v>182.06000000000003</v>
      </c>
      <c r="F25" s="34">
        <f>SUM(F28+F31)</f>
        <v>191.25</v>
      </c>
      <c r="G25" s="8">
        <f>F25-E25</f>
        <v>9.1899999999999693</v>
      </c>
      <c r="H25" s="35">
        <f>(F25-E25)/E25</f>
        <v>5.0477864440294229E-2</v>
      </c>
      <c r="I25" s="11"/>
    </row>
    <row r="26" spans="1:9" ht="21.95" customHeight="1" thickBot="1" x14ac:dyDescent="0.35">
      <c r="A26" s="11"/>
      <c r="B26" s="48" t="s">
        <v>4</v>
      </c>
      <c r="C26" s="49"/>
      <c r="D26" s="49"/>
      <c r="E26" s="19">
        <f>SUM(E29+E32)</f>
        <v>143793170</v>
      </c>
      <c r="F26" s="19">
        <f>SUM(F29+F32)</f>
        <v>142590360</v>
      </c>
      <c r="G26" s="5">
        <f>F26-E26</f>
        <v>-1202810</v>
      </c>
      <c r="H26" s="29">
        <f>(F26-E26)/E26</f>
        <v>-8.3648618359272557E-3</v>
      </c>
      <c r="I26" s="11"/>
    </row>
    <row r="27" spans="1:9" ht="21.95" customHeight="1" x14ac:dyDescent="0.3">
      <c r="A27" s="11"/>
      <c r="B27" s="40" t="s">
        <v>8</v>
      </c>
      <c r="C27" s="43" t="s">
        <v>9</v>
      </c>
      <c r="D27" s="20" t="s">
        <v>11</v>
      </c>
      <c r="E27" s="21">
        <f>[1]공원!$B$22</f>
        <v>702077</v>
      </c>
      <c r="F27" s="21">
        <f>[1]공원!$E$22</f>
        <v>750195</v>
      </c>
      <c r="G27" s="9">
        <f>F27-E27</f>
        <v>48118</v>
      </c>
      <c r="H27" s="30">
        <f>(F27-E27)/E27</f>
        <v>6.8536641992260103E-2</v>
      </c>
      <c r="I27" s="11"/>
    </row>
    <row r="28" spans="1:9" ht="21.95" customHeight="1" x14ac:dyDescent="0.3">
      <c r="A28" s="11"/>
      <c r="B28" s="41"/>
      <c r="C28" s="44"/>
      <c r="D28" s="22" t="s">
        <v>12</v>
      </c>
      <c r="E28" s="23">
        <f>[1]공원!$C$22</f>
        <v>161.43000000000004</v>
      </c>
      <c r="F28" s="23">
        <f>[1]공원!$F$22</f>
        <v>172.5</v>
      </c>
      <c r="G28" s="6">
        <f>F28-E28</f>
        <v>11.069999999999965</v>
      </c>
      <c r="H28" s="31">
        <f>(F28-E28)/E28</f>
        <v>6.8574614383943272E-2</v>
      </c>
      <c r="I28" s="11"/>
    </row>
    <row r="29" spans="1:9" ht="21.95" customHeight="1" thickBot="1" x14ac:dyDescent="0.35">
      <c r="A29" s="11"/>
      <c r="B29" s="42"/>
      <c r="C29" s="45" t="s">
        <v>10</v>
      </c>
      <c r="D29" s="45"/>
      <c r="E29" s="24">
        <f>[1]공원!$D$22</f>
        <v>129079210</v>
      </c>
      <c r="F29" s="24">
        <f>[1]공원!$G$22</f>
        <v>129317290</v>
      </c>
      <c r="G29" s="7">
        <f>F29-E29</f>
        <v>238080</v>
      </c>
      <c r="H29" s="32">
        <f>(F29-E29)/E29</f>
        <v>1.8444488465648341E-3</v>
      </c>
      <c r="I29" s="11"/>
    </row>
    <row r="30" spans="1:9" ht="21.95" customHeight="1" x14ac:dyDescent="0.3">
      <c r="A30" s="11"/>
      <c r="B30" s="46" t="s">
        <v>13</v>
      </c>
      <c r="C30" s="47" t="s">
        <v>9</v>
      </c>
      <c r="D30" s="25" t="s">
        <v>14</v>
      </c>
      <c r="E30" s="26">
        <f>[1]공원!$B$39</f>
        <v>19839.519799999998</v>
      </c>
      <c r="F30" s="26">
        <f>[1]공원!$E$39</f>
        <v>18027</v>
      </c>
      <c r="G30" s="10">
        <f t="shared" ref="G30:G32" si="2">F30-E30</f>
        <v>-1812.5197999999982</v>
      </c>
      <c r="H30" s="33">
        <f t="shared" ref="H30:H32" si="3">(F30-E30)/E30</f>
        <v>-9.1359055978764078E-2</v>
      </c>
      <c r="I30" s="11"/>
    </row>
    <row r="31" spans="1:9" ht="21.95" customHeight="1" x14ac:dyDescent="0.3">
      <c r="A31" s="11"/>
      <c r="B31" s="41"/>
      <c r="C31" s="44"/>
      <c r="D31" s="22" t="s">
        <v>12</v>
      </c>
      <c r="E31" s="23">
        <f>[1]공원!$C$39</f>
        <v>20.63</v>
      </c>
      <c r="F31" s="23">
        <f>[1]공원!$F$39</f>
        <v>18.75</v>
      </c>
      <c r="G31" s="6">
        <f t="shared" si="2"/>
        <v>-1.879999999999999</v>
      </c>
      <c r="H31" s="31">
        <f t="shared" si="3"/>
        <v>-9.1129423170140528E-2</v>
      </c>
      <c r="I31" s="11"/>
    </row>
    <row r="32" spans="1:9" ht="21.95" customHeight="1" thickBot="1" x14ac:dyDescent="0.35">
      <c r="A32" s="11"/>
      <c r="B32" s="42"/>
      <c r="C32" s="45" t="s">
        <v>10</v>
      </c>
      <c r="D32" s="45"/>
      <c r="E32" s="24">
        <f>[1]공원!$D$39</f>
        <v>14713960</v>
      </c>
      <c r="F32" s="24">
        <f>[1]공원!$G$39</f>
        <v>13273070</v>
      </c>
      <c r="G32" s="7">
        <f t="shared" si="2"/>
        <v>-1440890</v>
      </c>
      <c r="H32" s="32">
        <f t="shared" si="3"/>
        <v>-9.7926730805303258E-2</v>
      </c>
      <c r="I32" s="11"/>
    </row>
    <row r="33" spans="1:9" ht="20.100000000000001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</row>
    <row r="34" spans="1:9" ht="20.25" x14ac:dyDescent="0.3">
      <c r="A34" s="11"/>
      <c r="B34" s="39" t="s">
        <v>17</v>
      </c>
      <c r="C34" s="2"/>
      <c r="D34" s="2"/>
      <c r="E34" s="11"/>
      <c r="F34" s="11"/>
      <c r="G34" s="11"/>
      <c r="H34" s="11"/>
      <c r="I34" s="11"/>
    </row>
    <row r="35" spans="1:9" ht="4.5" customHeight="1" thickBot="1" x14ac:dyDescent="0.35">
      <c r="A35" s="11"/>
      <c r="B35" s="16"/>
      <c r="C35" s="11"/>
      <c r="D35" s="11"/>
      <c r="E35" s="11"/>
      <c r="F35" s="11"/>
      <c r="G35" s="11"/>
      <c r="H35" s="11"/>
      <c r="I35" s="11"/>
    </row>
    <row r="36" spans="1:9" ht="21.95" customHeight="1" thickBot="1" x14ac:dyDescent="0.35">
      <c r="A36" s="11"/>
      <c r="B36" s="50" t="s">
        <v>2</v>
      </c>
      <c r="C36" s="51"/>
      <c r="D36" s="51"/>
      <c r="E36" s="17" t="s">
        <v>5</v>
      </c>
      <c r="F36" s="17" t="s">
        <v>18</v>
      </c>
      <c r="G36" s="17" t="s">
        <v>0</v>
      </c>
      <c r="H36" s="18" t="s">
        <v>6</v>
      </c>
      <c r="I36" s="11"/>
    </row>
    <row r="37" spans="1:9" ht="21.95" customHeight="1" x14ac:dyDescent="0.3">
      <c r="A37" s="11"/>
      <c r="B37" s="52" t="s">
        <v>3</v>
      </c>
      <c r="C37" s="53"/>
      <c r="D37" s="53"/>
      <c r="E37" s="34">
        <f>SUM(E40+E43)</f>
        <v>188.34999999999997</v>
      </c>
      <c r="F37" s="34">
        <f>SUM(F40+F43)</f>
        <v>262.70000000000005</v>
      </c>
      <c r="G37" s="8">
        <f>F37-E37</f>
        <v>74.35000000000008</v>
      </c>
      <c r="H37" s="35">
        <f>(F37-E37)/E37</f>
        <v>0.39474382797982527</v>
      </c>
      <c r="I37" s="11"/>
    </row>
    <row r="38" spans="1:9" ht="21.95" customHeight="1" thickBot="1" x14ac:dyDescent="0.35">
      <c r="A38" s="11"/>
      <c r="B38" s="48" t="s">
        <v>4</v>
      </c>
      <c r="C38" s="49"/>
      <c r="D38" s="49"/>
      <c r="E38" s="19">
        <f>SUM(E41+E44)</f>
        <v>127499698</v>
      </c>
      <c r="F38" s="19">
        <f>SUM(F41+F44)</f>
        <v>182878290</v>
      </c>
      <c r="G38" s="5">
        <f>F38-E38</f>
        <v>55378592</v>
      </c>
      <c r="H38" s="29">
        <f>(F38-E38)/E38</f>
        <v>0.43434292683579534</v>
      </c>
      <c r="I38" s="11"/>
    </row>
    <row r="39" spans="1:9" ht="21.95" customHeight="1" x14ac:dyDescent="0.3">
      <c r="A39" s="11"/>
      <c r="B39" s="40" t="s">
        <v>8</v>
      </c>
      <c r="C39" s="43" t="s">
        <v>9</v>
      </c>
      <c r="D39" s="20" t="s">
        <v>11</v>
      </c>
      <c r="E39" s="21">
        <f>'[1]청소년수련관 '!$B$24</f>
        <v>512716</v>
      </c>
      <c r="F39" s="21">
        <f>'[1]청소년수련관 '!$E$24</f>
        <v>655576</v>
      </c>
      <c r="G39" s="9">
        <f>F39-E39</f>
        <v>142860</v>
      </c>
      <c r="H39" s="30">
        <f>(F39-E39)/E39</f>
        <v>0.27863378556549823</v>
      </c>
      <c r="I39" s="11"/>
    </row>
    <row r="40" spans="1:9" ht="21.95" customHeight="1" x14ac:dyDescent="0.3">
      <c r="A40" s="11"/>
      <c r="B40" s="41"/>
      <c r="C40" s="44"/>
      <c r="D40" s="22" t="s">
        <v>12</v>
      </c>
      <c r="E40" s="23">
        <f>'[1]청소년수련관 '!$C$24</f>
        <v>117.84999999999997</v>
      </c>
      <c r="F40" s="23">
        <f>'[1]청소년수련관 '!$F$24</f>
        <v>150.71</v>
      </c>
      <c r="G40" s="6">
        <f>F40-E40</f>
        <v>32.860000000000042</v>
      </c>
      <c r="H40" s="31">
        <f>(F40-E40)/E40</f>
        <v>0.27882901994060288</v>
      </c>
      <c r="I40" s="11"/>
    </row>
    <row r="41" spans="1:9" ht="21.95" customHeight="1" thickBot="1" x14ac:dyDescent="0.35">
      <c r="A41" s="11"/>
      <c r="B41" s="42"/>
      <c r="C41" s="45" t="s">
        <v>10</v>
      </c>
      <c r="D41" s="45"/>
      <c r="E41" s="24">
        <f>'[1]청소년수련관 '!$D$24</f>
        <v>84557810</v>
      </c>
      <c r="F41" s="24">
        <f>'[1]청소년수련관 '!$G$24</f>
        <v>99679140</v>
      </c>
      <c r="G41" s="7">
        <f>F41-E41</f>
        <v>15121330</v>
      </c>
      <c r="H41" s="32">
        <f>(F41-E41)/E41</f>
        <v>0.17882830692989801</v>
      </c>
      <c r="I41" s="11"/>
    </row>
    <row r="42" spans="1:9" ht="21.95" customHeight="1" x14ac:dyDescent="0.3">
      <c r="A42" s="11"/>
      <c r="B42" s="46" t="s">
        <v>13</v>
      </c>
      <c r="C42" s="47" t="s">
        <v>9</v>
      </c>
      <c r="D42" s="25" t="s">
        <v>14</v>
      </c>
      <c r="E42" s="26">
        <f>'[1]청소년수련관 '!$B$41</f>
        <v>85468</v>
      </c>
      <c r="F42" s="26">
        <f>'[1]청소년수련관 '!$E$41</f>
        <v>123941</v>
      </c>
      <c r="G42" s="10">
        <f t="shared" ref="G42:G44" si="4">F42-E42</f>
        <v>38473</v>
      </c>
      <c r="H42" s="33">
        <f t="shared" ref="H42:H44" si="5">(F42-E42)/E42</f>
        <v>0.4501450835400384</v>
      </c>
      <c r="I42" s="11"/>
    </row>
    <row r="43" spans="1:9" ht="21.95" customHeight="1" x14ac:dyDescent="0.3">
      <c r="A43" s="11"/>
      <c r="B43" s="41"/>
      <c r="C43" s="44"/>
      <c r="D43" s="22" t="s">
        <v>12</v>
      </c>
      <c r="E43" s="23">
        <f>'[1]청소년수련관 '!$C$41</f>
        <v>70.5</v>
      </c>
      <c r="F43" s="23">
        <f>'[1]청소년수련관 '!$F$41</f>
        <v>111.99000000000001</v>
      </c>
      <c r="G43" s="6">
        <f t="shared" si="4"/>
        <v>41.490000000000009</v>
      </c>
      <c r="H43" s="31">
        <f t="shared" si="5"/>
        <v>0.58851063829787242</v>
      </c>
      <c r="I43" s="11"/>
    </row>
    <row r="44" spans="1:9" ht="21.95" customHeight="1" thickBot="1" x14ac:dyDescent="0.35">
      <c r="A44" s="11"/>
      <c r="B44" s="42"/>
      <c r="C44" s="45" t="s">
        <v>10</v>
      </c>
      <c r="D44" s="45"/>
      <c r="E44" s="24">
        <f>'[1]청소년수련관 '!$D$41</f>
        <v>42941888</v>
      </c>
      <c r="F44" s="24">
        <f>'[1]청소년수련관 '!$G$41</f>
        <v>83199150</v>
      </c>
      <c r="G44" s="7">
        <f t="shared" si="4"/>
        <v>40257262</v>
      </c>
      <c r="H44" s="32">
        <f t="shared" si="5"/>
        <v>0.93748234823769272</v>
      </c>
      <c r="I44" s="11"/>
    </row>
    <row r="45" spans="1:9" ht="16.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</row>
    <row r="46" spans="1:9" ht="17.25" x14ac:dyDescent="0.3">
      <c r="A46" s="11"/>
      <c r="B46" s="11"/>
      <c r="C46" s="11"/>
      <c r="D46" s="11"/>
      <c r="E46" s="11"/>
      <c r="F46" s="11"/>
      <c r="G46" s="11"/>
      <c r="H46" s="11"/>
      <c r="I46" s="11"/>
    </row>
    <row r="47" spans="1:9" ht="16.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6.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6.5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</row>
  </sheetData>
  <mergeCells count="31">
    <mergeCell ref="B2:H2"/>
    <mergeCell ref="C15:C16"/>
    <mergeCell ref="C18:C19"/>
    <mergeCell ref="B15:B17"/>
    <mergeCell ref="C20:D20"/>
    <mergeCell ref="C17:D17"/>
    <mergeCell ref="B18:B20"/>
    <mergeCell ref="B12:D12"/>
    <mergeCell ref="B13:D13"/>
    <mergeCell ref="B14:D14"/>
    <mergeCell ref="B6:D6"/>
    <mergeCell ref="B7:D7"/>
    <mergeCell ref="B8:D8"/>
    <mergeCell ref="B38:D38"/>
    <mergeCell ref="B24:D24"/>
    <mergeCell ref="B25:D25"/>
    <mergeCell ref="B26:D26"/>
    <mergeCell ref="B27:B29"/>
    <mergeCell ref="C27:C28"/>
    <mergeCell ref="C29:D29"/>
    <mergeCell ref="B30:B32"/>
    <mergeCell ref="C30:C31"/>
    <mergeCell ref="C32:D32"/>
    <mergeCell ref="B36:D36"/>
    <mergeCell ref="B37:D37"/>
    <mergeCell ref="B39:B41"/>
    <mergeCell ref="C39:C40"/>
    <mergeCell ref="C41:D41"/>
    <mergeCell ref="B42:B44"/>
    <mergeCell ref="C42:C43"/>
    <mergeCell ref="C44:D44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7" sqref="O27"/>
    </sheetView>
  </sheetViews>
  <sheetFormatPr defaultRowHeight="16.5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에너지사용량</vt:lpstr>
      <vt:lpstr>Sheet3</vt:lpstr>
      <vt:lpstr>에너지사용량!Print_Area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2022-04-18T07:46:36Z</cp:lastPrinted>
  <dcterms:created xsi:type="dcterms:W3CDTF">2022-04-18T01:12:59Z</dcterms:created>
  <dcterms:modified xsi:type="dcterms:W3CDTF">2022-08-23T05:45:26Z</dcterms:modified>
</cp:coreProperties>
</file>