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공고\21.옥상방수공사\"/>
    </mc:Choice>
  </mc:AlternateContent>
  <bookViews>
    <workbookView xWindow="0" yWindow="0" windowWidth="28800" windowHeight="12135" activeTab="2"/>
  </bookViews>
  <sheets>
    <sheet name="원가계산서(건축)" sheetId="11" r:id="rId1"/>
    <sheet name="공종별집계표" sheetId="9" r:id="rId2"/>
    <sheet name="공종별내역서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5A">#REF!</definedName>
    <definedName name="_2">#N/A</definedName>
    <definedName name="_3">#N/A</definedName>
    <definedName name="_B22">[1]일위대가!$1400:$1413=[1]일위대가!$A$1400</definedName>
    <definedName name="_Fill" hidden="1">#REF!</definedName>
    <definedName name="_HSH1">#REF!</definedName>
    <definedName name="_HSH2">#REF!</definedName>
    <definedName name="_JO11">#REF!</definedName>
    <definedName name="_K02">[1]일위대가!$732:$745=[1]일위대가!$A$732</definedName>
    <definedName name="_Key1" hidden="1">#REF!</definedName>
    <definedName name="_LSK1">#REF!</definedName>
    <definedName name="_LSK2">#REF!</definedName>
    <definedName name="_LSK3">#REF!</definedName>
    <definedName name="_MaL1">#REF!</definedName>
    <definedName name="_MaL2">#REF!</definedName>
    <definedName name="_NON1">#REF!</definedName>
    <definedName name="_NON2">#N/A</definedName>
    <definedName name="_NP1">#REF!</definedName>
    <definedName name="_NP2">#REF!</definedName>
    <definedName name="_NSH1">#REF!</definedName>
    <definedName name="_NSH2">#REF!</definedName>
    <definedName name="_O03">[1]일위대가!$1516:$1529=[1]일위대가!$A$1516</definedName>
    <definedName name="_Order1" hidden="1">255</definedName>
    <definedName name="_Order2" hidden="1">255</definedName>
    <definedName name="_QQ1">#REF!</definedName>
    <definedName name="_QQ2">#REF!</definedName>
    <definedName name="_QTY1">#REF!</definedName>
    <definedName name="_QTY2">#REF!</definedName>
    <definedName name="_SUB1">#REF!</definedName>
    <definedName name="_SUB2">#REF!</definedName>
    <definedName name="_SUB3">#N/A</definedName>
    <definedName name="_SUB4">#N/A</definedName>
    <definedName name="_SUM1">#REF!</definedName>
    <definedName name="_SUM2">#REF!</definedName>
    <definedName name="_TOT1">#REF!</definedName>
    <definedName name="_TOT2">#REF!</definedName>
    <definedName name="_WW1">#REF!</definedName>
    <definedName name="_WW2">#REF!</definedName>
    <definedName name="_ZZ1">#REF!</definedName>
    <definedName name="\\O">[2]견적대비표!#REF!</definedName>
    <definedName name="\0">#REF!</definedName>
    <definedName name="\a">#REF!</definedName>
    <definedName name="\b">#REF!</definedName>
    <definedName name="\c">#REF!</definedName>
    <definedName name="\d">#N/A</definedName>
    <definedName name="\e">#N/A</definedName>
    <definedName name="\f">#N/A</definedName>
    <definedName name="\g">[3]동일대내!#REF!</definedName>
    <definedName name="\h">#N/A</definedName>
    <definedName name="\i">[2]견적대비표!#REF!</definedName>
    <definedName name="\j">[3]동일대내!#REF!</definedName>
    <definedName name="\k">[3]동일대내!#REF!</definedName>
    <definedName name="\l">[3]동일대내!#REF!</definedName>
    <definedName name="\m">[2]견적대비표!#REF!</definedName>
    <definedName name="\o">[4]에너지동!#REF!</definedName>
    <definedName name="\p">#REF!</definedName>
    <definedName name="\q">#N/A</definedName>
    <definedName name="\r">'[2]#REF'!#REF!</definedName>
    <definedName name="\s">#N/A</definedName>
    <definedName name="\t">[3]동일대내!#REF!</definedName>
    <definedName name="\v">#N/A</definedName>
    <definedName name="\w">[2]견적대비표!#REF!</definedName>
    <definedName name="\x">[2]견적대비표!#REF!</definedName>
    <definedName name="\z">[5]J01!#REF!</definedName>
    <definedName name="A">#REF!</definedName>
    <definedName name="AA">#REF!</definedName>
    <definedName name="aaa">#REF!</definedName>
    <definedName name="aaaa" hidden="1">#REF!</definedName>
    <definedName name="AB">#REF!</definedName>
    <definedName name="AB_1">#REF!</definedName>
    <definedName name="ACCESS">#REF!</definedName>
    <definedName name="anscount" hidden="1">1</definedName>
    <definedName name="asd" localSheetId="0" hidden="1">{#N/A,#N/A,FALSE,"배수2"}</definedName>
    <definedName name="asd" hidden="1">{#N/A,#N/A,FALSE,"배수2"}</definedName>
    <definedName name="B">#N/A</definedName>
    <definedName name="B1A">#REF!</definedName>
    <definedName name="B1WL">#REF!</definedName>
    <definedName name="B1WR">#REF!</definedName>
    <definedName name="B2A">#REF!</definedName>
    <definedName name="B2WL">#REF!</definedName>
    <definedName name="B2WR">#REF!</definedName>
    <definedName name="B3A">#REF!</definedName>
    <definedName name="B4A">#REF!</definedName>
    <definedName name="B5A">#REF!</definedName>
    <definedName name="B6A">#REF!</definedName>
    <definedName name="B7A">#REF!</definedName>
    <definedName name="B8A">#REF!</definedName>
    <definedName name="BA">#REF!</definedName>
    <definedName name="BB">#REF!</definedName>
    <definedName name="BC">#N/A</definedName>
    <definedName name="BEGIN1">#REF!</definedName>
    <definedName name="BEGIN2">#N/A</definedName>
    <definedName name="BHU">#REF!</definedName>
    <definedName name="BMO">#REF!</definedName>
    <definedName name="BSH">#REF!</definedName>
    <definedName name="BTYPE">#N/A</definedName>
    <definedName name="BUNHO">#N/A</definedName>
    <definedName name="bvx" localSheetId="0" hidden="1">{#N/A,#N/A,FALSE,"토공2"}</definedName>
    <definedName name="bvx" hidden="1">{#N/A,#N/A,FALSE,"토공2"}</definedName>
    <definedName name="CODE">#REF!</definedName>
    <definedName name="COMB">#REF!</definedName>
    <definedName name="costr">'[2]#REF'!$A$1:$P$31</definedName>
    <definedName name="CV14_2C">[6]단가!#REF!</definedName>
    <definedName name="CV14_4C">[6]단가!#REF!</definedName>
    <definedName name="CV5.5_2">[6]단가!#REF!</definedName>
    <definedName name="CV5.5_4C">[6]단가!#REF!</definedName>
    <definedName name="CV8_2C">[6]단가!#REF!</definedName>
    <definedName name="CV8_4C">[6]단가!#REF!</definedName>
    <definedName name="D">[7]DATE!$C$24:$C$85</definedName>
    <definedName name="DANGA">[2]갑지!$D$19:$D$19,[2]갑지!$F$19:$BD$19</definedName>
    <definedName name="DANWI">#N/A</definedName>
    <definedName name="_xlnm.Database">#REF!</definedName>
    <definedName name="DATABASE1">#REF!</definedName>
    <definedName name="database2">#REF!</definedName>
    <definedName name="date">#REF!</definedName>
    <definedName name="DF">#REF!</definedName>
    <definedName name="dfsd">#REF!</definedName>
    <definedName name="DPI">#REF!</definedName>
    <definedName name="E25M">[8]전기일위대가!#REF!</definedName>
    <definedName name="E25P">[8]전기일위대가!#REF!</definedName>
    <definedName name="E31E">[8]전기일위대가!#REF!</definedName>
    <definedName name="E31M">[8]전기일위대가!#REF!</definedName>
    <definedName name="E31P">[8]전기일위대가!#REF!</definedName>
    <definedName name="E32E">[8]전기일위대가!#REF!</definedName>
    <definedName name="E32M">[8]전기일위대가!#REF!</definedName>
    <definedName name="E32P">[8]전기일위대가!#REF!</definedName>
    <definedName name="E33E">[8]전기일위대가!#REF!</definedName>
    <definedName name="E33M">[8]전기일위대가!#REF!</definedName>
    <definedName name="E33P">[8]전기일위대가!#REF!</definedName>
    <definedName name="E34E">[8]전기일위대가!#REF!</definedName>
    <definedName name="E34M">[8]전기일위대가!#REF!</definedName>
    <definedName name="E34P">[8]전기일위대가!#REF!</definedName>
    <definedName name="E36M">[8]전기일위대가!#REF!</definedName>
    <definedName name="E36P">[8]전기일위대가!#REF!</definedName>
    <definedName name="E37M">[8]전기일위대가!#REF!</definedName>
    <definedName name="E37P">[8]전기일위대가!#REF!</definedName>
    <definedName name="E38M">[8]전기일위대가!#REF!</definedName>
    <definedName name="E38P">[8]전기일위대가!#REF!</definedName>
    <definedName name="E39M">[8]전기일위대가!#REF!</definedName>
    <definedName name="E39P">[8]전기일위대가!#REF!</definedName>
    <definedName name="E40M">[8]전기일위대가!#REF!</definedName>
    <definedName name="E40P">[8]전기일위대가!#REF!</definedName>
    <definedName name="E41M">[8]전기일위대가!#REF!</definedName>
    <definedName name="E41P">[8]전기일위대가!#REF!</definedName>
    <definedName name="E42M">[8]전기일위대가!#REF!</definedName>
    <definedName name="E42P">[8]전기일위대가!#REF!</definedName>
    <definedName name="E48M">[8]전기일위대가!#REF!</definedName>
    <definedName name="E48P">[8]전기일위대가!#REF!</definedName>
    <definedName name="E52M">[8]전기일위대가!#REF!</definedName>
    <definedName name="E52P">[8]전기일위대가!#REF!</definedName>
    <definedName name="E53M">[8]전기일위대가!#REF!</definedName>
    <definedName name="E53P">[8]전기일위대가!#REF!</definedName>
    <definedName name="E54M">[8]전기일위대가!#REF!</definedName>
    <definedName name="E54P">[8]전기일위대가!#REF!</definedName>
    <definedName name="E55M">[8]전기일위대가!#REF!</definedName>
    <definedName name="E55P">[8]전기일위대가!#REF!</definedName>
    <definedName name="E56M">[8]전기일위대가!#REF!</definedName>
    <definedName name="E56P">[8]전기일위대가!#REF!</definedName>
    <definedName name="E57M">[8]전기일위대가!#REF!</definedName>
    <definedName name="E57P">[8]전기일위대가!#REF!</definedName>
    <definedName name="E58M">[8]전기일위대가!#REF!</definedName>
    <definedName name="E58P">[8]전기일위대가!#REF!</definedName>
    <definedName name="E59M">[8]전기일위대가!#REF!</definedName>
    <definedName name="E59P">[8]전기일위대가!#REF!</definedName>
    <definedName name="E60M">[8]전기일위대가!#REF!</definedName>
    <definedName name="E60P">[8]전기일위대가!#REF!</definedName>
    <definedName name="E61M">[8]전기일위대가!#REF!</definedName>
    <definedName name="E61P">[8]전기일위대가!#REF!</definedName>
    <definedName name="E62M">[8]전기일위대가!#REF!</definedName>
    <definedName name="E62P">[8]전기일위대가!#REF!</definedName>
    <definedName name="E63M">[8]전기일위대가!#REF!</definedName>
    <definedName name="E63P">[8]전기일위대가!#REF!</definedName>
    <definedName name="E64M">[8]전기일위대가!#REF!</definedName>
    <definedName name="E64P">[8]전기일위대가!#REF!</definedName>
    <definedName name="E65M">[8]전기일위대가!#REF!</definedName>
    <definedName name="E65P">[8]전기일위대가!#REF!</definedName>
    <definedName name="E66M">[8]전기일위대가!#REF!</definedName>
    <definedName name="E66P">[8]전기일위대가!#REF!</definedName>
    <definedName name="E67M">[8]전기일위대가!#REF!</definedName>
    <definedName name="E67P">[8]전기일위대가!#REF!</definedName>
    <definedName name="E68M">[8]전기일위대가!#REF!</definedName>
    <definedName name="ELMES">#REF!</definedName>
    <definedName name="fact">#REF!</definedName>
    <definedName name="FIRST">#REF!</definedName>
    <definedName name="g">#REF!</definedName>
    <definedName name="GCODE">#N/A</definedName>
    <definedName name="gh" localSheetId="0" hidden="1">{#N/A,#N/A,FALSE,"조골재"}</definedName>
    <definedName name="gh" hidden="1">{#N/A,#N/A,FALSE,"조골재"}</definedName>
    <definedName name="GPRIC">#N/A</definedName>
    <definedName name="gshsdgf" localSheetId="0" hidden="1">{#N/A,#N/A,FALSE,"부대2"}</definedName>
    <definedName name="gshsdgf" hidden="1">{#N/A,#N/A,FALSE,"부대2"}</definedName>
    <definedName name="GUBUN">#N/A</definedName>
    <definedName name="H1L">#REF!</definedName>
    <definedName name="H1R">#REF!</definedName>
    <definedName name="H1WL">#REF!</definedName>
    <definedName name="H1WR">#REF!</definedName>
    <definedName name="H2L">#REF!</definedName>
    <definedName name="H2R">#REF!</definedName>
    <definedName name="H2WL">#REF!</definedName>
    <definedName name="H2WR">#REF!</definedName>
    <definedName name="H3L">#REF!</definedName>
    <definedName name="H3R">#REF!</definedName>
    <definedName name="H3WL">#REF!</definedName>
    <definedName name="H3WR">#REF!</definedName>
    <definedName name="H4L">#REF!</definedName>
    <definedName name="H4R">#REF!</definedName>
    <definedName name="H5L">#REF!</definedName>
    <definedName name="H5R">#REF!</definedName>
    <definedName name="H6L">#REF!</definedName>
    <definedName name="H6R">#REF!</definedName>
    <definedName name="H7L">#REF!</definedName>
    <definedName name="H7R">#REF!</definedName>
    <definedName name="H9A">#REF!</definedName>
    <definedName name="HH">#REF!</definedName>
    <definedName name="HL">#REF!</definedName>
    <definedName name="HR">#REF!</definedName>
    <definedName name="HSH">#REF!</definedName>
    <definedName name="HWL">#REF!</definedName>
    <definedName name="HWR">#REF!</definedName>
    <definedName name="ID">[2]갑지!$I$22:$I$873,[2]갑지!$I$883:$I$906</definedName>
    <definedName name="ILWE">#REF!</definedName>
    <definedName name="JH">#REF!</definedName>
    <definedName name="JJ">#REF!</definedName>
    <definedName name="k">#REF!</definedName>
    <definedName name="KA">[2]갑지!$B$61:$E$68</definedName>
    <definedName name="KK">#REF!</definedName>
    <definedName name="kkk" localSheetId="0" hidden="1">{#N/A,#N/A,FALSE,"포장2"}</definedName>
    <definedName name="kkk" hidden="1">{#N/A,#N/A,FALSE,"포장2"}</definedName>
    <definedName name="l">#REF!</definedName>
    <definedName name="LA">#REF!</definedName>
    <definedName name="LAB">#REF!</definedName>
    <definedName name="LABOR">#REF!</definedName>
    <definedName name="LAST1">#REF!</definedName>
    <definedName name="LB">#REF!</definedName>
    <definedName name="lf">#REF!</definedName>
    <definedName name="LG">#REF!</definedName>
    <definedName name="LLLL">'[2]#REF'!#REF!</definedName>
    <definedName name="LMO">#REF!</definedName>
    <definedName name="LOOP">#REF!</definedName>
    <definedName name="LOOP1">#REF!</definedName>
    <definedName name="LOOP2">#REF!</definedName>
    <definedName name="LOOP3">#REF!</definedName>
    <definedName name="LOOP4">#REF!</definedName>
    <definedName name="LOOP5">#REF!</definedName>
    <definedName name="LPI">#REF!</definedName>
    <definedName name="LPRIC">#N/A</definedName>
    <definedName name="LSH">#REF!</definedName>
    <definedName name="LSK">#REF!</definedName>
    <definedName name="m">[9]JUCK!#REF!</definedName>
    <definedName name="Macro10">[2]!Macro10</definedName>
    <definedName name="Macro12">[2]!Macro12</definedName>
    <definedName name="Macro13">[2]!Macro13</definedName>
    <definedName name="Macro14">[2]!Macro14</definedName>
    <definedName name="Macro2">[2]!Macro2</definedName>
    <definedName name="MACRO20">[10]!Macro2</definedName>
    <definedName name="Macro3">[2]!Macro3</definedName>
    <definedName name="Macro5">[2]!Macro5</definedName>
    <definedName name="Macro6">[2]!Macro6</definedName>
    <definedName name="Macro7">[2]!Macro7</definedName>
    <definedName name="Macro8">[2]!Macro8</definedName>
    <definedName name="Macro9">[2]!Macro9</definedName>
    <definedName name="MaH">#REF!</definedName>
    <definedName name="MONEY">[2]갑지!$F$21:$M$873,[2]갑지!$F$883:$M$906</definedName>
    <definedName name="MPRIC">#N/A</definedName>
    <definedName name="M당무게">[7]DATE!$E$24:$E$85</definedName>
    <definedName name="N1S">#REF!</definedName>
    <definedName name="N2S">#REF!</definedName>
    <definedName name="N3S">#REF!</definedName>
    <definedName name="NAME">#REF!</definedName>
    <definedName name="NDO">#REF!</definedName>
    <definedName name="NEW">#REF!</definedName>
    <definedName name="NPI">#REF!</definedName>
    <definedName name="NSH">#REF!</definedName>
    <definedName name="NSO">#REF!</definedName>
    <definedName name="oiy" localSheetId="0" hidden="1">{#N/A,#N/A,FALSE,"포장2"}</definedName>
    <definedName name="oiy" hidden="1">{#N/A,#N/A,FALSE,"포장2"}</definedName>
    <definedName name="ONP" hidden="1">#REF!</definedName>
    <definedName name="p">[9]JUCK!#REF!</definedName>
    <definedName name="PE100C">[6]단가!#REF!</definedName>
    <definedName name="PE16C">[6]단가!#REF!</definedName>
    <definedName name="PE22C">[6]단가!#REF!</definedName>
    <definedName name="PE28C">[6]단가!#REF!</definedName>
    <definedName name="PE36C">[6]단가!#REF!</definedName>
    <definedName name="PE42C">[6]단가!#REF!</definedName>
    <definedName name="PE54C">[6]단가!#REF!</definedName>
    <definedName name="pile길이">#REF!</definedName>
    <definedName name="PIPE1">#REF!</definedName>
    <definedName name="PNAME">#N/A</definedName>
    <definedName name="ppp" localSheetId="0" hidden="1">{#N/A,#N/A,FALSE,"속도"}</definedName>
    <definedName name="ppp" hidden="1">{#N/A,#N/A,FALSE,"속도"}</definedName>
    <definedName name="PR">#REF!</definedName>
    <definedName name="_xlnm.Print_Area" localSheetId="2">공종별내역서!$A$1:$M$367</definedName>
    <definedName name="_xlnm.Print_Area" localSheetId="1">공종별집계표!$A$1:$M$27</definedName>
    <definedName name="_xlnm.Print_Area" localSheetId="0">'원가계산서(건축)'!$A$1:$H$38</definedName>
    <definedName name="_xlnm.Print_Area">[11]JUCKEYK!$A$1:$N$61</definedName>
    <definedName name="Print_Area_MI">#REF!</definedName>
    <definedName name="_xlnm.Print_Titles" localSheetId="2">공종별내역서!$1:$3</definedName>
    <definedName name="_xlnm.Print_Titles" localSheetId="1">공종별집계표!$1:$4</definedName>
    <definedName name="_xlnm.Print_Titles">#REF!</definedName>
    <definedName name="PROJNAME">#REF!</definedName>
    <definedName name="qq" localSheetId="0" hidden="1">{#N/A,#N/A,FALSE,"포장1";#N/A,#N/A,FALSE,"포장1"}</definedName>
    <definedName name="qq" hidden="1">{#N/A,#N/A,FALSE,"포장1";#N/A,#N/A,FALSE,"포장1"}</definedName>
    <definedName name="qqq" localSheetId="0" hidden="1">{#N/A,#N/A,FALSE,"배수1"}</definedName>
    <definedName name="qqq" hidden="1">{#N/A,#N/A,FALSE,"배수1"}</definedName>
    <definedName name="QTY">#REF!</definedName>
    <definedName name="_xlnm.Recorder">#REF!</definedName>
    <definedName name="RER">#REF!</definedName>
    <definedName name="rhks">[12]BID!$A$1:$U$504</definedName>
    <definedName name="ROTAT">#N/A</definedName>
    <definedName name="ROTAT1">#N/A</definedName>
    <definedName name="ROTAT2">#N/A</definedName>
    <definedName name="ROTAT3">#N/A</definedName>
    <definedName name="ROTAT4">#N/A</definedName>
    <definedName name="RYANG">#N/A</definedName>
    <definedName name="S">[7]DATE!$I$24:$I$85</definedName>
    <definedName name="SCODE">#N/A</definedName>
    <definedName name="SK">#REF!</definedName>
    <definedName name="SKE">#REF!</definedName>
    <definedName name="SKEW">#REF!</definedName>
    <definedName name="SPECI">#N/A</definedName>
    <definedName name="SSS">'[2]#REF'!#REF!</definedName>
    <definedName name="START">#REF!</definedName>
    <definedName name="START1">#REF!</definedName>
    <definedName name="START2">#REF!</definedName>
    <definedName name="START3">#N/A</definedName>
    <definedName name="SUB">#REF!</definedName>
    <definedName name="SUM">#REF!</definedName>
    <definedName name="SWL">#REF!</definedName>
    <definedName name="SWR">#REF!</definedName>
    <definedName name="T">#REF!</definedName>
    <definedName name="T1S">#REF!</definedName>
    <definedName name="T2S">#REF!</definedName>
    <definedName name="T3S">#REF!</definedName>
    <definedName name="TML">#REF!</definedName>
    <definedName name="TMO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ttt" localSheetId="0" hidden="1">{#N/A,#N/A,FALSE,"부대1"}</definedName>
    <definedName name="ttt" hidden="1">{#N/A,#N/A,FALSE,"부대1"}</definedName>
    <definedName name="TTTY">[11]JUCKEYK!$A$1:$N$61</definedName>
    <definedName name="TW">#REF!</definedName>
    <definedName name="TWL">#REF!</definedName>
    <definedName name="TWR">#REF!</definedName>
    <definedName name="UNITPRICE">#REF!</definedName>
    <definedName name="uuu" localSheetId="0" hidden="1">{#N/A,#N/A,FALSE,"부대2"}</definedName>
    <definedName name="uuu" hidden="1">{#N/A,#N/A,FALSE,"부대2"}</definedName>
    <definedName name="vcc" localSheetId="0" hidden="1">{#N/A,#N/A,FALSE,"구조1"}</definedName>
    <definedName name="vcc" hidden="1">{#N/A,#N/A,FALSE,"구조1"}</definedName>
    <definedName name="wrn.2번." localSheetId="0" hidden="1">{#N/A,#N/A,FALSE,"2~8번"}</definedName>
    <definedName name="wrn.2번." hidden="1">{#N/A,#N/A,FALSE,"2~8번"}</definedName>
    <definedName name="wrn.97년._.사업계획._.및._.예산지침." localSheetId="0" hidden="1">{#N/A,#N/A,TRUE,"1";#N/A,#N/A,TRUE,"2";#N/A,#N/A,TRUE,"3";#N/A,#N/A,TRUE,"4";#N/A,#N/A,TRUE,"5";#N/A,#N/A,TRUE,"6";#N/A,#N/A,TRUE,"7"}</definedName>
    <definedName name="wrn.97년._.사업계획._.및._.예산지침." hidden="1">{#N/A,#N/A,TRUE,"1";#N/A,#N/A,TRUE,"2";#N/A,#N/A,TRUE,"3";#N/A,#N/A,TRUE,"4";#N/A,#N/A,TRUE,"5";#N/A,#N/A,TRUE,"6";#N/A,#N/A,TRUE,"7"}</definedName>
    <definedName name="wrn.골재소요량." localSheetId="0" hidden="1">{#N/A,#N/A,FALSE,"골재소요량";#N/A,#N/A,FALSE,"골재소요량"}</definedName>
    <definedName name="wrn.골재소요량." hidden="1">{#N/A,#N/A,FALSE,"골재소요량";#N/A,#N/A,FALSE,"골재소요량"}</definedName>
    <definedName name="wrn.구조2." localSheetId="0" hidden="1">{#N/A,#N/A,FALSE,"구조2"}</definedName>
    <definedName name="wrn.구조2." hidden="1">{#N/A,#N/A,FALSE,"구조2"}</definedName>
    <definedName name="wrn.단가표지." localSheetId="0" hidden="1">{#N/A,#N/A,FALSE,"단가표지"}</definedName>
    <definedName name="wrn.단가표지." hidden="1">{#N/A,#N/A,FALSE,"단가표지"}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속도." localSheetId="0" hidden="1">{#N/A,#N/A,FALSE,"속도"}</definedName>
    <definedName name="wrn.속도." hidden="1">{#N/A,#N/A,FALSE,"속도"}</definedName>
    <definedName name="wrn.운반시간." localSheetId="0" hidden="1">{#N/A,#N/A,FALSE,"운반시간"}</definedName>
    <definedName name="wrn.운반시간." hidden="1">{#N/A,#N/A,FALSE,"운반시간"}</definedName>
    <definedName name="wrn.이정표." localSheetId="0" hidden="1">{#N/A,#N/A,FALSE,"이정표"}</definedName>
    <definedName name="wrn.이정표." hidden="1">{#N/A,#N/A,FALSE,"이정표"}</definedName>
    <definedName name="wrn.조골재." localSheetId="0" hidden="1">{#N/A,#N/A,FALSE,"조골재"}</definedName>
    <definedName name="wrn.조골재." hidden="1">{#N/A,#N/A,FALSE,"조골재"}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지." localSheetId="0" hidden="1">{#N/A,#N/A,FALSE,"표지"}</definedName>
    <definedName name="wrn.표지." hidden="1">{#N/A,#N/A,FALSE,"표지"}</definedName>
    <definedName name="wrn.표지목차." localSheetId="0" hidden="1">{#N/A,#N/A,FALSE,"표지목차"}</definedName>
    <definedName name="wrn.표지목차." hidden="1">{#N/A,#N/A,FALSE,"표지목차"}</definedName>
    <definedName name="wrn.혼합골재." localSheetId="0" hidden="1">{#N/A,#N/A,FALSE,"혼합골재"}</definedName>
    <definedName name="wrn.혼합골재." hidden="1">{#N/A,#N/A,FALSE,"혼합골재"}</definedName>
    <definedName name="WSO">#REF!</definedName>
    <definedName name="WW">#REF!</definedName>
    <definedName name="X9701D_일위대가_List">#REF!</definedName>
    <definedName name="XX">#REF!</definedName>
    <definedName name="YRRRYT">#REF!</definedName>
    <definedName name="yyyyy" localSheetId="0" hidden="1">{#N/A,#N/A,FALSE,"이정표"}</definedName>
    <definedName name="yyyyy" hidden="1">{#N/A,#N/A,FALSE,"이정표"}</definedName>
    <definedName name="ZZ">#REF!</definedName>
    <definedName name="ㄱㄷㅈ">[13]설계내역서!$B$2:$N$343</definedName>
    <definedName name="ㄱㄷㅈㄱㄷㅈㄱㅈㄷ" localSheetId="0" hidden="1">{#N/A,#N/A,FALSE,"혼합골재"}</definedName>
    <definedName name="ㄱㄷㅈㄱㄷㅈㄱㅈㄷ" hidden="1">{#N/A,#N/A,FALSE,"혼합골재"}</definedName>
    <definedName name="간접노무비">#REF!</definedName>
    <definedName name="경">#REF!</definedName>
    <definedName name="고" localSheetId="0" hidden="1">{#N/A,#N/A,FALSE,"조골재"}</definedName>
    <definedName name="고" hidden="1">{#N/A,#N/A,FALSE,"조골재"}</definedName>
    <definedName name="고케">#REF!</definedName>
    <definedName name="곡사명">[14]Total!#REF!</definedName>
    <definedName name="곱">[7]DATE!$I$24:$I$85</definedName>
    <definedName name="공공시설">#REF!</definedName>
    <definedName name="공구손료">#REF!</definedName>
    <definedName name="공급가액">#REF!</definedName>
    <definedName name="공기">#REF!</definedName>
    <definedName name="공사명">#REF!</definedName>
    <definedName name="공압축3.5간재">'[15]기계경비(시간당)'!$H$248</definedName>
    <definedName name="공압축3.5노무">'[15]기계경비(시간당)'!$H$244</definedName>
    <definedName name="공압축3.5노무야간">'[15]기계경비(시간당)'!$H$245</definedName>
    <definedName name="공압축3.5손료">'[15]기계경비(시간당)'!$H$243</definedName>
    <definedName name="공압축7.1간재">'[15]기계경비(시간당)'!$H$256</definedName>
    <definedName name="공압축7.1노무">'[15]기계경비(시간당)'!$H$252</definedName>
    <definedName name="공압축7.1노무야간">'[15]기계경비(시간당)'!$H$253</definedName>
    <definedName name="공압축7.1손료">'[15]기계경비(시간당)'!$H$251</definedName>
    <definedName name="관급">[2]갑지!#REF!,[2]갑지!#REF!,[2]갑지!#REF!</definedName>
    <definedName name="관급자재대">#REF!</definedName>
    <definedName name="교육">#REF!</definedName>
    <definedName name="교통">#REF!</definedName>
    <definedName name="교화">#REF!</definedName>
    <definedName name="규격">[7]DATE!$C$24:$C$85</definedName>
    <definedName name="기본서류" localSheetId="0">'원가계산서(건축)'!기본서류</definedName>
    <definedName name="기본서류">'원가계산서(건축)'!기본서류</definedName>
    <definedName name="기상">#REF!</definedName>
    <definedName name="ㄳㄷ" localSheetId="0" hidden="1">{#N/A,#N/A,FALSE,"조골재"}</definedName>
    <definedName name="ㄳㄷ" hidden="1">{#N/A,#N/A,FALSE,"조골재"}</definedName>
    <definedName name="나.">#REF!</definedName>
    <definedName name="낙찰가">#N/A</definedName>
    <definedName name="내공H">#REF!</definedName>
    <definedName name="내공V">#REF!</definedName>
    <definedName name="내공넓이">#REF!</definedName>
    <definedName name="내공높이">#REF!</definedName>
    <definedName name="내벽">#REF!</definedName>
    <definedName name="내전">#REF!</definedName>
    <definedName name="노임단가">#REF!</definedName>
    <definedName name="ㄷ41">[16]하부철근수량!#REF!</definedName>
    <definedName name="ㄷㅈㄱ" localSheetId="0" hidden="1">{#N/A,#N/A,FALSE,"포장1";#N/A,#N/A,FALSE,"포장1"}</definedName>
    <definedName name="ㄷㅈㄱ" hidden="1">{#N/A,#N/A,FALSE,"포장1";#N/A,#N/A,FALSE,"포장1"}</definedName>
    <definedName name="다.">#REF!</definedName>
    <definedName name="단가">#REF!</definedName>
    <definedName name="단가검토">'[2]#REF'!$A$12:$T$42</definedName>
    <definedName name="단가비교표">[2]갑지!$D$19:$D$19,[2]갑지!$F$19:$BD$19</definedName>
    <definedName name="단가산출">#REF!</definedName>
    <definedName name="단가테이블">'[15]기계경비(시간당)'!$C$1:$F$58</definedName>
    <definedName name="단관M">[7]DATE!$H$24:$H$85</definedName>
    <definedName name="대가">#REF!,#REF!</definedName>
    <definedName name="대기질">#REF!</definedName>
    <definedName name="대기질측정">#REF!</definedName>
    <definedName name="대안설정">#REF!</definedName>
    <definedName name="더하기">[7]DATE!$J$24:$J$85</definedName>
    <definedName name="동식물상">#REF!</definedName>
    <definedName name="ㄹ116">[17]가로등내역서!#REF!</definedName>
    <definedName name="램머Q간재">[15]램머!$D$20</definedName>
    <definedName name="램머Q간재10">[15]램머!$F$20</definedName>
    <definedName name="램머Q간재야간">[15]램머!$J$20</definedName>
    <definedName name="램머Q노무">[15]램머!$D$21</definedName>
    <definedName name="램머Q노무10">[15]램머!$F$21</definedName>
    <definedName name="램머Q노무야간">[15]램머!$J$21</definedName>
    <definedName name="램머Q손료">[15]램머!$D$22</definedName>
    <definedName name="램머Q손료10">[15]램머!$F$22</definedName>
    <definedName name="램머Q손료야간">[15]램머!$J$22</definedName>
    <definedName name="램머간재">'[15]기계경비(시간당)'!$H$170</definedName>
    <definedName name="램머노무">'[15]기계경비(시간당)'!$H$166</definedName>
    <definedName name="램머노무야간">'[15]기계경비(시간당)'!$H$167</definedName>
    <definedName name="램머손료">'[15]기계경비(시간당)'!$H$165</definedName>
    <definedName name="ㅀ오ㅓㅎ롱ㄶㄹㄴ" localSheetId="0" hidden="1">{#N/A,#N/A,FALSE,"2~8번"}</definedName>
    <definedName name="ㅀ오ㅓㅎ롱ㄶㄹㄴ" hidden="1">{#N/A,#N/A,FALSE,"2~8번"}</definedName>
    <definedName name="ㅁ500">[18]Baby일위대가!#REF!</definedName>
    <definedName name="면벽높이">#REF!</definedName>
    <definedName name="면벽두께">#REF!</definedName>
    <definedName name="면적">#REF!</definedName>
    <definedName name="문화재">#REF!</definedName>
    <definedName name="ㅂ2ㅂ2" localSheetId="0" hidden="1">{#N/A,#N/A,FALSE,"배수1"}</definedName>
    <definedName name="ㅂ2ㅂ2" hidden="1">{#N/A,#N/A,FALSE,"배수1"}</definedName>
    <definedName name="ㅂㅂ" localSheetId="0" hidden="1">{#N/A,#N/A,FALSE,"표지"}</definedName>
    <definedName name="ㅂㅂ" hidden="1">{#N/A,#N/A,FALSE,"표지"}</definedName>
    <definedName name="ㅂㅈ" localSheetId="0" hidden="1">{#N/A,#N/A,TRUE,"1";#N/A,#N/A,TRUE,"2";#N/A,#N/A,TRUE,"3";#N/A,#N/A,TRUE,"4";#N/A,#N/A,TRUE,"5";#N/A,#N/A,TRUE,"6";#N/A,#N/A,TRUE,"7"}</definedName>
    <definedName name="ㅂㅈ" hidden="1">{#N/A,#N/A,TRUE,"1";#N/A,#N/A,TRUE,"2";#N/A,#N/A,TRUE,"3";#N/A,#N/A,TRUE,"4";#N/A,#N/A,TRUE,"5";#N/A,#N/A,TRUE,"6";#N/A,#N/A,TRUE,"7"}</definedName>
    <definedName name="ㅂ쟈ㅕㅑㅂ1" localSheetId="0" hidden="1">{#N/A,#N/A,FALSE,"배수1"}</definedName>
    <definedName name="ㅂ쟈ㅕㅑㅂ1" hidden="1">{#N/A,#N/A,FALSE,"배수1"}</definedName>
    <definedName name="배전">#REF!</definedName>
    <definedName name="백02간재">'[15]기계경비(시간당)'!$H$161</definedName>
    <definedName name="백02간재티스제외">'[15]기계경비(시간당)'!$H$162</definedName>
    <definedName name="백02노무">'[15]기계경비(시간당)'!$H$153</definedName>
    <definedName name="백02노무야간">'[15]기계경비(시간당)'!$H$157</definedName>
    <definedName name="백02손료">'[15]기계경비(시간당)'!$H$149</definedName>
    <definedName name="백04간재">'[15]기계경비(시간당)'!$H$145</definedName>
    <definedName name="백04간재티스제외">'[15]기계경비(시간당)'!$H$146</definedName>
    <definedName name="백04노무">'[15]기계경비(시간당)'!$H$137</definedName>
    <definedName name="백04노무야간">'[15]기계경비(시간당)'!$H$141</definedName>
    <definedName name="백04손료">'[15]기계경비(시간당)'!$H$133</definedName>
    <definedName name="백07간재">'[15]기계경비(시간당)'!$H$129</definedName>
    <definedName name="백07노무">'[15]기계경비(시간당)'!$H$121</definedName>
    <definedName name="백07손료">'[15]기계경비(시간당)'!$H$117</definedName>
    <definedName name="보인">#REF!</definedName>
    <definedName name="보통인부">'[15]기계경비(시간당)'!$D$2</definedName>
    <definedName name="부대a" localSheetId="0" hidden="1">{#N/A,#N/A,FALSE,"골재소요량";#N/A,#N/A,FALSE,"골재소요량"}</definedName>
    <definedName name="부대a" hidden="1">{#N/A,#N/A,FALSE,"골재소요량";#N/A,#N/A,FALSE,"골재소요량"}</definedName>
    <definedName name="부대원본" localSheetId="0" hidden="1">{#N/A,#N/A,FALSE,"토공2"}</definedName>
    <definedName name="부대원본" hidden="1">{#N/A,#N/A,FALSE,"토공2"}</definedName>
    <definedName name="부대입찰">[19]본공사!$A$1:$G$630</definedName>
    <definedName name="브02간재구조물">'[15]기계경비(시간당)'!$H$112</definedName>
    <definedName name="브02노무">'[15]기계경비(시간당)'!$H$110</definedName>
    <definedName name="브02노무야간">'[15]기계경비(시간당)'!$H$111</definedName>
    <definedName name="브02손료">'[15]기계경비(시간당)'!$H$109</definedName>
    <definedName name="브04간재구조물">'[15]기계경비(시간당)'!$H$105</definedName>
    <definedName name="브04노무">'[15]기계경비(시간당)'!$H$103</definedName>
    <definedName name="브04노무야간">'[15]기계경비(시간당)'!$H$104</definedName>
    <definedName name="브04손료">'[15]기계경비(시간당)'!$H$102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브레이드">'[15]기계경비(시간당)'!$D$28</definedName>
    <definedName name="블록H">#REF!</definedName>
    <definedName name="블록V">#REF!</definedName>
    <definedName name="비계">#REF!</definedName>
    <definedName name="비목1">#REF!</definedName>
    <definedName name="비목2">#REF!</definedName>
    <definedName name="비목3">#REF!</definedName>
    <definedName name="비목4">#REF!</definedName>
    <definedName name="ㅅㄱㄷ" localSheetId="0" hidden="1">{#N/A,#N/A,FALSE,"2~8번"}</definedName>
    <definedName name="ㅅㄱㄷ" hidden="1">{#N/A,#N/A,FALSE,"2~8번"}</definedName>
    <definedName name="ㅅㄱㄷㅅㄱㄷ" localSheetId="0" hidden="1">{#N/A,#N/A,FALSE,"구조2"}</definedName>
    <definedName name="ㅅㄱㄷㅅㄱㄷ" hidden="1">{#N/A,#N/A,FALSE,"구조2"}</definedName>
    <definedName name="ㅅㄱㄷㅅㄷㄱ" localSheetId="0" hidden="1">{#N/A,#N/A,FALSE,"단가표지"}</definedName>
    <definedName name="ㅅㄱㄷㅅㄷㄱ" hidden="1">{#N/A,#N/A,FALSE,"단가표지"}</definedName>
    <definedName name="ㅅㄱㄷㅅㄷㄳ" localSheetId="0" hidden="1">{#N/A,#N/A,FALSE,"골재소요량";#N/A,#N/A,FALSE,"골재소요량"}</definedName>
    <definedName name="ㅅㄱㄷㅅㄷㄳ" hidden="1">{#N/A,#N/A,FALSE,"골재소요량";#N/A,#N/A,FALSE,"골재소요량"}</definedName>
    <definedName name="사업의">#REF!</definedName>
    <definedName name="사후환경조사">#REF!</definedName>
    <definedName name="산업">#REF!</definedName>
    <definedName name="상부슬라브">#REF!</definedName>
    <definedName name="설계가">#N/A</definedName>
    <definedName name="소음진동">#REF!</definedName>
    <definedName name="소음진동측정">#REF!</definedName>
    <definedName name="소켓무게">[7]DATE!$G$24:$G$79</definedName>
    <definedName name="소형B손료">'[15]기계경비(시간당)'!$H$240</definedName>
    <definedName name="수량검토">'[2]#REF'!$A$6:$U$99</definedName>
    <definedName name="수량산출서">[20]단가산출!#REF!</definedName>
    <definedName name="수리수문">#REF!</definedName>
    <definedName name="수질">#REF!</definedName>
    <definedName name="수질측정">#REF!</definedName>
    <definedName name="신축이음각도">#REF!</definedName>
    <definedName name="신축이음갯수">#REF!</definedName>
    <definedName name="ㅇㄹ">[21]단가산출서!$A$2:$N$87</definedName>
    <definedName name="ㅇㅇㅇ" localSheetId="0" hidden="1">{#N/A,#N/A,FALSE,"운반시간"}</definedName>
    <definedName name="ㅇㅇㅇ" hidden="1">{#N/A,#N/A,FALSE,"운반시간"}</definedName>
    <definedName name="악취">#REF!</definedName>
    <definedName name="안전">#REF!</definedName>
    <definedName name="연1">'[22]안양동교 1안'!#REF!</definedName>
    <definedName name="연장">#REF!</definedName>
    <definedName name="외벽">#REF!</definedName>
    <definedName name="요약문">#REF!</definedName>
    <definedName name="용접">#REF!</definedName>
    <definedName name="용접공">'[15]기계경비(시간당)'!$D$13</definedName>
    <definedName name="운전">#REF!</definedName>
    <definedName name="운전사">#REF!</definedName>
    <definedName name="운전사_운반">'[15]기계경비(시간당)'!$D$7</definedName>
    <definedName name="운전조">#REF!</definedName>
    <definedName name="위락경관">#REF!</definedName>
    <definedName name="위병면회소">[23]원가계산서!#REF!</definedName>
    <definedName name="위생공중보건">#REF!</definedName>
    <definedName name="위치">#N/A</definedName>
    <definedName name="육상동식물">#REF!</definedName>
    <definedName name="육수동식물">#REF!</definedName>
    <definedName name="이형관">[7]DATE!$B$24:$B$85</definedName>
    <definedName name="인구">#REF!</definedName>
    <definedName name="인원">#REF!</definedName>
    <definedName name="일위">[2]갑지!$I$22:$I$873,[2]갑지!$I$883:$I$906</definedName>
    <definedName name="일위목록">#REF!</definedName>
    <definedName name="일조장해">#REF!</definedName>
    <definedName name="임금">#REF!</definedName>
    <definedName name="임직">#REF!</definedName>
    <definedName name="입력선택">#REF!</definedName>
    <definedName name="입찰" localSheetId="0" hidden="1">{#N/A,#N/A,FALSE,"구조2"}</definedName>
    <definedName name="입찰" hidden="1">{#N/A,#N/A,FALSE,"구조2"}</definedName>
    <definedName name="작업">#REF!</definedName>
    <definedName name="잡자재비">#REF!</definedName>
    <definedName name="장">#REF!</definedName>
    <definedName name="장비">#REF!</definedName>
    <definedName name="재료">#REF!</definedName>
    <definedName name="재료비">#REF!</definedName>
    <definedName name="재료집계3">#REF!</definedName>
    <definedName name="저감방안수립">#REF!</definedName>
    <definedName name="저케">#REF!</definedName>
    <definedName name="전선관부속품비">#REF!</definedName>
    <definedName name="전파장해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조장">#REF!</definedName>
    <definedName name="종합평가">#REF!</definedName>
    <definedName name="주거">#REF!</definedName>
    <definedName name="주민의견수렴">#REF!</definedName>
    <definedName name="중기운전기사">'[15]기계경비(시간당)'!$D$4</definedName>
    <definedName name="지설치1">'[22]안양동교 1안'!#REF!</definedName>
    <definedName name="지설치2">'[22]안양동교 1안'!#REF!</definedName>
    <definedName name="지설치3">'[22]안양동교 1안'!#REF!</definedName>
    <definedName name="지역">#N/A</definedName>
    <definedName name="지케1">'[22]안양동교 1안'!#REF!</definedName>
    <definedName name="지형지질">#REF!</definedName>
    <definedName name="직접노무비">#REF!</definedName>
    <definedName name="진석">#REF!,#REF!</definedName>
    <definedName name="차">'[24]96정변2'!#REF!</definedName>
    <definedName name="차수벽높이">#REF!</definedName>
    <definedName name="차수벽두께">#REF!</definedName>
    <definedName name="착공월">#REF!</definedName>
    <definedName name="착암공">'[15]기계경비(시간당)'!$D$12</definedName>
    <definedName name="철공">#REF!</definedName>
    <definedName name="총원가">#REF!</definedName>
    <definedName name="총원가2">#REF!</definedName>
    <definedName name="총폭">#REF!</definedName>
    <definedName name="측량">#REF!</definedName>
    <definedName name="캇타간재">'[15]기계경비(시간당)'!$H$92</definedName>
    <definedName name="캇타노무">'[15]기계경비(시간당)'!$H$88</definedName>
    <definedName name="캇타손료">'[15]기계경비(시간당)'!$H$87</definedName>
    <definedName name="케이블_1">[6]단가!#REF!</definedName>
    <definedName name="콘크">#REF!</definedName>
    <definedName name="토" localSheetId="0" hidden="1">{#N/A,#N/A,FALSE,"배수2"}</definedName>
    <definedName name="토" hidden="1">{#N/A,#N/A,FALSE,"배수2"}</definedName>
    <definedName name="토\40" localSheetId="0" hidden="1">{#N/A,#N/A,FALSE,"토공2"}</definedName>
    <definedName name="토\40" hidden="1">{#N/A,#N/A,FALSE,"토공2"}</definedName>
    <definedName name="토1" localSheetId="0" hidden="1">{#N/A,#N/A,FALSE,"이정표"}</definedName>
    <definedName name="토1" hidden="1">{#N/A,#N/A,FALSE,"이정표"}</definedName>
    <definedName name="토2" localSheetId="0" hidden="1">{#N/A,#N/A,FALSE,"조골재"}</definedName>
    <definedName name="토2" hidden="1">{#N/A,#N/A,FALSE,"조골재"}</definedName>
    <definedName name="토3" localSheetId="0" hidden="1">{#N/A,#N/A,FALSE,"구조1"}</definedName>
    <definedName name="토3" hidden="1">{#N/A,#N/A,FALSE,"구조1"}</definedName>
    <definedName name="토양">#REF!</definedName>
    <definedName name="토지이용">#REF!</definedName>
    <definedName name="특고">#REF!</definedName>
    <definedName name="특별">#REF!</definedName>
    <definedName name="특별인부">'[15]기계경비(시간당)'!$D$9</definedName>
    <definedName name="파일길이">#REF!</definedName>
    <definedName name="파일종갯수">#REF!</definedName>
    <definedName name="파일횡갯수">#REF!</definedName>
    <definedName name="평가대상지역">#REF!</definedName>
    <definedName name="폐기물">#REF!</definedName>
    <definedName name="포지머ㅗㄱㄷㅌ킹1" localSheetId="0" hidden="1">{#N/A,#N/A,FALSE,"표지목차"}</definedName>
    <definedName name="포지머ㅗㄱㄷㅌ킹1" hidden="1">{#N/A,#N/A,FALSE,"표지목차"}</definedName>
    <definedName name="폽장2" localSheetId="0" hidden="1">{#N/A,#N/A,FALSE,"포장1";#N/A,#N/A,FALSE,"포장1"}</definedName>
    <definedName name="폽장2" hidden="1">{#N/A,#N/A,FALSE,"포장1";#N/A,#N/A,FALSE,"포장1"}</definedName>
    <definedName name="표지다">#REF!</definedName>
    <definedName name="ㅎ로낟안" localSheetId="0" hidden="1">{#N/A,#N/A,FALSE,"혼합골재"}</definedName>
    <definedName name="ㅎ로낟안" hidden="1">{#N/A,#N/A,FALSE,"혼합골재"}</definedName>
    <definedName name="하도급사항" hidden="1">#REF!</definedName>
    <definedName name="하부슬라브">#REF!</definedName>
    <definedName name="행간격1">#REF!,#REF!,#REF!,#REF!,#REF!,#REF!,#REF!,#REF!,#REF!,#REF!,#REF!,#REF!,#REF!,#REF!,#REF!,#REF!,#REF!,#REF!,#REF!</definedName>
    <definedName name="행간격2">#REF!,#REF!,#REF!,#REF!,#REF!,#REF!,#REF!,#REF!,#REF!,#REF!,#REF!,#REF!,#REF!,#REF!,#REF!,#REF!,#REF!,#REF!,#REF!,#REF!</definedName>
    <definedName name="헌치H">#REF!</definedName>
    <definedName name="헌치V">#REF!</definedName>
    <definedName name="형상">[7]DATE!$D$24:$D$85</definedName>
    <definedName name="형틀">#REF!</definedName>
    <definedName name="호호" localSheetId="0" hidden="1">{#N/A,#N/A,FALSE,"포장1";#N/A,#N/A,FALSE,"포장1"}</definedName>
    <definedName name="호호" hidden="1">{#N/A,#N/A,FALSE,"포장1";#N/A,#N/A,FALSE,"포장1"}</definedName>
    <definedName name="환경영향요소">#REF!</definedName>
    <definedName name="환율">'[15]기계경비(시간당)'!$D$21</definedName>
    <definedName name="ㅏ576">[17]가로등내역서!#REF!</definedName>
    <definedName name="ㅓㅓㅓ">[14]Total!#REF!</definedName>
    <definedName name="ㅡㅁㅊ개14">[10]!Macro13</definedName>
    <definedName name="ㅣㅣㅣ">[14]Total!#REF!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1" l="1"/>
  <c r="D36" i="11"/>
  <c r="G9" i="9" l="1"/>
  <c r="H9" i="9" s="1"/>
  <c r="I9" i="9"/>
  <c r="J9" i="9" s="1"/>
  <c r="G17" i="9"/>
  <c r="H17" i="9" s="1"/>
  <c r="E16" i="9"/>
  <c r="G16" i="9"/>
  <c r="H16" i="9" s="1"/>
  <c r="I16" i="9"/>
  <c r="J16" i="9" s="1"/>
  <c r="G15" i="9"/>
  <c r="H15" i="9" s="1"/>
  <c r="I18" i="9" l="1"/>
  <c r="J18" i="9" s="1"/>
  <c r="I15" i="9"/>
  <c r="J15" i="9" s="1"/>
  <c r="I17" i="9"/>
  <c r="J17" i="9" s="1"/>
  <c r="G18" i="9"/>
  <c r="H18" i="9" s="1"/>
  <c r="I20" i="9"/>
  <c r="J20" i="9" s="1"/>
  <c r="G20" i="9"/>
  <c r="H20" i="9" s="1"/>
  <c r="E20" i="9"/>
  <c r="E18" i="9"/>
  <c r="E17" i="9"/>
  <c r="F17" i="9" s="1"/>
  <c r="F16" i="9"/>
  <c r="L16" i="9" s="1"/>
  <c r="K16" i="9"/>
  <c r="E15" i="9"/>
  <c r="G14" i="9"/>
  <c r="H14" i="9" s="1"/>
  <c r="I10" i="9"/>
  <c r="J10" i="9" s="1"/>
  <c r="I14" i="9"/>
  <c r="J14" i="9" s="1"/>
  <c r="G12" i="9"/>
  <c r="H12" i="9" s="1"/>
  <c r="L17" i="9" l="1"/>
  <c r="T16" i="9"/>
  <c r="D11" i="11"/>
  <c r="I11" i="9"/>
  <c r="J11" i="9" s="1"/>
  <c r="G11" i="9"/>
  <c r="H11" i="9" s="1"/>
  <c r="G8" i="9"/>
  <c r="H8" i="9" s="1"/>
  <c r="K17" i="9"/>
  <c r="T17" i="9"/>
  <c r="F20" i="9"/>
  <c r="L20" i="9" s="1"/>
  <c r="K20" i="9"/>
  <c r="K18" i="9"/>
  <c r="F18" i="9"/>
  <c r="L18" i="9" s="1"/>
  <c r="F15" i="9"/>
  <c r="L15" i="9" s="1"/>
  <c r="K15" i="9"/>
  <c r="I12" i="9"/>
  <c r="J12" i="9" s="1"/>
  <c r="T20" i="9" l="1"/>
  <c r="D31" i="11"/>
  <c r="I8" i="9"/>
  <c r="J8" i="9" s="1"/>
  <c r="I19" i="9"/>
  <c r="J19" i="9" s="1"/>
  <c r="T18" i="9"/>
  <c r="I13" i="9"/>
  <c r="J13" i="9" s="1"/>
  <c r="E9" i="9" l="1"/>
  <c r="G13" i="9"/>
  <c r="H13" i="9" s="1"/>
  <c r="F9" i="9" l="1"/>
  <c r="L9" i="9" s="1"/>
  <c r="K9" i="9"/>
  <c r="G7" i="9" l="1"/>
  <c r="H7" i="9" s="1"/>
  <c r="E14" i="9" l="1"/>
  <c r="E10" i="9"/>
  <c r="E12" i="9"/>
  <c r="K12" i="9" l="1"/>
  <c r="F12" i="9"/>
  <c r="L12" i="9" s="1"/>
  <c r="F10" i="9"/>
  <c r="F14" i="9"/>
  <c r="L14" i="9" s="1"/>
  <c r="K14" i="9"/>
  <c r="G10" i="9"/>
  <c r="H10" i="9" s="1"/>
  <c r="G19" i="9"/>
  <c r="H19" i="9" s="1"/>
  <c r="K10" i="9" l="1"/>
  <c r="G6" i="9"/>
  <c r="H6" i="9" s="1"/>
  <c r="G5" i="9" s="1"/>
  <c r="H5" i="9" s="1"/>
  <c r="L10" i="9"/>
  <c r="H27" i="9" l="1"/>
  <c r="D8" i="11"/>
  <c r="E7" i="9" l="1"/>
  <c r="E8" i="9"/>
  <c r="E11" i="9"/>
  <c r="D16" i="11"/>
  <c r="D17" i="11" s="1"/>
  <c r="D9" i="11"/>
  <c r="D10" i="11" s="1"/>
  <c r="D15" i="11"/>
  <c r="D18" i="11"/>
  <c r="E13" i="9"/>
  <c r="D14" i="11" l="1"/>
  <c r="D13" i="11"/>
  <c r="F11" i="9"/>
  <c r="L11" i="9" s="1"/>
  <c r="K11" i="9"/>
  <c r="F8" i="9"/>
  <c r="L8" i="9" s="1"/>
  <c r="K8" i="9"/>
  <c r="K13" i="9"/>
  <c r="F13" i="9"/>
  <c r="L13" i="9" s="1"/>
  <c r="F7" i="9"/>
  <c r="I7" i="9" l="1"/>
  <c r="E19" i="9"/>
  <c r="F19" i="9" l="1"/>
  <c r="K19" i="9"/>
  <c r="J7" i="9"/>
  <c r="K7" i="9"/>
  <c r="I6" i="9" l="1"/>
  <c r="J6" i="9" s="1"/>
  <c r="I5" i="9" s="1"/>
  <c r="J5" i="9" s="1"/>
  <c r="L7" i="9"/>
  <c r="L19" i="9"/>
  <c r="E6" i="9"/>
  <c r="K6" i="9" l="1"/>
  <c r="F6" i="9"/>
  <c r="J27" i="9"/>
  <c r="D12" i="11"/>
  <c r="L6" i="9" l="1"/>
  <c r="E5" i="9"/>
  <c r="K5" i="9" l="1"/>
  <c r="F5" i="9"/>
  <c r="F27" i="9" l="1"/>
  <c r="L5" i="9"/>
  <c r="L27" i="9" s="1"/>
  <c r="D4" i="11"/>
  <c r="D7" i="11" l="1"/>
  <c r="D20" i="11" l="1"/>
  <c r="D24" i="11"/>
  <c r="D21" i="11"/>
  <c r="D23" i="11"/>
  <c r="D25" i="11" l="1"/>
  <c r="D26" i="11" l="1"/>
  <c r="D27" i="11" s="1"/>
  <c r="D33" i="11" l="1"/>
  <c r="D34" i="11" l="1"/>
  <c r="D35" i="11" s="1"/>
  <c r="D38" i="11" l="1"/>
</calcChain>
</file>

<file path=xl/sharedStrings.xml><?xml version="1.0" encoding="utf-8"?>
<sst xmlns="http://schemas.openxmlformats.org/spreadsheetml/2006/main" count="1223" uniqueCount="415">
  <si>
    <t>공 종 별 집 계 표</t>
  </si>
  <si>
    <t>[ 과천시민회관옥상방수및시설개선공사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</si>
  <si>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</si>
  <si>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</si>
  <si>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</si>
  <si>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</si>
  <si>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</si>
  <si>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</si>
  <si>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</si>
  <si>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</si>
  <si>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</si>
  <si>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</si>
  <si>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</si>
  <si>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</si>
  <si>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</si>
  <si>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</si>
  <si>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</si>
  <si>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</si>
  <si>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</si>
  <si>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</si>
  <si>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</si>
  <si>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</si>
  <si>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</si>
  <si>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</si>
  <si>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</si>
  <si>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</si>
  <si>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</si>
  <si>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</si>
  <si>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</si>
  <si>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</si>
  <si>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</si>
  <si>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</si>
  <si>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</si>
  <si>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</si>
  <si>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</si>
  <si>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</si>
  <si>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</si>
  <si>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</si>
  <si>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</si>
  <si>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</si>
  <si>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</si>
  <si>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</si>
  <si>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</si>
  <si>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</si>
  <si>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</si>
  <si>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</si>
  <si>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</si>
  <si>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</si>
  <si>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</si>
  <si>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</si>
  <si>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</si>
  <si>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과천시민회관옥상방수및시설개선공사</t>
  </si>
  <si>
    <t/>
  </si>
  <si>
    <t>01</t>
  </si>
  <si>
    <t>0101  건  축  공  사</t>
  </si>
  <si>
    <t>0101</t>
  </si>
  <si>
    <t>010101  가  설  공  사</t>
  </si>
  <si>
    <t>010101</t>
  </si>
  <si>
    <t>콘테이너형 가설사무소 설치 및 해체</t>
  </si>
  <si>
    <t>3.0*6.0m, 1개월</t>
  </si>
  <si>
    <t>개소</t>
  </si>
  <si>
    <t>51C632031F84970BCF17E2BBFE60D8</t>
  </si>
  <si>
    <t>T</t>
  </si>
  <si>
    <t>F</t>
  </si>
  <si>
    <t>01010151C632031F84970BCF17E2BBFE60D8</t>
  </si>
  <si>
    <t>강관 조립말비계(이동식)설치 및 해체</t>
  </si>
  <si>
    <t>높이 2m, 1개월</t>
  </si>
  <si>
    <t>대</t>
  </si>
  <si>
    <t>51C63203298ED5FE4C172DFD70BC80</t>
  </si>
  <si>
    <t>01010151C63203298ED5FE4C172DFD70BC80</t>
  </si>
  <si>
    <t>높이 4m, 1개월</t>
  </si>
  <si>
    <t>51C63203298ED5FE4C172DFE1726D3</t>
  </si>
  <si>
    <t>01010151C63203298ED5FE4C172DFE1726D3</t>
  </si>
  <si>
    <t>건축물 현장정리</t>
  </si>
  <si>
    <t>복합공종</t>
  </si>
  <si>
    <t>M2</t>
  </si>
  <si>
    <t>51C63203718E674C1B17F65926F307</t>
  </si>
  <si>
    <t>01010151C63203718E674C1B17F65926F307</t>
  </si>
  <si>
    <t>고소작업대[자재및폐기물운반]</t>
  </si>
  <si>
    <t>3톤(운반포함)</t>
  </si>
  <si>
    <t>일</t>
  </si>
  <si>
    <t>51C632030E8AD032B4174A9F2EE00F</t>
  </si>
  <si>
    <t>01010151C632030E8AD032B4174A9F2EE00F</t>
  </si>
  <si>
    <t>방진망 설치 및 해체(H=1800)</t>
  </si>
  <si>
    <t>P.E, 1.5*150m+강관비계</t>
  </si>
  <si>
    <t>51C63203298FF3AAA717A126C37587</t>
  </si>
  <si>
    <t>01010151C63203298FF3AAA717A126C37587</t>
  </si>
  <si>
    <t>가림막 가설휀스 설치 및 해체</t>
  </si>
  <si>
    <t>이동식, 2000W*1500H</t>
  </si>
  <si>
    <t>조</t>
  </si>
  <si>
    <t>51C63203298C21338317D9C822D28F</t>
  </si>
  <si>
    <t>01010151C63203298C21338317D9C822D28F</t>
  </si>
  <si>
    <t>[ 합           계 ]</t>
  </si>
  <si>
    <t>TOTAL</t>
  </si>
  <si>
    <t>010102  돌    공    사</t>
  </si>
  <si>
    <t>010102</t>
  </si>
  <si>
    <t>화강석붙임(습식, 버너)</t>
  </si>
  <si>
    <t>벽, 마천석 30mm, 모르타르 20mm, 줄눈포함</t>
  </si>
  <si>
    <t>51C6F2536B83E686FB17B1F587E096</t>
  </si>
  <si>
    <t>01010251C6F2536B83E686FB17B1F587E096</t>
  </si>
  <si>
    <t>화강석붙임(건식/앵커, 버너)</t>
  </si>
  <si>
    <t>벽, 포천석 30mm, 줄눈포함</t>
  </si>
  <si>
    <t>51C6F2536B83E331D71741F273D751</t>
  </si>
  <si>
    <t>01010251C6F2536B83E331D71741F273D751</t>
  </si>
  <si>
    <t>바닥, 포천석 30mm, 모르타르 20mm, 줄눈포함</t>
  </si>
  <si>
    <t>51C6F2536B813B3FE8172758BD9C9C</t>
  </si>
  <si>
    <t>01010251C6F2536B813B3FE8172758BD9C9C</t>
  </si>
  <si>
    <t>바닥, 화강석 30mm&lt;자재 재사용&gt;, 모르타르 20mm, 줄눈포함</t>
  </si>
  <si>
    <t>51C6F2536B813B3FE8172758BD9C9E</t>
  </si>
  <si>
    <t>01010251C6F2536B813B3FE8172758BD9C9E</t>
  </si>
  <si>
    <t>바닥, 마천석 30mm, 모르타르 20mm, 줄눈포함</t>
  </si>
  <si>
    <t>51C6F2536B813B3FE81723E3FDD784</t>
  </si>
  <si>
    <t>01010251C6F2536B813B3FE81723E3FDD784</t>
  </si>
  <si>
    <t>바닥, 마천석 30mm, 모르타르 40mm, 줄눈포함</t>
  </si>
  <si>
    <t>51C6F2536B813B3FE81723E3FDD787</t>
  </si>
  <si>
    <t>01010251C6F2536B813B3FE81723E3FDD787</t>
  </si>
  <si>
    <t>화강석붙임(습식, 물갈기)</t>
  </si>
  <si>
    <t>챌판, 화강석 30mm&lt;자재 재사용&gt;, 모르타르 20mm, 줄눈포함</t>
  </si>
  <si>
    <t>51C6F2536B8742DD9F1721E8B37DD2</t>
  </si>
  <si>
    <t>01010251C6F2536B8742DD9F1721E8B37DD2</t>
  </si>
  <si>
    <t>매립형점자블럭(점,선형)-[점자블럭 관급]</t>
  </si>
  <si>
    <t>고강도 논슬립, 300*300*30mm, 모르타르 20mm</t>
  </si>
  <si>
    <t>EA</t>
  </si>
  <si>
    <t>51C6D2031689B676B01732502AC43F</t>
  </si>
  <si>
    <t>01010251C6D2031689B676B01732502AC43F</t>
  </si>
  <si>
    <t>010103  목공사및수장공사</t>
  </si>
  <si>
    <t>010103</t>
  </si>
  <si>
    <t>그리드루바 천장재 설치</t>
  </si>
  <si>
    <t>100*100*50, 블랙</t>
  </si>
  <si>
    <t>51C6D2035C8BD4E6C117ED620E225F</t>
  </si>
  <si>
    <t>01010351C6D2035C8BD4E6C117ED620E225F</t>
  </si>
  <si>
    <t>010104  방  수  공  사</t>
  </si>
  <si>
    <t>010104</t>
  </si>
  <si>
    <t>바닥</t>
  </si>
  <si>
    <t>51C6A2D31A82D3EC73176C4372F025</t>
  </si>
  <si>
    <t>01010451C6A2D31A82D3EC73176C4372F025</t>
  </si>
  <si>
    <t>수직</t>
  </si>
  <si>
    <t>51C6A2D31A82D3EC73176C4372F022</t>
  </si>
  <si>
    <t>01010451C6A2D31A82D3EC73176C4372F022</t>
  </si>
  <si>
    <t>누수균열보수 공사(주입방수)</t>
  </si>
  <si>
    <t>상부</t>
  </si>
  <si>
    <t>51C6A2D31A82D3EC73176C4372F1CA</t>
  </si>
  <si>
    <t>01010451C6A2D31A82D3EC73176C4372F1CA</t>
  </si>
  <si>
    <t>하부</t>
  </si>
  <si>
    <t>M</t>
  </si>
  <si>
    <t>51C6A2D31A82D3EC73176C4372F1CE</t>
  </si>
  <si>
    <t>01010451C6A2D31A82D3EC73176C4372F1CE</t>
  </si>
  <si>
    <t>석재코킹 설치</t>
  </si>
  <si>
    <t>10mm각, 비오염성 실리콘</t>
  </si>
  <si>
    <t>51C6A2D34783FFEE34177D40D68D4F</t>
  </si>
  <si>
    <t>01010451C6A2D34783FFEE34177D40D68D4F</t>
  </si>
  <si>
    <t>시멘트 액체방수 바름</t>
  </si>
  <si>
    <t>51C6A2D3BA8627382917C32E2E923C</t>
  </si>
  <si>
    <t>01010451C6A2D3BA8627382917C32E2E923C</t>
  </si>
  <si>
    <t>010105  금  속  공  사</t>
  </si>
  <si>
    <t>010105</t>
  </si>
  <si>
    <t>스텐레스점검구뚜껑-장비반입구</t>
  </si>
  <si>
    <t>STS304, 1100*1100*3.0t</t>
  </si>
  <si>
    <t>개</t>
  </si>
  <si>
    <t>51C682833F83ABB06917A75193E191</t>
  </si>
  <si>
    <t>01010551C682833F83ABB06917A75193E191</t>
  </si>
  <si>
    <t>트랜치/야외광장</t>
  </si>
  <si>
    <t>아연도그레이팅, W300. I-50*5*3t</t>
  </si>
  <si>
    <t>51C682833F84B0FBF117316937931B</t>
  </si>
  <si>
    <t>01010551C682833F84B0FBF117316937931B</t>
  </si>
  <si>
    <t>010106  미  장  공  사</t>
  </si>
  <si>
    <t>010106</t>
  </si>
  <si>
    <t>모르타르 바름</t>
  </si>
  <si>
    <t>바닥, 30mm</t>
  </si>
  <si>
    <t>51C6525315863EEBCF17BD5D205B43</t>
  </si>
  <si>
    <t>01010651C6525315863EEBCF17BD5D205B43</t>
  </si>
  <si>
    <t>레진몰탈(보수몰탈)</t>
  </si>
  <si>
    <t>0~20mm</t>
  </si>
  <si>
    <t>51C6525315863EEBCF17BD5D2782DE</t>
  </si>
  <si>
    <t>01010651C6525315863EEBCF17BD5D2782DE</t>
  </si>
  <si>
    <t>바탕처리(그라인딩(평균3mm),면처리)+레진몰탈</t>
  </si>
  <si>
    <t>7.0mm, 레진(우레탄계)몰탈</t>
  </si>
  <si>
    <t>51C6525315863EEBCF17BD5D2782DD</t>
  </si>
  <si>
    <t>01010651C6525315863EEBCF17BD5D2782DD</t>
  </si>
  <si>
    <t>010107  칠    공    사</t>
  </si>
  <si>
    <t>010107</t>
  </si>
  <si>
    <t>기존면바탕처리(그라인딩)+붓칠/TOP LIGHT</t>
  </si>
  <si>
    <t>철재면, 방청페인트 1회 + 에멀젼페인트 2회</t>
  </si>
  <si>
    <t>51C6C213DE88706FF61735AC49E083</t>
  </si>
  <si>
    <t>01010751C6C213DE88706FF61735AC49E083</t>
  </si>
  <si>
    <t>기존면바탕처리(그라인딩)+붓칠/STAIR</t>
  </si>
  <si>
    <t>51C6C213DE88706FF61735AC49E082</t>
  </si>
  <si>
    <t>01010751C6C213DE88706FF61735AC49E082</t>
  </si>
  <si>
    <t>기존면바탕처리+수성페인트 롤러칠</t>
  </si>
  <si>
    <t>외부 2회, con'c·mortar면, 친환경</t>
  </si>
  <si>
    <t>51C6C213CC820C64441744025EE389</t>
  </si>
  <si>
    <t>01010751C6C213CC820C64441744025EE389</t>
  </si>
  <si>
    <t>010108  조  경  공  사</t>
  </si>
  <si>
    <t>010108</t>
  </si>
  <si>
    <t>인조잔디 붙임</t>
  </si>
  <si>
    <t>T20, 스포츠잔디</t>
  </si>
  <si>
    <t>51EAB2E36D8939C91917E643BECA98</t>
  </si>
  <si>
    <t>01010851EAB2E36D8939C91917E643BECA98</t>
  </si>
  <si>
    <t>인조잔디</t>
  </si>
  <si>
    <t>변부마감재</t>
  </si>
  <si>
    <t>56E3B2B3318DBBEADA17EB6E286C847FE69224</t>
  </si>
  <si>
    <t>01010856E3B2B3318DBBEADA17EB6E286C847FE69224</t>
  </si>
  <si>
    <t>배수판설치</t>
  </si>
  <si>
    <t>15mm 인조잔디용</t>
  </si>
  <si>
    <t>51C6A2D3F08306B26C17A279F11461</t>
  </si>
  <si>
    <t>01010851C6A2D3F08306B26C17A279F11461</t>
  </si>
  <si>
    <t>구멍뚫기(코어드릴)</t>
  </si>
  <si>
    <t>D30*H170mm</t>
  </si>
  <si>
    <t>51C732E3EB8E7B0B61172C97517B7E</t>
  </si>
  <si>
    <t>01010851C732E3EB8E7B0B61172C97517B7E</t>
  </si>
  <si>
    <t>010109  골    재    비</t>
  </si>
  <si>
    <t>010109</t>
  </si>
  <si>
    <t>모래</t>
  </si>
  <si>
    <t>세척사, 도착도</t>
  </si>
  <si>
    <t>M3</t>
  </si>
  <si>
    <t>56C0C2931F8AA702A3175648224F798C18CA5E</t>
  </si>
  <si>
    <t>01010956C0C2931F8AA702A3175648224F798C18CA5E</t>
  </si>
  <si>
    <t>시멘트</t>
  </si>
  <si>
    <t>대리점, 40KG</t>
  </si>
  <si>
    <t>포</t>
  </si>
  <si>
    <t>56E3B2B3318E4081FF171B48008F15C7AC3D5A</t>
  </si>
  <si>
    <t>01010956E3B2B3318E4081FF171B48008F15C7AC3D5A</t>
  </si>
  <si>
    <t>010110  운    반    비</t>
  </si>
  <si>
    <t>010110</t>
  </si>
  <si>
    <t>2</t>
  </si>
  <si>
    <t>시멘트운반</t>
  </si>
  <si>
    <t>L:10km, 덤프 8ton</t>
  </si>
  <si>
    <t>51C762232C874AE29F17985F89DFAB</t>
  </si>
  <si>
    <t>01011051C762232C874AE29F17985F89DFAB</t>
  </si>
  <si>
    <t>010111  관 급 자 재 비[도급]</t>
  </si>
  <si>
    <t>010111</t>
  </si>
  <si>
    <t>6</t>
  </si>
  <si>
    <t>매립형점자블럭(점형)</t>
  </si>
  <si>
    <t>300*300*30, 고강도 논슬립</t>
  </si>
  <si>
    <t>56E3A2A3A6864E26FF178304637FD6B4BAA86E</t>
  </si>
  <si>
    <t>01011156E3A2A3A6864E26FF178304637FD6B4BAA86E</t>
  </si>
  <si>
    <t>매립형점자블럭(선형)</t>
  </si>
  <si>
    <t>56E3A2A3A6864E26FF178304637FD6B4BAA86F</t>
  </si>
  <si>
    <t>01011156E3A2A3A6864E26FF178304637FD6B4BAA86F</t>
  </si>
  <si>
    <t>조달수수료</t>
  </si>
  <si>
    <t>관급비의 0.54%</t>
  </si>
  <si>
    <t>식</t>
  </si>
  <si>
    <t>50DCC2D31F884DAC1B17FBF43291001</t>
  </si>
  <si>
    <t>01011150DCC2D31F884DAC1B17FBF43291001</t>
  </si>
  <si>
    <t>010112  관 급 자 재 비[관급]</t>
  </si>
  <si>
    <t>010112</t>
  </si>
  <si>
    <t>7</t>
  </si>
  <si>
    <t>폴리우레아방수(제트 스프레이 방식)</t>
  </si>
  <si>
    <t>탈기반포함[현장설치도]</t>
  </si>
  <si>
    <t>56C0F263558CFF364017EFAD432A0507D19B0A</t>
  </si>
  <si>
    <t>01011256C0F263558CFF364017EFAD432A0507D19B0A</t>
  </si>
  <si>
    <t>01011250DCC2D31F884DAC1B17FBF43291001</t>
  </si>
  <si>
    <t>010113  철  거  공  사</t>
  </si>
  <si>
    <t>010113</t>
  </si>
  <si>
    <t>콘크리트 및 몰탈구조물 절단</t>
  </si>
  <si>
    <t>SAW CUT</t>
  </si>
  <si>
    <t>51C732E3EB8E7B0B61172C97594B29</t>
  </si>
  <si>
    <t>01011351C732E3EB8E7B0B61172C97594B29</t>
  </si>
  <si>
    <t>화강석 철거(소형장비90%+인력10%)</t>
  </si>
  <si>
    <t>바닥, 30t 화강석+20t 몰탈</t>
  </si>
  <si>
    <t>51C732E3EB8E7B0B61172C975ECECC</t>
  </si>
  <si>
    <t>01011351C732E3EB8E7B0B61172C975ECECC</t>
  </si>
  <si>
    <t>바닥, 30t 화강석+40t 몰탈</t>
  </si>
  <si>
    <t>51C732E3EB8E7B0B61172C975ECECE</t>
  </si>
  <si>
    <t>01011351C732E3EB8E7B0B61172C975ECECE</t>
  </si>
  <si>
    <t>바닥, 30t 화강석&lt;자재 재사용&gt;+20t 몰탈</t>
  </si>
  <si>
    <t>51C732E3EB8E7B0B61172C975ECECF</t>
  </si>
  <si>
    <t>01011351C732E3EB8E7B0B61172C975ECECF</t>
  </si>
  <si>
    <t>수직, 30t 화강석&lt;자재 재사용&gt;+20t 몰탈</t>
  </si>
  <si>
    <t>51C732E3EB8E7B0B61172C975ECEC0</t>
  </si>
  <si>
    <t>01011351C732E3EB8E7B0B61172C975ECEC0</t>
  </si>
  <si>
    <t>대리석 철거(소형장비90%+인력10%)</t>
  </si>
  <si>
    <t>바닥, 20t 대리석+20t 몰탈</t>
  </si>
  <si>
    <t>51C732E3EB8E7B0B61172C975ECFEE</t>
  </si>
  <si>
    <t>01011351C732E3EB8E7B0B61172C975ECFEE</t>
  </si>
  <si>
    <t>수직, 20t 대리석+20t 몰탈</t>
  </si>
  <si>
    <t>51C732E3EB8E7B0B61172C975ECFED</t>
  </si>
  <si>
    <t>01011351C732E3EB8E7B0B61172C975ECFED</t>
  </si>
  <si>
    <t>화강석 철거(건식/앵커)</t>
  </si>
  <si>
    <t>외벽, 30T 화강석+앵커틀+줄눈</t>
  </si>
  <si>
    <t>51C732E3EB8E7B0B61172C975EC210</t>
  </si>
  <si>
    <t>01011351C732E3EB8E7B0B61172C975EC210</t>
  </si>
  <si>
    <t>점자블럭 철거(소형장비90%+인력10%)</t>
  </si>
  <si>
    <t>바닥, 300*300*18T(피스형)+몰탈32T 포함</t>
  </si>
  <si>
    <t>51C732E3EB8E7B0B61172C975FD53B</t>
  </si>
  <si>
    <t>01011351C732E3EB8E7B0B61172C975FD53B</t>
  </si>
  <si>
    <t>보호몰탈 철거(소형장비90%+인력10%)</t>
  </si>
  <si>
    <t>바닥, 30T</t>
  </si>
  <si>
    <t>51C732E3EB8E7B0B61172C97506C32</t>
  </si>
  <si>
    <t>01011351C732E3EB8E7B0B61172C97506C32</t>
  </si>
  <si>
    <t>트렌치 철거</t>
  </si>
  <si>
    <t>W:300</t>
  </si>
  <si>
    <t>51C732E3EB89F9CE8B176F8D3D0958</t>
  </si>
  <si>
    <t>01011351C732E3EB89F9CE8B176F8D3D0958</t>
  </si>
  <si>
    <t>장비반입구뚜껑 철거</t>
  </si>
  <si>
    <t>ST.L 1000*1000</t>
  </si>
  <si>
    <t>51C732E3EB89F9CE8B176F8D3D095A</t>
  </si>
  <si>
    <t>01011351C732E3EB89F9CE8B176F8D3D095A</t>
  </si>
  <si>
    <t>야외용의자 철거</t>
  </si>
  <si>
    <t>400W*2100L</t>
  </si>
  <si>
    <t>51C732E3EB89F9CE8B176F8D3D095F</t>
  </si>
  <si>
    <t>01011351C732E3EB89F9CE8B176F8D3D095F</t>
  </si>
  <si>
    <t>목재긴의자 철거</t>
  </si>
  <si>
    <t>500W*2500L*450H</t>
  </si>
  <si>
    <t>51C732E3EB89F9CE8B176F8D3D095E</t>
  </si>
  <si>
    <t>01011351C732E3EB89F9CE8B176F8D3D095E</t>
  </si>
  <si>
    <t>파라솔 구조체 철거</t>
  </si>
  <si>
    <t>3800*3800*H3000, 하부화강석포함</t>
  </si>
  <si>
    <t>51C732E3EB89F9CE8B176F8D3D08B3</t>
  </si>
  <si>
    <t>01011351C732E3EB89F9CE8B176F8D3D08B3</t>
  </si>
  <si>
    <t>천장재(텍스,석고보드,금속천장재 등...) 철거</t>
  </si>
  <si>
    <t>경량철골천장재 포함</t>
  </si>
  <si>
    <t>51C732E3EB85026296173F407ADB57</t>
  </si>
  <si>
    <t>01011351C732E3EB85026296173F407ADB57</t>
  </si>
  <si>
    <t>티타늄 칼라코팅-연삭</t>
  </si>
  <si>
    <t>T4, 스텐실</t>
  </si>
  <si>
    <t>51C732E3EB8503090117159B6607E7</t>
  </si>
  <si>
    <t>01011351C732E3EB8503090117159B6607E7</t>
  </si>
  <si>
    <t>인조잔디 철거</t>
  </si>
  <si>
    <t>51C732E3EB8503090117159B6606DE</t>
  </si>
  <si>
    <t>01011351C732E3EB8503090117159B6606DE</t>
  </si>
  <si>
    <t>석재코킹 철거</t>
  </si>
  <si>
    <t>51C732E3D9864BBCC1179A5F65811F</t>
  </si>
  <si>
    <t>01011351C732E3D9864BBCC1179A5F65811F</t>
  </si>
  <si>
    <t>010114  건설폐기물처리비</t>
  </si>
  <si>
    <t>010114</t>
  </si>
  <si>
    <t>8</t>
  </si>
  <si>
    <t>혼합건설폐기물</t>
  </si>
  <si>
    <t>건설폐재류에 가연성 5% 이하 혼합</t>
  </si>
  <si>
    <t>TON</t>
  </si>
  <si>
    <t>51C63203718E64F8DF1722FA2E0122</t>
  </si>
  <si>
    <t>01011451C63203718E64F8DF1722FA2E0122</t>
  </si>
  <si>
    <t>그 밖의 건설폐기물에 가연성 5% 이하 혼합</t>
  </si>
  <si>
    <t>51C63203718E64F8DF1722FCD50DFE</t>
  </si>
  <si>
    <t>01011451C63203718E64F8DF1722FCD50DFE</t>
  </si>
  <si>
    <t>혼합건설폐기물 상차비</t>
  </si>
  <si>
    <t>(매립지반입대상 폐기물 포함)</t>
  </si>
  <si>
    <t>51C63203718E64F9E41766D3463F7F</t>
  </si>
  <si>
    <t>01011451C63203718E64F9E41766D3463F7F</t>
  </si>
  <si>
    <t>혼합건설폐기물 운반비</t>
  </si>
  <si>
    <t>24톤 암롤트럭, 30km</t>
  </si>
  <si>
    <t>51C63203718E64F9E41766D34243D0</t>
  </si>
  <si>
    <t>01011451C63203718E64F9E41766D34243D0</t>
  </si>
  <si>
    <t xml:space="preserve"> </t>
  </si>
  <si>
    <t xml:space="preserve"> </t>
    <phoneticPr fontId="7" type="noConversion"/>
  </si>
  <si>
    <t>공 사 원 가 계 산 서 [건축공사]</t>
    <phoneticPr fontId="7" type="noConversion"/>
  </si>
  <si>
    <t>공    사    명  :</t>
    <phoneticPr fontId="7" type="noConversion"/>
  </si>
  <si>
    <t>과천시민회관옥상방수및시설개선공사</t>
    <phoneticPr fontId="1" type="noConversion"/>
  </si>
  <si>
    <t>비                     목</t>
  </si>
  <si>
    <t>금             액</t>
  </si>
  <si>
    <t>구         성         비</t>
    <phoneticPr fontId="7" type="noConversion"/>
  </si>
  <si>
    <t>비             고</t>
  </si>
  <si>
    <t>재 료 비</t>
    <phoneticPr fontId="7" type="noConversion"/>
  </si>
  <si>
    <t>직  접  재  료  비</t>
    <phoneticPr fontId="7" type="noConversion"/>
  </si>
  <si>
    <t>순</t>
  </si>
  <si>
    <t>간  접  재  료  비</t>
    <phoneticPr fontId="7" type="noConversion"/>
  </si>
  <si>
    <t>[  소            계  ]</t>
    <phoneticPr fontId="7" type="noConversion"/>
  </si>
  <si>
    <t>공</t>
  </si>
  <si>
    <t>노</t>
  </si>
  <si>
    <t>직  접  노  무  비</t>
    <phoneticPr fontId="7" type="noConversion"/>
  </si>
  <si>
    <t>무</t>
    <phoneticPr fontId="7" type="noConversion"/>
  </si>
  <si>
    <t>간  접  노  무  비</t>
    <phoneticPr fontId="7" type="noConversion"/>
  </si>
  <si>
    <t>직접노무비 *</t>
    <phoneticPr fontId="7" type="noConversion"/>
  </si>
  <si>
    <t>비</t>
  </si>
  <si>
    <t>[  소            계  ]</t>
  </si>
  <si>
    <t>운       반       비</t>
  </si>
  <si>
    <t>사</t>
    <phoneticPr fontId="7" type="noConversion"/>
  </si>
  <si>
    <t>경</t>
  </si>
  <si>
    <t>기    계    경   비</t>
  </si>
  <si>
    <t>산  재  보  험  료</t>
  </si>
  <si>
    <t>노무비 *</t>
    <phoneticPr fontId="7" type="noConversion"/>
  </si>
  <si>
    <t>고  용  보  험  료</t>
  </si>
  <si>
    <t>퇴직 공제 부금비</t>
    <phoneticPr fontId="7" type="noConversion"/>
  </si>
  <si>
    <t>1억원이상 적용</t>
    <phoneticPr fontId="7" type="noConversion"/>
  </si>
  <si>
    <t>건강보험료</t>
    <phoneticPr fontId="7" type="noConversion"/>
  </si>
  <si>
    <t>1개월이상 적용</t>
    <phoneticPr fontId="7" type="noConversion"/>
  </si>
  <si>
    <t>노인장기요양보험료</t>
    <phoneticPr fontId="7" type="noConversion"/>
  </si>
  <si>
    <t>건강보험료*</t>
    <phoneticPr fontId="7" type="noConversion"/>
  </si>
  <si>
    <t>원</t>
    <phoneticPr fontId="7" type="noConversion"/>
  </si>
  <si>
    <t>연금보험료</t>
    <phoneticPr fontId="7" type="noConversion"/>
  </si>
  <si>
    <t>공사이행보증수수료</t>
    <phoneticPr fontId="7" type="noConversion"/>
  </si>
  <si>
    <t>건설하도급대금  지급보증서발급수수료</t>
    <phoneticPr fontId="7" type="noConversion"/>
  </si>
  <si>
    <t>(재료비+직접노무비+산출경비) *</t>
    <phoneticPr fontId="7" type="noConversion"/>
  </si>
  <si>
    <t>건설기계대여대금지급보증서발급수수료</t>
    <phoneticPr fontId="7" type="noConversion"/>
  </si>
  <si>
    <t>산업안전보건관리비</t>
    <phoneticPr fontId="7" type="noConversion"/>
  </si>
  <si>
    <t>(재료비+직접노무비+관급/1.1) *</t>
    <phoneticPr fontId="7" type="noConversion"/>
  </si>
  <si>
    <t>2천만원이상 공사</t>
    <phoneticPr fontId="7" type="noConversion"/>
  </si>
  <si>
    <t>가</t>
  </si>
  <si>
    <t>기   타    경    비</t>
  </si>
  <si>
    <t>(재료비+노무비) *</t>
    <phoneticPr fontId="7" type="noConversion"/>
  </si>
  <si>
    <t>환경보전비</t>
    <phoneticPr fontId="7" type="noConversion"/>
  </si>
  <si>
    <t>계</t>
  </si>
  <si>
    <t>일      반     관     리     비</t>
    <phoneticPr fontId="7" type="noConversion"/>
  </si>
  <si>
    <t>계 *</t>
    <phoneticPr fontId="7" type="noConversion"/>
  </si>
  <si>
    <t>이                              윤</t>
  </si>
  <si>
    <t>(노무비+경비+일반관리비) *</t>
    <phoneticPr fontId="7" type="noConversion"/>
  </si>
  <si>
    <t>사급자재비</t>
    <phoneticPr fontId="7" type="noConversion"/>
  </si>
  <si>
    <t>단수정리 -</t>
    <phoneticPr fontId="7" type="noConversion"/>
  </si>
  <si>
    <t>석면폐기물처리비 [100톤미만]</t>
    <phoneticPr fontId="7" type="noConversion"/>
  </si>
  <si>
    <t>건설폐기물처리비 [100톤미만]</t>
    <phoneticPr fontId="7" type="noConversion"/>
  </si>
  <si>
    <t>작업부산물[고재]</t>
    <phoneticPr fontId="7" type="noConversion"/>
  </si>
  <si>
    <t>철거</t>
    <phoneticPr fontId="1" type="noConversion"/>
  </si>
  <si>
    <t>공        급        가        액</t>
  </si>
  <si>
    <t>부      가     가     치     세</t>
    <phoneticPr fontId="7" type="noConversion"/>
  </si>
  <si>
    <t>공급가액 *</t>
    <phoneticPr fontId="7" type="noConversion"/>
  </si>
  <si>
    <t>설        계        금        액</t>
    <phoneticPr fontId="7" type="noConversion"/>
  </si>
  <si>
    <t>도급자관급자재비</t>
    <phoneticPr fontId="7" type="noConversion"/>
  </si>
  <si>
    <t>관급자관급자재비</t>
    <phoneticPr fontId="7" type="noConversion"/>
  </si>
  <si>
    <t>총        공        사        비</t>
    <phoneticPr fontId="7" type="noConversion"/>
  </si>
  <si>
    <t>누수균열보수 공사(주입방수)</t>
    <phoneticPr fontId="1" type="noConversion"/>
  </si>
  <si>
    <t>바탕처리</t>
    <phoneticPr fontId="1" type="noConversion"/>
  </si>
  <si>
    <t>바탕처리</t>
    <phoneticPr fontId="1" type="noConversion"/>
  </si>
  <si>
    <t>식별번호
23272190</t>
    <phoneticPr fontId="1" type="noConversion"/>
  </si>
  <si>
    <t>식별번호
23272191</t>
    <phoneticPr fontId="1" type="noConversion"/>
  </si>
  <si>
    <t>식별번호
23704787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</si>
</sst>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#"/>
    <numFmt numFmtId="177" formatCode="#,###;\-#,###;#;"/>
    <numFmt numFmtId="178" formatCode="#,##0_ "/>
    <numFmt numFmtId="179" formatCode="0.000%"/>
    <numFmt numFmtId="180" formatCode="0.0%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sz val="11"/>
      <name val="HY헤드라인M"/>
      <family val="1"/>
      <charset val="129"/>
    </font>
    <font>
      <b/>
      <u/>
      <sz val="16"/>
      <name val="새굴림"/>
      <family val="1"/>
      <charset val="129"/>
    </font>
    <font>
      <sz val="16"/>
      <name val="새굴림"/>
      <family val="1"/>
      <charset val="129"/>
    </font>
    <font>
      <sz val="18"/>
      <name val="HY헤드라인M"/>
      <family val="1"/>
      <charset val="129"/>
    </font>
    <font>
      <sz val="10"/>
      <name val="맑은 고딕"/>
      <family val="3"/>
      <charset val="129"/>
    </font>
    <font>
      <b/>
      <u/>
      <sz val="12"/>
      <name val="맑은 고딕"/>
      <family val="3"/>
      <charset val="129"/>
    </font>
    <font>
      <sz val="8"/>
      <name val="맑은 고딕"/>
      <family val="3"/>
      <charset val="129"/>
    </font>
    <font>
      <sz val="8"/>
      <name val="HY헤드라인M"/>
      <family val="1"/>
      <charset val="129"/>
    </font>
    <font>
      <sz val="8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HY헤드라인M"/>
      <family val="1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굴림체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HY헤드라인M"/>
      <family val="1"/>
      <charset val="129"/>
    </font>
    <font>
      <sz val="8"/>
      <color rgb="FFFF0000"/>
      <name val="HY헤드라인M"/>
      <family val="1"/>
      <charset val="129"/>
    </font>
    <font>
      <sz val="10"/>
      <color theme="1"/>
      <name val="맑은 고딕"/>
      <family val="3"/>
      <charset val="129"/>
    </font>
    <font>
      <sz val="11"/>
      <color theme="1"/>
      <name val="HY헤드라인M"/>
      <family val="1"/>
      <charset val="129"/>
    </font>
    <font>
      <sz val="11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</cellStyleXfs>
  <cellXfs count="157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6" xfId="2" applyFont="1" applyBorder="1" applyAlignment="1">
      <alignment horizontal="center" vertical="center" shrinkToFit="1"/>
    </xf>
    <xf numFmtId="10" fontId="14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Continuous" vertical="center"/>
    </xf>
    <xf numFmtId="0" fontId="10" fillId="0" borderId="0" xfId="2" applyFont="1" applyAlignment="1">
      <alignment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16" fillId="2" borderId="16" xfId="2" applyFont="1" applyFill="1" applyBorder="1" applyAlignment="1">
      <alignment vertical="center" shrinkToFit="1"/>
    </xf>
    <xf numFmtId="0" fontId="16" fillId="2" borderId="15" xfId="2" applyFont="1" applyFill="1" applyBorder="1" applyAlignment="1">
      <alignment vertical="center"/>
    </xf>
    <xf numFmtId="0" fontId="16" fillId="2" borderId="18" xfId="2" applyFont="1" applyFill="1" applyBorder="1" applyAlignment="1">
      <alignment vertical="center"/>
    </xf>
    <xf numFmtId="0" fontId="17" fillId="0" borderId="0" xfId="2" applyFont="1" applyAlignment="1">
      <alignment vertical="center"/>
    </xf>
    <xf numFmtId="0" fontId="16" fillId="2" borderId="19" xfId="2" applyFont="1" applyFill="1" applyBorder="1" applyAlignment="1">
      <alignment horizontal="center" vertical="center"/>
    </xf>
    <xf numFmtId="0" fontId="16" fillId="2" borderId="20" xfId="2" applyFont="1" applyFill="1" applyBorder="1" applyAlignment="1">
      <alignment horizontal="distributed" vertical="center"/>
    </xf>
    <xf numFmtId="41" fontId="16" fillId="2" borderId="21" xfId="1" applyFont="1" applyFill="1" applyBorder="1" applyAlignment="1">
      <alignment vertical="center"/>
    </xf>
    <xf numFmtId="0" fontId="16" fillId="2" borderId="21" xfId="2" applyFont="1" applyFill="1" applyBorder="1" applyAlignment="1">
      <alignment vertical="center"/>
    </xf>
    <xf numFmtId="0" fontId="16" fillId="2" borderId="24" xfId="2" applyFont="1" applyFill="1" applyBorder="1" applyAlignment="1">
      <alignment vertical="center"/>
    </xf>
    <xf numFmtId="0" fontId="16" fillId="2" borderId="25" xfId="2" applyFont="1" applyFill="1" applyBorder="1" applyAlignment="1">
      <alignment horizontal="distributed" vertical="center"/>
    </xf>
    <xf numFmtId="41" fontId="16" fillId="2" borderId="26" xfId="1" applyFont="1" applyFill="1" applyBorder="1" applyAlignment="1">
      <alignment vertical="center"/>
    </xf>
    <xf numFmtId="0" fontId="16" fillId="2" borderId="27" xfId="2" applyFont="1" applyFill="1" applyBorder="1" applyAlignment="1">
      <alignment vertical="center" shrinkToFit="1"/>
    </xf>
    <xf numFmtId="0" fontId="16" fillId="2" borderId="26" xfId="2" applyFont="1" applyFill="1" applyBorder="1" applyAlignment="1">
      <alignment vertical="center"/>
    </xf>
    <xf numFmtId="0" fontId="16" fillId="2" borderId="29" xfId="2" applyFont="1" applyFill="1" applyBorder="1" applyAlignment="1">
      <alignment vertical="center"/>
    </xf>
    <xf numFmtId="0" fontId="16" fillId="2" borderId="22" xfId="2" applyFont="1" applyFill="1" applyBorder="1" applyAlignment="1">
      <alignment horizontal="right" vertical="center" shrinkToFit="1"/>
    </xf>
    <xf numFmtId="0" fontId="16" fillId="2" borderId="33" xfId="2" applyFont="1" applyFill="1" applyBorder="1" applyAlignment="1">
      <alignment horizontal="distributed" vertical="center"/>
    </xf>
    <xf numFmtId="41" fontId="16" fillId="2" borderId="34" xfId="1" applyFont="1" applyFill="1" applyBorder="1" applyAlignment="1">
      <alignment vertical="center"/>
    </xf>
    <xf numFmtId="0" fontId="16" fillId="2" borderId="35" xfId="2" applyFont="1" applyFill="1" applyBorder="1" applyAlignment="1">
      <alignment horizontal="right" vertical="center" shrinkToFit="1"/>
    </xf>
    <xf numFmtId="0" fontId="16" fillId="2" borderId="34" xfId="2" applyFont="1" applyFill="1" applyBorder="1" applyAlignment="1">
      <alignment vertical="center"/>
    </xf>
    <xf numFmtId="0" fontId="16" fillId="2" borderId="37" xfId="2" applyFont="1" applyFill="1" applyBorder="1" applyAlignment="1">
      <alignment vertical="center"/>
    </xf>
    <xf numFmtId="0" fontId="16" fillId="2" borderId="40" xfId="2" applyFont="1" applyFill="1" applyBorder="1" applyAlignment="1">
      <alignment horizontal="center" vertical="center"/>
    </xf>
    <xf numFmtId="0" fontId="16" fillId="2" borderId="41" xfId="2" applyFont="1" applyFill="1" applyBorder="1" applyAlignment="1">
      <alignment horizontal="center" vertical="center"/>
    </xf>
    <xf numFmtId="0" fontId="16" fillId="2" borderId="42" xfId="2" applyFont="1" applyFill="1" applyBorder="1" applyAlignment="1">
      <alignment horizontal="center" vertical="center"/>
    </xf>
    <xf numFmtId="41" fontId="16" fillId="2" borderId="14" xfId="1" applyFont="1" applyFill="1" applyBorder="1" applyAlignment="1">
      <alignment vertical="center"/>
    </xf>
    <xf numFmtId="41" fontId="16" fillId="2" borderId="20" xfId="1" applyFont="1" applyFill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9" fillId="0" borderId="0" xfId="2" applyFont="1" applyAlignment="1">
      <alignment vertical="center" shrinkToFit="1"/>
    </xf>
    <xf numFmtId="41" fontId="9" fillId="0" borderId="0" xfId="2" applyNumberFormat="1" applyFont="1" applyAlignment="1">
      <alignment vertical="center"/>
    </xf>
    <xf numFmtId="41" fontId="19" fillId="0" borderId="0" xfId="2" applyNumberFormat="1" applyFont="1" applyAlignment="1">
      <alignment vertical="center"/>
    </xf>
    <xf numFmtId="41" fontId="9" fillId="0" borderId="0" xfId="2" applyNumberFormat="1" applyFont="1" applyAlignment="1">
      <alignment vertical="center" shrinkToFit="1"/>
    </xf>
    <xf numFmtId="0" fontId="10" fillId="0" borderId="0" xfId="2" applyFont="1" applyAlignment="1">
      <alignment vertical="center" shrinkToFit="1"/>
    </xf>
    <xf numFmtId="10" fontId="20" fillId="0" borderId="0" xfId="2" applyNumberFormat="1" applyFont="1" applyAlignment="1">
      <alignment horizontal="center" vertical="center"/>
    </xf>
    <xf numFmtId="0" fontId="22" fillId="0" borderId="1" xfId="0" quotePrefix="1" applyFont="1" applyBorder="1" applyAlignment="1">
      <alignment vertical="center" wrapText="1"/>
    </xf>
    <xf numFmtId="177" fontId="22" fillId="0" borderId="1" xfId="0" applyNumberFormat="1" applyFont="1" applyBorder="1" applyAlignment="1">
      <alignment vertical="center" wrapText="1"/>
    </xf>
    <xf numFmtId="0" fontId="21" fillId="0" borderId="0" xfId="0" quotePrefix="1" applyFont="1">
      <alignment vertical="center"/>
    </xf>
    <xf numFmtId="0" fontId="21" fillId="0" borderId="0" xfId="0" applyFont="1">
      <alignment vertical="center"/>
    </xf>
    <xf numFmtId="0" fontId="23" fillId="2" borderId="13" xfId="2" applyFont="1" applyFill="1" applyBorder="1" applyAlignment="1">
      <alignment horizontal="center" vertical="center"/>
    </xf>
    <xf numFmtId="0" fontId="23" fillId="2" borderId="14" xfId="2" applyFont="1" applyFill="1" applyBorder="1" applyAlignment="1">
      <alignment horizontal="distributed" vertical="center"/>
    </xf>
    <xf numFmtId="41" fontId="23" fillId="2" borderId="15" xfId="1" applyFont="1" applyFill="1" applyBorder="1" applyAlignment="1">
      <alignment vertical="center"/>
    </xf>
    <xf numFmtId="0" fontId="23" fillId="2" borderId="16" xfId="2" applyFont="1" applyFill="1" applyBorder="1" applyAlignment="1">
      <alignment vertical="center" shrinkToFit="1"/>
    </xf>
    <xf numFmtId="10" fontId="23" fillId="2" borderId="17" xfId="2" applyNumberFormat="1" applyFont="1" applyFill="1" applyBorder="1" applyAlignment="1">
      <alignment horizontal="center" vertical="center"/>
    </xf>
    <xf numFmtId="0" fontId="23" fillId="2" borderId="15" xfId="2" applyFont="1" applyFill="1" applyBorder="1" applyAlignment="1">
      <alignment vertical="center"/>
    </xf>
    <xf numFmtId="0" fontId="23" fillId="2" borderId="18" xfId="2" applyFont="1" applyFill="1" applyBorder="1" applyAlignment="1">
      <alignment vertical="center"/>
    </xf>
    <xf numFmtId="0" fontId="24" fillId="0" borderId="0" xfId="2" applyFont="1" applyAlignment="1">
      <alignment vertical="center"/>
    </xf>
    <xf numFmtId="0" fontId="23" fillId="2" borderId="19" xfId="2" applyFont="1" applyFill="1" applyBorder="1" applyAlignment="1">
      <alignment horizontal="center" vertical="center"/>
    </xf>
    <xf numFmtId="0" fontId="23" fillId="2" borderId="20" xfId="2" applyFont="1" applyFill="1" applyBorder="1" applyAlignment="1">
      <alignment horizontal="distributed" vertical="center"/>
    </xf>
    <xf numFmtId="41" fontId="23" fillId="2" borderId="21" xfId="1" applyFont="1" applyFill="1" applyBorder="1" applyAlignment="1">
      <alignment vertical="center"/>
    </xf>
    <xf numFmtId="0" fontId="23" fillId="2" borderId="22" xfId="2" applyFont="1" applyFill="1" applyBorder="1" applyAlignment="1">
      <alignment vertical="center" shrinkToFit="1"/>
    </xf>
    <xf numFmtId="10" fontId="23" fillId="2" borderId="23" xfId="2" applyNumberFormat="1" applyFont="1" applyFill="1" applyBorder="1" applyAlignment="1">
      <alignment horizontal="center" vertical="center"/>
    </xf>
    <xf numFmtId="0" fontId="23" fillId="2" borderId="21" xfId="2" applyFont="1" applyFill="1" applyBorder="1" applyAlignment="1">
      <alignment vertical="center"/>
    </xf>
    <xf numFmtId="0" fontId="23" fillId="2" borderId="24" xfId="2" applyFont="1" applyFill="1" applyBorder="1" applyAlignment="1">
      <alignment vertical="center"/>
    </xf>
    <xf numFmtId="178" fontId="23" fillId="2" borderId="21" xfId="1" applyNumberFormat="1" applyFont="1" applyFill="1" applyBorder="1" applyAlignment="1">
      <alignment vertical="center"/>
    </xf>
    <xf numFmtId="0" fontId="23" fillId="2" borderId="25" xfId="2" applyFont="1" applyFill="1" applyBorder="1" applyAlignment="1">
      <alignment horizontal="distributed" vertical="center"/>
    </xf>
    <xf numFmtId="41" fontId="23" fillId="2" borderId="26" xfId="1" applyFont="1" applyFill="1" applyBorder="1" applyAlignment="1">
      <alignment vertical="center"/>
    </xf>
    <xf numFmtId="0" fontId="23" fillId="2" borderId="27" xfId="2" applyFont="1" applyFill="1" applyBorder="1" applyAlignment="1">
      <alignment vertical="center" shrinkToFit="1"/>
    </xf>
    <xf numFmtId="10" fontId="23" fillId="2" borderId="28" xfId="2" applyNumberFormat="1" applyFont="1" applyFill="1" applyBorder="1" applyAlignment="1">
      <alignment horizontal="center" vertical="center"/>
    </xf>
    <xf numFmtId="0" fontId="23" fillId="2" borderId="26" xfId="2" applyFont="1" applyFill="1" applyBorder="1" applyAlignment="1">
      <alignment vertical="center"/>
    </xf>
    <xf numFmtId="0" fontId="23" fillId="2" borderId="29" xfId="2" applyFont="1" applyFill="1" applyBorder="1" applyAlignment="1">
      <alignment vertical="center"/>
    </xf>
    <xf numFmtId="0" fontId="23" fillId="2" borderId="0" xfId="2" applyFont="1" applyFill="1" applyAlignment="1">
      <alignment horizontal="center" vertical="center"/>
    </xf>
    <xf numFmtId="0" fontId="23" fillId="2" borderId="4" xfId="2" applyFont="1" applyFill="1" applyBorder="1" applyAlignment="1">
      <alignment horizontal="distributed" vertical="center"/>
    </xf>
    <xf numFmtId="41" fontId="23" fillId="2" borderId="30" xfId="1" applyFont="1" applyFill="1" applyBorder="1" applyAlignment="1">
      <alignment vertical="center"/>
    </xf>
    <xf numFmtId="0" fontId="23" fillId="2" borderId="31" xfId="2" applyFont="1" applyFill="1" applyBorder="1" applyAlignment="1">
      <alignment vertical="center" shrinkToFit="1"/>
    </xf>
    <xf numFmtId="10" fontId="23" fillId="2" borderId="32" xfId="2" applyNumberFormat="1" applyFont="1" applyFill="1" applyBorder="1" applyAlignment="1">
      <alignment horizontal="center" vertical="center"/>
    </xf>
    <xf numFmtId="0" fontId="23" fillId="2" borderId="30" xfId="2" applyFont="1" applyFill="1" applyBorder="1" applyAlignment="1">
      <alignment vertical="center"/>
    </xf>
    <xf numFmtId="0" fontId="23" fillId="2" borderId="22" xfId="2" applyFont="1" applyFill="1" applyBorder="1" applyAlignment="1">
      <alignment horizontal="right" vertical="center" shrinkToFit="1"/>
    </xf>
    <xf numFmtId="0" fontId="23" fillId="2" borderId="33" xfId="2" applyFont="1" applyFill="1" applyBorder="1" applyAlignment="1">
      <alignment horizontal="distributed" vertical="center"/>
    </xf>
    <xf numFmtId="41" fontId="23" fillId="2" borderId="34" xfId="1" applyFont="1" applyFill="1" applyBorder="1" applyAlignment="1">
      <alignment vertical="center"/>
    </xf>
    <xf numFmtId="0" fontId="23" fillId="2" borderId="35" xfId="2" applyFont="1" applyFill="1" applyBorder="1" applyAlignment="1">
      <alignment horizontal="right" vertical="center" shrinkToFit="1"/>
    </xf>
    <xf numFmtId="10" fontId="23" fillId="2" borderId="36" xfId="2" applyNumberFormat="1" applyFont="1" applyFill="1" applyBorder="1" applyAlignment="1">
      <alignment horizontal="center" vertical="center"/>
    </xf>
    <xf numFmtId="0" fontId="23" fillId="2" borderId="34" xfId="2" applyFont="1" applyFill="1" applyBorder="1" applyAlignment="1">
      <alignment vertical="center"/>
    </xf>
    <xf numFmtId="0" fontId="23" fillId="2" borderId="37" xfId="2" applyFont="1" applyFill="1" applyBorder="1" applyAlignment="1">
      <alignment vertical="center"/>
    </xf>
    <xf numFmtId="0" fontId="23" fillId="2" borderId="38" xfId="2" applyFont="1" applyFill="1" applyBorder="1" applyAlignment="1">
      <alignment horizontal="center" vertical="center"/>
    </xf>
    <xf numFmtId="0" fontId="23" fillId="2" borderId="16" xfId="2" applyFont="1" applyFill="1" applyBorder="1" applyAlignment="1">
      <alignment horizontal="right" vertical="center" shrinkToFit="1"/>
    </xf>
    <xf numFmtId="0" fontId="23" fillId="2" borderId="39" xfId="2" applyFont="1" applyFill="1" applyBorder="1" applyAlignment="1">
      <alignment vertical="center"/>
    </xf>
    <xf numFmtId="0" fontId="23" fillId="2" borderId="40" xfId="2" applyFont="1" applyFill="1" applyBorder="1" applyAlignment="1">
      <alignment horizontal="center" vertical="center"/>
    </xf>
    <xf numFmtId="0" fontId="18" fillId="2" borderId="19" xfId="2" applyFont="1" applyFill="1" applyBorder="1" applyAlignment="1">
      <alignment horizontal="center" vertical="center"/>
    </xf>
    <xf numFmtId="0" fontId="18" fillId="2" borderId="40" xfId="2" applyFont="1" applyFill="1" applyBorder="1" applyAlignment="1">
      <alignment horizontal="center" vertical="center"/>
    </xf>
    <xf numFmtId="0" fontId="25" fillId="0" borderId="0" xfId="2" applyFont="1" applyAlignment="1">
      <alignment vertical="center"/>
    </xf>
    <xf numFmtId="41" fontId="25" fillId="0" borderId="0" xfId="2" applyNumberFormat="1" applyFont="1" applyAlignment="1">
      <alignment vertical="center"/>
    </xf>
    <xf numFmtId="41" fontId="23" fillId="2" borderId="20" xfId="1" applyFont="1" applyFill="1" applyBorder="1" applyAlignment="1">
      <alignment vertical="center"/>
    </xf>
    <xf numFmtId="180" fontId="23" fillId="2" borderId="23" xfId="2" applyNumberFormat="1" applyFont="1" applyFill="1" applyBorder="1" applyAlignment="1">
      <alignment horizontal="center" vertical="center"/>
    </xf>
    <xf numFmtId="41" fontId="23" fillId="2" borderId="33" xfId="1" applyFont="1" applyFill="1" applyBorder="1" applyAlignment="1">
      <alignment vertical="center"/>
    </xf>
    <xf numFmtId="0" fontId="23" fillId="2" borderId="35" xfId="2" applyFont="1" applyFill="1" applyBorder="1" applyAlignment="1">
      <alignment vertical="center" shrinkToFit="1"/>
    </xf>
    <xf numFmtId="41" fontId="23" fillId="2" borderId="48" xfId="1" applyFont="1" applyFill="1" applyBorder="1" applyAlignment="1">
      <alignment vertical="center"/>
    </xf>
    <xf numFmtId="0" fontId="23" fillId="2" borderId="49" xfId="2" applyFont="1" applyFill="1" applyBorder="1" applyAlignment="1">
      <alignment vertical="center" shrinkToFit="1"/>
    </xf>
    <xf numFmtId="10" fontId="23" fillId="2" borderId="46" xfId="2" applyNumberFormat="1" applyFont="1" applyFill="1" applyBorder="1" applyAlignment="1">
      <alignment horizontal="center" vertical="center"/>
    </xf>
    <xf numFmtId="0" fontId="23" fillId="2" borderId="47" xfId="2" applyFont="1" applyFill="1" applyBorder="1" applyAlignment="1">
      <alignment vertical="center"/>
    </xf>
    <xf numFmtId="0" fontId="23" fillId="2" borderId="50" xfId="2" applyFont="1" applyFill="1" applyBorder="1" applyAlignment="1">
      <alignment vertical="center"/>
    </xf>
    <xf numFmtId="0" fontId="26" fillId="0" borderId="0" xfId="2" applyFont="1" applyAlignment="1">
      <alignment vertical="center"/>
    </xf>
    <xf numFmtId="41" fontId="26" fillId="0" borderId="0" xfId="2" applyNumberFormat="1" applyFont="1" applyAlignment="1">
      <alignment vertical="center"/>
    </xf>
    <xf numFmtId="0" fontId="26" fillId="0" borderId="0" xfId="2" applyFont="1" applyAlignment="1">
      <alignment vertical="center" shrinkToFit="1"/>
    </xf>
    <xf numFmtId="10" fontId="26" fillId="0" borderId="0" xfId="2" applyNumberFormat="1" applyFont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29" fillId="0" borderId="0" xfId="2" applyFont="1" applyAlignment="1">
      <alignment horizontal="right" vertical="center"/>
    </xf>
    <xf numFmtId="178" fontId="29" fillId="0" borderId="0" xfId="2" applyNumberFormat="1" applyFont="1" applyAlignment="1">
      <alignment horizontal="right" vertical="center"/>
    </xf>
    <xf numFmtId="0" fontId="28" fillId="0" borderId="0" xfId="2" applyFont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30" fillId="0" borderId="1" xfId="0" quotePrefix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177" fontId="30" fillId="0" borderId="1" xfId="0" applyNumberFormat="1" applyFont="1" applyBorder="1" applyAlignment="1">
      <alignment vertical="center" wrapText="1"/>
    </xf>
    <xf numFmtId="49" fontId="16" fillId="2" borderId="21" xfId="1" applyNumberFormat="1" applyFont="1" applyFill="1" applyBorder="1" applyAlignment="1">
      <alignment horizontal="left" vertical="center"/>
    </xf>
    <xf numFmtId="10" fontId="23" fillId="3" borderId="23" xfId="2" applyNumberFormat="1" applyFont="1" applyFill="1" applyBorder="1" applyAlignment="1">
      <alignment horizontal="center" vertical="center"/>
    </xf>
    <xf numFmtId="10" fontId="23" fillId="3" borderId="36" xfId="2" applyNumberFormat="1" applyFont="1" applyFill="1" applyBorder="1" applyAlignment="1">
      <alignment horizontal="center" vertical="center"/>
    </xf>
    <xf numFmtId="10" fontId="23" fillId="3" borderId="17" xfId="2" applyNumberFormat="1" applyFont="1" applyFill="1" applyBorder="1" applyAlignment="1">
      <alignment horizontal="center" vertical="center"/>
    </xf>
    <xf numFmtId="10" fontId="16" fillId="3" borderId="23" xfId="2" applyNumberFormat="1" applyFont="1" applyFill="1" applyBorder="1" applyAlignment="1">
      <alignment horizontal="center" vertical="center"/>
    </xf>
    <xf numFmtId="179" fontId="16" fillId="3" borderId="23" xfId="2" applyNumberFormat="1" applyFont="1" applyFill="1" applyBorder="1" applyAlignment="1">
      <alignment horizontal="center" vertical="center"/>
    </xf>
    <xf numFmtId="179" fontId="16" fillId="3" borderId="36" xfId="2" applyNumberFormat="1" applyFont="1" applyFill="1" applyBorder="1" applyAlignment="1">
      <alignment horizontal="center" vertical="center"/>
    </xf>
    <xf numFmtId="10" fontId="16" fillId="3" borderId="28" xfId="2" applyNumberFormat="1" applyFont="1" applyFill="1" applyBorder="1" applyAlignment="1">
      <alignment horizontal="center" vertical="center"/>
    </xf>
    <xf numFmtId="10" fontId="16" fillId="3" borderId="17" xfId="2" applyNumberFormat="1" applyFont="1" applyFill="1" applyBorder="1" applyAlignment="1">
      <alignment horizontal="center" vertical="center"/>
    </xf>
    <xf numFmtId="179" fontId="23" fillId="3" borderId="23" xfId="2" applyNumberFormat="1" applyFont="1" applyFill="1" applyBorder="1" applyAlignment="1">
      <alignment horizontal="center" vertical="center"/>
    </xf>
    <xf numFmtId="0" fontId="16" fillId="2" borderId="43" xfId="2" applyFont="1" applyFill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horizontal="center" vertical="center" textRotation="255"/>
    </xf>
    <xf numFmtId="0" fontId="23" fillId="2" borderId="3" xfId="2" applyFont="1" applyFill="1" applyBorder="1" applyAlignment="1">
      <alignment horizontal="center" vertical="center" textRotation="255"/>
    </xf>
    <xf numFmtId="0" fontId="23" fillId="2" borderId="5" xfId="2" applyFont="1" applyFill="1" applyBorder="1" applyAlignment="1">
      <alignment horizontal="center" vertical="center" textRotation="255"/>
    </xf>
    <xf numFmtId="0" fontId="23" fillId="2" borderId="45" xfId="2" applyFont="1" applyFill="1" applyBorder="1" applyAlignment="1">
      <alignment horizontal="distributed" vertical="center"/>
    </xf>
    <xf numFmtId="0" fontId="23" fillId="0" borderId="46" xfId="2" applyFont="1" applyBorder="1" applyAlignment="1">
      <alignment horizontal="distributed" vertical="center"/>
    </xf>
    <xf numFmtId="0" fontId="23" fillId="0" borderId="47" xfId="2" applyFont="1" applyBorder="1" applyAlignment="1">
      <alignment horizontal="distributed" vertical="center"/>
    </xf>
    <xf numFmtId="0" fontId="16" fillId="2" borderId="44" xfId="2" applyFont="1" applyFill="1" applyBorder="1" applyAlignment="1">
      <alignment horizontal="distributed" vertical="center"/>
    </xf>
    <xf numFmtId="0" fontId="16" fillId="0" borderId="23" xfId="2" applyFont="1" applyBorder="1" applyAlignment="1">
      <alignment horizontal="distributed" vertical="center"/>
    </xf>
    <xf numFmtId="0" fontId="16" fillId="0" borderId="21" xfId="2" applyFont="1" applyBorder="1" applyAlignment="1">
      <alignment horizontal="distributed" vertical="center"/>
    </xf>
    <xf numFmtId="0" fontId="23" fillId="2" borderId="44" xfId="2" applyFont="1" applyFill="1" applyBorder="1" applyAlignment="1">
      <alignment horizontal="distributed" vertical="center"/>
    </xf>
    <xf numFmtId="0" fontId="23" fillId="0" borderId="23" xfId="2" applyFont="1" applyBorder="1" applyAlignment="1">
      <alignment horizontal="distributed" vertical="center"/>
    </xf>
    <xf numFmtId="0" fontId="23" fillId="0" borderId="21" xfId="2" applyFont="1" applyBorder="1" applyAlignment="1">
      <alignment horizontal="distributed" vertical="center"/>
    </xf>
    <xf numFmtId="0" fontId="23" fillId="2" borderId="23" xfId="2" applyFont="1" applyFill="1" applyBorder="1" applyAlignment="1">
      <alignment horizontal="distributed" vertical="center"/>
    </xf>
    <xf numFmtId="0" fontId="23" fillId="2" borderId="21" xfId="2" applyFont="1" applyFill="1" applyBorder="1" applyAlignment="1">
      <alignment horizontal="distributed"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</cellXfs>
  <cellStyles count="3">
    <cellStyle name="쉼표 [0] 2" xfId="1"/>
    <cellStyle name="표준" xfId="0" builtinId="0"/>
    <cellStyle name="표준_옥련중 급식동 증축공사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ANG-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04;&#51201;\&#52572;&#51200;&#44032;&#51077;&#52272;\&#51109;&#54637;&#49440;5\&#44204;&#51201;&#51032;&#47280;\&#44032;&#49884;&#4944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RE\ANSAN\NONH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77;&#50976;\&#44053;&#54868;&#44400;&#51204;&#52380;&#54980;&#44172;&#51060;&#53944;&#48380;&#51109;&#44148;&#47549;&#44277;&#49324;(&#49888;&#54788;&#47532;)-&#50896;&#44032;&#44228;&#49328;(12.0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4540;\D\&#45224;&#52285;&#49885;\&#45224;&#50577;&#51452;&#49884;\BOX\&#49688;&#47049;\02&#48176;&#49688;&#44277;&#48143;&#51088;&#51116;&#51665;&#4422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49933;&#48177;-&#54633;&#52380;(&#52509;&#49324;&#50629;&#48708;&#44160;&#53664;&#48372;&#44256;&#49436;)\&#51204;&#44592;\&#49933;&#48177;&#45236;&#50669;&#49436;(2002&#45800;&#44032;&#51312;&#51221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lsi\team\KUKDO21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erxes\&#53664;&#47785;&#54016;\&#44397;&#45236;&#44204;&#51201;\&#50633;&#53552;&#47532;%20&#50577;&#4988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068;&#50896;\C\2003&#45380;%20&#51089;&#50629;\02-&#44608;&#52380;&#49884;-&#49688;&#54644;&#48373;&#44396;\5-&#45236;&#50669;&#49436;\&#45236;&#50669;&#49436;(&#51089;&#50629;)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INDOWS\TEMP\&#45236;&#50669;&#49436;(&#51649;&#50689;&#48708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IV\KSC\FORM\J_SC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5013\c\EXCEL\EXAMPLES\&#45824;&#45236;\&#54616;&#46020;&#44288;&#47144;\&#46041;&#510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RE\ANSAN\MECH\JO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E\SUNGS\JIP23\SUNG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-&#44608;&#54788;&#50689;\&#48512;&#45824;&#51077;&#52272;&#44288;&#47144;\&#48152;&#44257;-&#44060;&#50556;\&#48152;&#44257;&#44060;&#50556;(&#44368;&#47049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9;&#50629;&#49892;\project\&#44160;&#53664;\&#54840;&#45224;&#49440;&#44256;&#49549;&#52384;&#46020;\&#52280;&#44256;&#45236;&#50669;&#49436;(&#51452;&#44277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HJ\PLAN\VALV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RA\TMP\AR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단가"/>
      <sheetName val="금액내역서"/>
      <sheetName val="Baby일위대가"/>
      <sheetName val="산출2-기기동력"/>
      <sheetName val="산출3-유도등"/>
      <sheetName val="산출2-동력"/>
      <sheetName val="산출2-피뢰침"/>
      <sheetName val="200"/>
      <sheetName val="공통자료"/>
      <sheetName val="당초"/>
      <sheetName val="간선계산"/>
      <sheetName val="단면 (2)"/>
      <sheetName val="일위대가(계측기설치)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양동교 1안"/>
      <sheetName val="ANYANG-E"/>
      <sheetName val="단가산출서"/>
    </sheetNames>
    <definedNames>
      <definedName name="Macro13"/>
      <definedName name="Macro2"/>
    </defined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"/>
      <sheetName val="일위"/>
      <sheetName val="교량별수량"/>
      <sheetName val="JUCKEY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"/>
      <sheetName val="장비"/>
      <sheetName val="외주"/>
      <sheetName val="S0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갑지"/>
      <sheetName val="원가계산서(건축)"/>
      <sheetName val="XL4Poppy"/>
      <sheetName val="설계내역서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Sheet1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관경고용테이프수집"/>
      <sheetName val="관경고용산근"/>
      <sheetName val="식재"/>
      <sheetName val="시설물"/>
      <sheetName val="식재출력용"/>
      <sheetName val="유지관리"/>
      <sheetName val="단가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변수값"/>
      <sheetName val="중기상차"/>
      <sheetName val="AS복구"/>
      <sheetName val="중기터파기"/>
      <sheetName val="장비집계"/>
      <sheetName val="고양관재"/>
      <sheetName val="데이타"/>
      <sheetName val="bearing"/>
      <sheetName val="연동내역"/>
      <sheetName val="진주방향"/>
      <sheetName val="공사설명서"/>
      <sheetName val="내역"/>
      <sheetName val="총괄내역서"/>
      <sheetName val="SLAB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터파기및재료"/>
      <sheetName val="수안보-MBR1"/>
      <sheetName val="조명시설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T13(P68~72,78)"/>
      <sheetName val="해평견적"/>
      <sheetName val="일위대가목차"/>
      <sheetName val="가도공"/>
      <sheetName val="집계표"/>
      <sheetName val="#REF"/>
      <sheetName val="관급자재대"/>
      <sheetName val="수량산출"/>
      <sheetName val="식재인부"/>
      <sheetName val="단가일람"/>
      <sheetName val="조경일람"/>
      <sheetName val="내역서(전기)"/>
      <sheetName val="고압수량(철거)"/>
      <sheetName val="Sheet5"/>
      <sheetName val="4차원가계산서"/>
      <sheetName val="교각1"/>
      <sheetName val="산출근거"/>
      <sheetName val="요율"/>
      <sheetName val="데리네이타현황"/>
      <sheetName val="수지표"/>
      <sheetName val="셀명"/>
      <sheetName val="공사"/>
      <sheetName val="1-4-2.관(약)"/>
      <sheetName val="견적대비표"/>
      <sheetName val="우수받이"/>
      <sheetName val="Sheet1 (2)"/>
      <sheetName val="입찰"/>
      <sheetName val="현경"/>
      <sheetName val="차수별내역서"/>
      <sheetName val="L형 옹벽"/>
      <sheetName val="총괄내역서(설계)"/>
      <sheetName val="실행내역"/>
      <sheetName val="BD"/>
      <sheetName val="자료"/>
      <sheetName val="설계조건"/>
      <sheetName val="관접합및부설"/>
      <sheetName val="계산서(곡선부)"/>
      <sheetName val="포장재료집계표"/>
      <sheetName val="guard(mac)"/>
      <sheetName val="노임단가"/>
      <sheetName val="자재단가"/>
      <sheetName val="경비단가"/>
      <sheetName val="삭제및변경불가"/>
      <sheetName val="부대내역"/>
      <sheetName val="구조물철거타공정이월"/>
      <sheetName val="증감내역서"/>
      <sheetName val="우배수"/>
      <sheetName val="계산식"/>
      <sheetName val="실행대비"/>
      <sheetName val="JUCK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원가"/>
      <sheetName val="집수정(600-700)"/>
      <sheetName val="금액"/>
      <sheetName val="일위대가표"/>
      <sheetName val="전차선로 물량표"/>
      <sheetName val="한강운반비"/>
      <sheetName val="자재"/>
      <sheetName val="공통(20-91)"/>
      <sheetName val="보차도경계석"/>
      <sheetName val="설 계"/>
      <sheetName val="5.정산서"/>
      <sheetName val="토공 total"/>
      <sheetName val="공사개요"/>
      <sheetName val="Total"/>
      <sheetName val="설계명세서"/>
      <sheetName val="상부집계표"/>
      <sheetName val="개산공사비"/>
      <sheetName val="지급자재"/>
      <sheetName val="-치수표(곡선부)"/>
      <sheetName val="건축내역"/>
      <sheetName val="법면단"/>
      <sheetName val="P-산#1-1(WOWA1)"/>
      <sheetName val="깨기"/>
      <sheetName val="날개벽(시점좌측)"/>
      <sheetName val="골재집계"/>
      <sheetName val="기초입력 DATA"/>
      <sheetName val="맨홀수량산출"/>
      <sheetName val="석축설면"/>
      <sheetName val="법면설면"/>
      <sheetName val="석축단"/>
      <sheetName val="법면수집"/>
      <sheetName val="인건비"/>
      <sheetName val="단면A-A(TR)"/>
      <sheetName val="1.설계조건"/>
      <sheetName val="도급"/>
      <sheetName val="관경별내역서"/>
      <sheetName val="nys"/>
      <sheetName val="POOM_MOTO"/>
      <sheetName val="토공연장"/>
      <sheetName val="신당동집계표"/>
      <sheetName val="고유코드_설계"/>
      <sheetName val="일위대가(가설)"/>
      <sheetName val="설계예시"/>
      <sheetName val="일위산출"/>
      <sheetName val="건축내역서"/>
      <sheetName val="설비내역서"/>
      <sheetName val="전기내역서"/>
      <sheetName val="노임"/>
      <sheetName val="정부노임단가"/>
      <sheetName val="이토변실(A3-LINE)"/>
      <sheetName val="값"/>
      <sheetName val="2003상반기노임기준"/>
      <sheetName val="가점"/>
      <sheetName val="index"/>
      <sheetName val="etc"/>
      <sheetName val="data"/>
      <sheetName val="슬래브(유곡)"/>
      <sheetName val="용역비내역-진짜"/>
      <sheetName val="공사비 증감 내역서"/>
      <sheetName val="CON'C"/>
      <sheetName val="우각부보강"/>
      <sheetName val="L_RPTB02_01"/>
      <sheetName val="노임단가(2009.상)"/>
      <sheetName val="10.1 중기기초단가"/>
      <sheetName val="ilch"/>
      <sheetName val="FOB발"/>
      <sheetName val="실행예산"/>
      <sheetName val="세금자료"/>
      <sheetName val="수로BOX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 refreshError="1"/>
      <sheetData sheetId="329" refreshError="1"/>
      <sheetData sheetId="330" refreshError="1"/>
      <sheetData sheetId="3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집계표"/>
      <sheetName val="사급자재집계표"/>
      <sheetName val="레미콘 및 철근집계표"/>
      <sheetName val="시멘트,모래,흄관,아스콘집계표"/>
      <sheetName val="골재집계표"/>
      <sheetName val="자재집계"/>
      <sheetName val="일반집계"/>
      <sheetName val="배수공수량명세서"/>
      <sheetName val="총집계"/>
      <sheetName val="집계표"/>
      <sheetName val="배수관단위"/>
      <sheetName val="집수정집계"/>
      <sheetName val="집수정단위"/>
      <sheetName val="기계경비(시간당)"/>
      <sheetName val="램머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로등내역서(2)"/>
      <sheetName val="원가계산서"/>
      <sheetName val="가로등내역서"/>
      <sheetName val="가로등산출근거"/>
      <sheetName val="가로등"/>
      <sheetName val="단가조사 "/>
      <sheetName val="일위대가서"/>
      <sheetName val="일위대가서(종)"/>
      <sheetName val="가로등부표"/>
      <sheetName val="한전외선공사비"/>
      <sheetName val="노무비"/>
      <sheetName val="일위대가서 (2)"/>
      <sheetName val="하부철근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기계경비(시간당)"/>
      <sheetName val="램머"/>
      <sheetName val="내역"/>
      <sheetName val="철거산출근거"/>
      <sheetName val="가로등내역서"/>
      <sheetName val="내역서(삼호)"/>
      <sheetName val="단가조사"/>
      <sheetName val="MOTOR"/>
      <sheetName val="일위대가"/>
      <sheetName val="저"/>
      <sheetName val="노임단가"/>
      <sheetName val="차액보증"/>
      <sheetName val="내역서 (1차)"/>
      <sheetName val="교각토공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김포IO"/>
      <sheetName val="Sheet1"/>
      <sheetName val="내역서"/>
      <sheetName val="통일일위1"/>
      <sheetName val="연결관암거"/>
      <sheetName val="Sheet5"/>
      <sheetName val="물가자료"/>
      <sheetName val="전선 및 전선관"/>
      <sheetName val="Y-WOR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공사"/>
      <sheetName val="숙원사업"/>
      <sheetName val="사급.폐기물"/>
      <sheetName val="원가계산"/>
      <sheetName val="견적대비"/>
      <sheetName val="Baby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  <sheetName val="내역"/>
      <sheetName val="45,46"/>
      <sheetName val=""/>
      <sheetName val="BID"/>
      <sheetName val="DATE"/>
      <sheetName val="mat"/>
      <sheetName val="내역서(원본)"/>
      <sheetName val="내역서"/>
      <sheetName val="Sheet3"/>
      <sheetName val="산출내역서집계표"/>
      <sheetName val="맨홀수량"/>
      <sheetName val="수량산출"/>
      <sheetName val="자재"/>
      <sheetName val="본공사"/>
      <sheetName val="교통대책내역"/>
      <sheetName val="집계"/>
      <sheetName val="단가"/>
      <sheetName val="분전함신설"/>
      <sheetName val="접지1종"/>
      <sheetName val="노임"/>
      <sheetName val="노무"/>
      <sheetName val="진천,증평(9.3)"/>
      <sheetName val="기계경비(시간당)"/>
      <sheetName val="설계실행투찰"/>
      <sheetName val="밸브설치"/>
      <sheetName val="집계표"/>
      <sheetName val="Sheet6"/>
      <sheetName val="#REF"/>
      <sheetName val="재료비"/>
      <sheetName val="예총"/>
      <sheetName val="전등부하"/>
      <sheetName val="산출근거#2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JUCK"/>
      <sheetName val="JUCKEYK"/>
      <sheetName val="본공사"/>
      <sheetName val="에너지동"/>
      <sheetName val="MOTOR"/>
      <sheetName val="S0"/>
      <sheetName val="엉터리 양식"/>
      <sheetName val="#REF"/>
      <sheetName val="견적대비표"/>
      <sheetName val="토구"/>
      <sheetName val="J01"/>
      <sheetName val="9811"/>
      <sheetName val="9509"/>
      <sheetName val="기초자료"/>
      <sheetName val="여과지동"/>
      <sheetName val="공내역서"/>
      <sheetName val="단가조사"/>
      <sheetName val="노임"/>
    </sheetNames>
    <definedNames>
      <definedName name="Macro10"/>
      <definedName name="Macro12"/>
      <definedName name="Macro13"/>
      <definedName name="Macro14"/>
      <definedName name="Macro2"/>
      <definedName name="Macro3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부상천부상제(원가계산서)"/>
      <sheetName val="부상천부상제(내역서)"/>
      <sheetName val="자재대"/>
      <sheetName val="공사비비교표"/>
      <sheetName val="옥산천옥산제(원가계산서)"/>
      <sheetName val="옥산천옥산제(내역서)"/>
      <sheetName val="봉천1천봉천제(원가계산서)"/>
      <sheetName val="봉천1천봉천제(내역서)"/>
      <sheetName val="경호천부상제(원가계산서)"/>
      <sheetName val="경호천부상제(내역서)"/>
      <sheetName val="석정천운남제(원가계산서)"/>
      <sheetName val="석정천운남제(내역서)"/>
      <sheetName val="운곡천운곡제(원가계산서)"/>
      <sheetName val="운곡천운곡제(내역서)"/>
      <sheetName val="단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전선 및 전선관"/>
      <sheetName val="일위대가표"/>
      <sheetName val="조명율표"/>
      <sheetName val="동력부하(도산)"/>
      <sheetName val="내역서"/>
      <sheetName val="설계예산서"/>
      <sheetName val="수량집계"/>
      <sheetName val="총괄"/>
      <sheetName val="토목"/>
      <sheetName val="가로등내역서"/>
      <sheetName val="수량산출서"/>
      <sheetName val="DATA"/>
      <sheetName val="#REF"/>
      <sheetName val="일위대가"/>
      <sheetName val="2000.11월설계내역"/>
      <sheetName val="말뚝지지력산정"/>
      <sheetName val="터파기및재료"/>
      <sheetName val="단가"/>
      <sheetName val="총괄표"/>
      <sheetName val="집계표"/>
      <sheetName val="실행철강하도"/>
      <sheetName val="내역서2안"/>
      <sheetName val="단가산출"/>
      <sheetName val="소야공정계획표"/>
      <sheetName val="봉양~조차장간고하개명(신설)"/>
      <sheetName val="입찰안"/>
      <sheetName val="하조서"/>
      <sheetName val="내역"/>
      <sheetName val="보증수수료산출"/>
      <sheetName val="준검 내역서"/>
      <sheetName val="6호기"/>
      <sheetName val="수량산출"/>
      <sheetName val="1.수인터널"/>
      <sheetName val="가로등"/>
      <sheetName val="bid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공사비예산서(토목분)"/>
      <sheetName val="각형맨홀"/>
      <sheetName val="수목단가"/>
      <sheetName val="시설수량표"/>
      <sheetName val="식재수량표"/>
      <sheetName val="일위목록"/>
      <sheetName val="자재단가"/>
      <sheetName val="기계경비"/>
      <sheetName val="참조-(1)"/>
      <sheetName val="단가조사"/>
      <sheetName val="INPUT"/>
      <sheetName val="단가 및 재료비"/>
      <sheetName val="공종별원가계산"/>
      <sheetName val="대치판정"/>
      <sheetName val="Sheet1"/>
      <sheetName val="Sheet2"/>
      <sheetName val="2006기계경비산출표"/>
      <sheetName val="점검총괄"/>
      <sheetName val="내역서(전기)"/>
      <sheetName val="부대내역"/>
      <sheetName val="JUCK"/>
      <sheetName val="정부노임단가"/>
      <sheetName val="3BL공동구 수량"/>
      <sheetName val="단가산출서(기계)"/>
      <sheetName val="20관리비율"/>
      <sheetName val="일위대가표(유단가)"/>
      <sheetName val="수목데이타 "/>
      <sheetName val="변압기 및 발전기 용량"/>
      <sheetName val="교각1"/>
      <sheetName val="자재목록"/>
      <sheetName val="부속동"/>
      <sheetName val="노임단가"/>
      <sheetName val="EACT10"/>
      <sheetName val="총괄집계표"/>
      <sheetName val="MOTOR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Baby일위대가"/>
      <sheetName val="표지 (2)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ASP포장"/>
      <sheetName val="ETC"/>
      <sheetName val="돌망태단위수량"/>
      <sheetName val="2000년1차"/>
      <sheetName val="단가산출서"/>
      <sheetName val="제수변수량"/>
      <sheetName val="공기변수량"/>
      <sheetName val="신우"/>
      <sheetName val="Total"/>
      <sheetName val="원가계산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b_balju_cho"/>
      <sheetName val="통장출금액"/>
      <sheetName val="간접비"/>
      <sheetName val="설계내역서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기계경비시간당손료목록"/>
      <sheetName val="견적대비"/>
      <sheetName val="에너지동"/>
      <sheetName val="연습"/>
      <sheetName val="일위대가(목록)"/>
      <sheetName val="재료비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요율"/>
      <sheetName val="자재대"/>
      <sheetName val="코드표"/>
      <sheetName val="Sheet1 (2)"/>
      <sheetName val="Macro(차단기)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CABLE SIZE-3"/>
      <sheetName val="EQUIP-H"/>
      <sheetName val="기계내역"/>
      <sheetName val="소요자재"/>
      <sheetName val="노무산출서"/>
      <sheetName val="입찰결과(DATA)"/>
      <sheetName val="AS포장복구 "/>
      <sheetName val="데이타"/>
      <sheetName val="경비_원본"/>
      <sheetName val="참고"/>
      <sheetName val="공사개요"/>
      <sheetName val="토공"/>
      <sheetName val="말뚝물량"/>
      <sheetName val="산출내역서집계표"/>
      <sheetName val="우수맨홀공제단위수량"/>
      <sheetName val="본선차로수량집계표"/>
      <sheetName val="스톱로그내역"/>
      <sheetName val="수주현황2월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기계경비(시간당)"/>
      <sheetName val="램머"/>
      <sheetName val="간접1"/>
      <sheetName val="공구원가계산"/>
      <sheetName val="2000전체분"/>
      <sheetName val="일반수량"/>
      <sheetName val="VA_code"/>
      <sheetName val="말고개터널조명전압강하"/>
      <sheetName val="노임"/>
      <sheetName val="물가자료"/>
      <sheetName val="품의서"/>
      <sheetName val="부하계산서"/>
      <sheetName val="물가시세"/>
      <sheetName val="SG"/>
      <sheetName val="전신환매도율"/>
      <sheetName val="원가계산서 (총괄)"/>
      <sheetName val="원가계산서 (건축)"/>
      <sheetName val="(총괄집계)"/>
      <sheetName val="건축공사"/>
      <sheetName val="방음벽기초(H=4m)"/>
      <sheetName val="가감수량"/>
      <sheetName val="맨홀수량산출"/>
      <sheetName val=" 상부공통집계(총괄)"/>
      <sheetName val="조건표"/>
      <sheetName val="JJ"/>
      <sheetName val="설계"/>
      <sheetName val="설 계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간선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터널조도"/>
      <sheetName val="현황CODE"/>
      <sheetName val="손익현황"/>
      <sheetName val="3차설계"/>
      <sheetName val="기둥(원형)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외주"/>
      <sheetName val="약품설비"/>
      <sheetName val="상수도토공집계표"/>
      <sheetName val="22단가(철거)"/>
      <sheetName val="49단가"/>
      <sheetName val="49단가(철거)"/>
      <sheetName val="22단가"/>
      <sheetName val="LD일"/>
      <sheetName val="FA설치명세"/>
      <sheetName val="FD"/>
      <sheetName val="증감대비"/>
      <sheetName val="공종단가"/>
      <sheetName val="BASIC (2)"/>
      <sheetName val="전차선로 물량표"/>
      <sheetName val="예산갑지"/>
      <sheetName val="인건비"/>
      <sheetName val="원가계산서"/>
      <sheetName val="옹벽수량집계"/>
      <sheetName val="자재단가표"/>
      <sheetName val="고창터널(고창방향)"/>
      <sheetName val="sw1"/>
      <sheetName val="적용(기계)"/>
      <sheetName val="단가조사서"/>
      <sheetName val="AILC004"/>
      <sheetName val="AS복구"/>
      <sheetName val="중기터파기"/>
      <sheetName val="변수값"/>
      <sheetName val="중기상차"/>
      <sheetName val="실행갑지"/>
      <sheetName val="견적990322"/>
      <sheetName val="설계가"/>
      <sheetName val="1차증가원가계산"/>
      <sheetName val="9-1차이내역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기초코드"/>
      <sheetName val="아파트기별"/>
      <sheetName val="공리일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5.정산서"/>
      <sheetName val="연결관산출조서"/>
      <sheetName val="BOX전기내역"/>
      <sheetName val="토량1-1"/>
      <sheetName val="하수급견적대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설계기준 및 하중계산"/>
      <sheetName val="입력값"/>
      <sheetName val="단면가정"/>
      <sheetName val="금액내역서"/>
      <sheetName val="관로"/>
      <sheetName val="포장공"/>
      <sheetName val="PO-BOQ"/>
      <sheetName val="일반수량총괄"/>
      <sheetName val="구조물철거타공정이월"/>
      <sheetName val="의왕내역"/>
      <sheetName val="입출재고현황 (2)"/>
      <sheetName val="변경비교-을"/>
      <sheetName val="노무비단가"/>
      <sheetName val="입찰보고"/>
      <sheetName val="인건비 "/>
      <sheetName val="설직재-1"/>
      <sheetName val="일위집계표"/>
      <sheetName val="MACRO(MCC)"/>
      <sheetName val="종합기별"/>
      <sheetName val="노무비명세서"/>
      <sheetName val="소요자재명세서"/>
      <sheetName val="수로교총재료집계"/>
      <sheetName val="1SPAN"/>
      <sheetName val="결과조달"/>
      <sheetName val="경상비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일위대가(가설)"/>
      <sheetName val="단위단가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직공비"/>
      <sheetName val="CODE"/>
      <sheetName val="전기"/>
      <sheetName val="부대대비"/>
      <sheetName val="냉연집계"/>
      <sheetName val="부하(성남)"/>
      <sheetName val="충주"/>
      <sheetName val="조명시설"/>
      <sheetName val="조경일람"/>
      <sheetName val="교통량조사"/>
      <sheetName val="일위대가목록"/>
      <sheetName val="진접"/>
      <sheetName val="사각맨홀"/>
      <sheetName val="건축개요"/>
      <sheetName val="LP-S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48일위"/>
      <sheetName val="48수량"/>
      <sheetName val="22수량"/>
      <sheetName val="49일위"/>
      <sheetName val="22일위"/>
      <sheetName val="49수량"/>
      <sheetName val="물량표"/>
      <sheetName val="현장관리비 "/>
      <sheetName val="2000,9월 일위"/>
      <sheetName val="금액결정"/>
      <sheetName val="Mc1"/>
      <sheetName val="CTEMCOST"/>
      <sheetName val="001"/>
      <sheetName val="노무비"/>
      <sheetName val="총계"/>
      <sheetName val="1차설계변경내역"/>
      <sheetName val="실행내역서"/>
      <sheetName val="BID-도로"/>
      <sheetName val="내력서"/>
      <sheetName val="대창(함평)-창열"/>
      <sheetName val="대창(장성)"/>
      <sheetName val="산출내역서"/>
      <sheetName val="guard(mac)"/>
      <sheetName val="품셈TABLE"/>
      <sheetName val="품셈표"/>
      <sheetName val="BSD (2)"/>
      <sheetName val="저"/>
      <sheetName val="주차구획선수량"/>
      <sheetName val="접속슬라브"/>
      <sheetName val="탑(을지)"/>
      <sheetName val="노무비 근거"/>
      <sheetName val="견적의뢰서"/>
      <sheetName val="가시설단위수량"/>
      <sheetName val="SORCE1"/>
      <sheetName val="기자재대비표"/>
      <sheetName val="Data&amp;Result"/>
      <sheetName val="일위대가(출입)"/>
      <sheetName val="주관사업"/>
      <sheetName val="수문일1"/>
      <sheetName val="발주설계서(당초)"/>
      <sheetName val="가설건물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KMT물량"/>
      <sheetName val="재료집계"/>
      <sheetName val="데리네이타현황"/>
      <sheetName val="담장산출"/>
      <sheetName val="일위대가(계측기설치)"/>
      <sheetName val="가격조사서"/>
      <sheetName val="LEGEND"/>
      <sheetName val="기본DATA"/>
      <sheetName val="총집계표"/>
      <sheetName val="철거산출근거"/>
      <sheetName val="물량산출근거"/>
      <sheetName val="토목내역"/>
      <sheetName val="CONCRETE"/>
      <sheetName val="현장관리비내역서"/>
      <sheetName val="설산1.나"/>
      <sheetName val="본사S"/>
      <sheetName val="전압강하계산"/>
      <sheetName val="D-3503"/>
      <sheetName val="과천MAIN"/>
      <sheetName val="여흥"/>
      <sheetName val="48전력선로일위"/>
      <sheetName val="1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원가계산서"/>
      <sheetName val="안양동교 1안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원가계산서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김천일위"/>
      <sheetName val="원가입력"/>
      <sheetName val="일위대가목차"/>
      <sheetName val="200"/>
      <sheetName val="직노"/>
      <sheetName val="실행내역"/>
      <sheetName val="조명율표"/>
      <sheetName val="일위대가(계측기설치)"/>
      <sheetName val="금액내역서"/>
      <sheetName val="자료입력"/>
      <sheetName val="#REF"/>
      <sheetName val="손익분석"/>
      <sheetName val="노임"/>
      <sheetName val="가로등내역서"/>
      <sheetName val="FILE1"/>
      <sheetName val="전기일위대가"/>
      <sheetName val="1.수인터널"/>
      <sheetName val="자재단가"/>
      <sheetName val="DANGA"/>
      <sheetName val="단중표"/>
      <sheetName val="제경비율"/>
      <sheetName val="설계내역서"/>
      <sheetName val="입찰보고"/>
      <sheetName val="A-4"/>
      <sheetName val="000000"/>
      <sheetName val="Sheet1"/>
      <sheetName val="WORK"/>
      <sheetName val="재료"/>
      <sheetName val="1차설계변경내역"/>
      <sheetName val="지급자재"/>
      <sheetName val="설계조건"/>
      <sheetName val="합천내역"/>
      <sheetName val="과세내역(세부)"/>
      <sheetName val="평3"/>
      <sheetName val="백암비스타내역"/>
      <sheetName val="Sheet5"/>
      <sheetName val="2000년 공정표"/>
      <sheetName val="관개"/>
      <sheetName val="DATA"/>
      <sheetName val="96정변2"/>
      <sheetName val="부대공Ⅱ"/>
      <sheetName val="관리,공감"/>
      <sheetName val="단가비교표_공통1"/>
      <sheetName val="토사(PE)"/>
      <sheetName val="수량집계 (2)"/>
      <sheetName val="처리단락"/>
      <sheetName val="산출근거"/>
      <sheetName val="공사설계서"/>
      <sheetName val="내역서"/>
      <sheetName val="5(철거수량)"/>
      <sheetName val="CAT_5"/>
      <sheetName val="48일위"/>
      <sheetName val="자재"/>
      <sheetName val="SLAB&quot;1&quot;"/>
      <sheetName val="#3_일위대가목록"/>
      <sheetName val="11.자재단가"/>
      <sheetName val="LD"/>
      <sheetName val="토공 total"/>
      <sheetName val="총괄표"/>
      <sheetName val="조경일람"/>
      <sheetName val="공사비명세서"/>
      <sheetName val="공사직종별노임"/>
      <sheetName val="집계표"/>
      <sheetName val="노임단가"/>
      <sheetName val="예산변경사항"/>
      <sheetName val="준검 내역서"/>
      <sheetName val="개요"/>
      <sheetName val="N賃率-職"/>
      <sheetName val="20관리비율"/>
      <sheetName val="단가조사"/>
      <sheetName val="보호"/>
      <sheetName val="통로box전기"/>
      <sheetName val="101동"/>
      <sheetName val="지하1층"/>
      <sheetName val="b_balju_cho"/>
      <sheetName val="설계예산서"/>
      <sheetName val="도급내역서(재노경)"/>
      <sheetName val="하수처리장"/>
      <sheetName val="벽산건설"/>
      <sheetName val="견적의뢰"/>
      <sheetName val="총(철거)"/>
      <sheetName val="TOTAL"/>
      <sheetName val="갑지"/>
      <sheetName val="부대단위수량"/>
      <sheetName val="BOX전기내역"/>
      <sheetName val="I一般比"/>
      <sheetName val="IW-LIST"/>
      <sheetName val="일위집계"/>
      <sheetName val="3BL공동구 수량"/>
      <sheetName val="요율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일대관"/>
      <sheetName val="동일대내"/>
      <sheetName val="Sheet1"/>
      <sheetName val="하도급승인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O"/>
      <sheetName val="제1수행관"/>
      <sheetName val="제2수행관"/>
      <sheetName val="장비설치_제2"/>
      <sheetName val="에너지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표지"/>
      <sheetName val="COND"/>
      <sheetName val="공종별"/>
      <sheetName val="외주대비표 "/>
      <sheetName val="분석표 "/>
      <sheetName val="TOTAL_1"/>
      <sheetName val="J01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량 (2)"/>
      <sheetName val="단가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내역서"/>
      <sheetName val="적용기준"/>
      <sheetName val="적용기준 (2)"/>
      <sheetName val="예산"/>
      <sheetName val="Sheet2"/>
      <sheetName val="Sheet3"/>
      <sheetName val="#REF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일위대가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총괄"/>
      <sheetName val="집계표"/>
      <sheetName val="내역"/>
      <sheetName val="Sheet1"/>
      <sheetName val="결재판-NO!삭제"/>
      <sheetName val="Total"/>
      <sheetName val="가설공사"/>
      <sheetName val="철근콘크리트공사"/>
      <sheetName val="조적공사"/>
      <sheetName val="방수공사"/>
      <sheetName val="미장공사"/>
      <sheetName val="타일공사"/>
      <sheetName val="목공사"/>
      <sheetName val="수장공사"/>
      <sheetName val="가구공사"/>
      <sheetName val="도장공사 "/>
      <sheetName val="금속공사"/>
      <sheetName val="창호공사"/>
      <sheetName val="유리공사"/>
      <sheetName val="지붕및홈통공사"/>
      <sheetName val="잡공사"/>
      <sheetName val="JUC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topLeftCell="A10" zoomScale="115" zoomScaleNormal="110" zoomScaleSheetLayoutView="115" workbookViewId="0">
      <selection activeCell="E19" sqref="E19"/>
    </sheetView>
  </sheetViews>
  <sheetFormatPr defaultRowHeight="13.5" x14ac:dyDescent="0.3"/>
  <cols>
    <col min="1" max="1" width="7.25" style="14" customWidth="1"/>
    <col min="2" max="2" width="5.5" style="14" customWidth="1"/>
    <col min="3" max="3" width="18.375" style="14" customWidth="1"/>
    <col min="4" max="4" width="21.125" style="14" customWidth="1"/>
    <col min="5" max="5" width="26.5" style="47" customWidth="1"/>
    <col min="6" max="6" width="7.25" style="48" customWidth="1"/>
    <col min="7" max="7" width="11.875" style="14" customWidth="1"/>
    <col min="8" max="8" width="30" style="14" customWidth="1"/>
    <col min="9" max="10" width="9" style="14"/>
    <col min="11" max="11" width="12.75" style="14" customWidth="1"/>
    <col min="12" max="256" width="9" style="14"/>
    <col min="257" max="257" width="7.25" style="14" customWidth="1"/>
    <col min="258" max="258" width="5.5" style="14" customWidth="1"/>
    <col min="259" max="259" width="18.375" style="14" customWidth="1"/>
    <col min="260" max="260" width="21.125" style="14" customWidth="1"/>
    <col min="261" max="261" width="26.5" style="14" customWidth="1"/>
    <col min="262" max="262" width="7.25" style="14" customWidth="1"/>
    <col min="263" max="263" width="11.875" style="14" customWidth="1"/>
    <col min="264" max="264" width="30" style="14" customWidth="1"/>
    <col min="265" max="512" width="9" style="14"/>
    <col min="513" max="513" width="7.25" style="14" customWidth="1"/>
    <col min="514" max="514" width="5.5" style="14" customWidth="1"/>
    <col min="515" max="515" width="18.375" style="14" customWidth="1"/>
    <col min="516" max="516" width="21.125" style="14" customWidth="1"/>
    <col min="517" max="517" width="26.5" style="14" customWidth="1"/>
    <col min="518" max="518" width="7.25" style="14" customWidth="1"/>
    <col min="519" max="519" width="11.875" style="14" customWidth="1"/>
    <col min="520" max="520" width="30" style="14" customWidth="1"/>
    <col min="521" max="768" width="9" style="14"/>
    <col min="769" max="769" width="7.25" style="14" customWidth="1"/>
    <col min="770" max="770" width="5.5" style="14" customWidth="1"/>
    <col min="771" max="771" width="18.375" style="14" customWidth="1"/>
    <col min="772" max="772" width="21.125" style="14" customWidth="1"/>
    <col min="773" max="773" width="26.5" style="14" customWidth="1"/>
    <col min="774" max="774" width="7.25" style="14" customWidth="1"/>
    <col min="775" max="775" width="11.875" style="14" customWidth="1"/>
    <col min="776" max="776" width="30" style="14" customWidth="1"/>
    <col min="777" max="1024" width="9" style="14"/>
    <col min="1025" max="1025" width="7.25" style="14" customWidth="1"/>
    <col min="1026" max="1026" width="5.5" style="14" customWidth="1"/>
    <col min="1027" max="1027" width="18.375" style="14" customWidth="1"/>
    <col min="1028" max="1028" width="21.125" style="14" customWidth="1"/>
    <col min="1029" max="1029" width="26.5" style="14" customWidth="1"/>
    <col min="1030" max="1030" width="7.25" style="14" customWidth="1"/>
    <col min="1031" max="1031" width="11.875" style="14" customWidth="1"/>
    <col min="1032" max="1032" width="30" style="14" customWidth="1"/>
    <col min="1033" max="1280" width="9" style="14"/>
    <col min="1281" max="1281" width="7.25" style="14" customWidth="1"/>
    <col min="1282" max="1282" width="5.5" style="14" customWidth="1"/>
    <col min="1283" max="1283" width="18.375" style="14" customWidth="1"/>
    <col min="1284" max="1284" width="21.125" style="14" customWidth="1"/>
    <col min="1285" max="1285" width="26.5" style="14" customWidth="1"/>
    <col min="1286" max="1286" width="7.25" style="14" customWidth="1"/>
    <col min="1287" max="1287" width="11.875" style="14" customWidth="1"/>
    <col min="1288" max="1288" width="30" style="14" customWidth="1"/>
    <col min="1289" max="1536" width="9" style="14"/>
    <col min="1537" max="1537" width="7.25" style="14" customWidth="1"/>
    <col min="1538" max="1538" width="5.5" style="14" customWidth="1"/>
    <col min="1539" max="1539" width="18.375" style="14" customWidth="1"/>
    <col min="1540" max="1540" width="21.125" style="14" customWidth="1"/>
    <col min="1541" max="1541" width="26.5" style="14" customWidth="1"/>
    <col min="1542" max="1542" width="7.25" style="14" customWidth="1"/>
    <col min="1543" max="1543" width="11.875" style="14" customWidth="1"/>
    <col min="1544" max="1544" width="30" style="14" customWidth="1"/>
    <col min="1545" max="1792" width="9" style="14"/>
    <col min="1793" max="1793" width="7.25" style="14" customWidth="1"/>
    <col min="1794" max="1794" width="5.5" style="14" customWidth="1"/>
    <col min="1795" max="1795" width="18.375" style="14" customWidth="1"/>
    <col min="1796" max="1796" width="21.125" style="14" customWidth="1"/>
    <col min="1797" max="1797" width="26.5" style="14" customWidth="1"/>
    <col min="1798" max="1798" width="7.25" style="14" customWidth="1"/>
    <col min="1799" max="1799" width="11.875" style="14" customWidth="1"/>
    <col min="1800" max="1800" width="30" style="14" customWidth="1"/>
    <col min="1801" max="2048" width="9" style="14"/>
    <col min="2049" max="2049" width="7.25" style="14" customWidth="1"/>
    <col min="2050" max="2050" width="5.5" style="14" customWidth="1"/>
    <col min="2051" max="2051" width="18.375" style="14" customWidth="1"/>
    <col min="2052" max="2052" width="21.125" style="14" customWidth="1"/>
    <col min="2053" max="2053" width="26.5" style="14" customWidth="1"/>
    <col min="2054" max="2054" width="7.25" style="14" customWidth="1"/>
    <col min="2055" max="2055" width="11.875" style="14" customWidth="1"/>
    <col min="2056" max="2056" width="30" style="14" customWidth="1"/>
    <col min="2057" max="2304" width="9" style="14"/>
    <col min="2305" max="2305" width="7.25" style="14" customWidth="1"/>
    <col min="2306" max="2306" width="5.5" style="14" customWidth="1"/>
    <col min="2307" max="2307" width="18.375" style="14" customWidth="1"/>
    <col min="2308" max="2308" width="21.125" style="14" customWidth="1"/>
    <col min="2309" max="2309" width="26.5" style="14" customWidth="1"/>
    <col min="2310" max="2310" width="7.25" style="14" customWidth="1"/>
    <col min="2311" max="2311" width="11.875" style="14" customWidth="1"/>
    <col min="2312" max="2312" width="30" style="14" customWidth="1"/>
    <col min="2313" max="2560" width="9" style="14"/>
    <col min="2561" max="2561" width="7.25" style="14" customWidth="1"/>
    <col min="2562" max="2562" width="5.5" style="14" customWidth="1"/>
    <col min="2563" max="2563" width="18.375" style="14" customWidth="1"/>
    <col min="2564" max="2564" width="21.125" style="14" customWidth="1"/>
    <col min="2565" max="2565" width="26.5" style="14" customWidth="1"/>
    <col min="2566" max="2566" width="7.25" style="14" customWidth="1"/>
    <col min="2567" max="2567" width="11.875" style="14" customWidth="1"/>
    <col min="2568" max="2568" width="30" style="14" customWidth="1"/>
    <col min="2569" max="2816" width="9" style="14"/>
    <col min="2817" max="2817" width="7.25" style="14" customWidth="1"/>
    <col min="2818" max="2818" width="5.5" style="14" customWidth="1"/>
    <col min="2819" max="2819" width="18.375" style="14" customWidth="1"/>
    <col min="2820" max="2820" width="21.125" style="14" customWidth="1"/>
    <col min="2821" max="2821" width="26.5" style="14" customWidth="1"/>
    <col min="2822" max="2822" width="7.25" style="14" customWidth="1"/>
    <col min="2823" max="2823" width="11.875" style="14" customWidth="1"/>
    <col min="2824" max="2824" width="30" style="14" customWidth="1"/>
    <col min="2825" max="3072" width="9" style="14"/>
    <col min="3073" max="3073" width="7.25" style="14" customWidth="1"/>
    <col min="3074" max="3074" width="5.5" style="14" customWidth="1"/>
    <col min="3075" max="3075" width="18.375" style="14" customWidth="1"/>
    <col min="3076" max="3076" width="21.125" style="14" customWidth="1"/>
    <col min="3077" max="3077" width="26.5" style="14" customWidth="1"/>
    <col min="3078" max="3078" width="7.25" style="14" customWidth="1"/>
    <col min="3079" max="3079" width="11.875" style="14" customWidth="1"/>
    <col min="3080" max="3080" width="30" style="14" customWidth="1"/>
    <col min="3081" max="3328" width="9" style="14"/>
    <col min="3329" max="3329" width="7.25" style="14" customWidth="1"/>
    <col min="3330" max="3330" width="5.5" style="14" customWidth="1"/>
    <col min="3331" max="3331" width="18.375" style="14" customWidth="1"/>
    <col min="3332" max="3332" width="21.125" style="14" customWidth="1"/>
    <col min="3333" max="3333" width="26.5" style="14" customWidth="1"/>
    <col min="3334" max="3334" width="7.25" style="14" customWidth="1"/>
    <col min="3335" max="3335" width="11.875" style="14" customWidth="1"/>
    <col min="3336" max="3336" width="30" style="14" customWidth="1"/>
    <col min="3337" max="3584" width="9" style="14"/>
    <col min="3585" max="3585" width="7.25" style="14" customWidth="1"/>
    <col min="3586" max="3586" width="5.5" style="14" customWidth="1"/>
    <col min="3587" max="3587" width="18.375" style="14" customWidth="1"/>
    <col min="3588" max="3588" width="21.125" style="14" customWidth="1"/>
    <col min="3589" max="3589" width="26.5" style="14" customWidth="1"/>
    <col min="3590" max="3590" width="7.25" style="14" customWidth="1"/>
    <col min="3591" max="3591" width="11.875" style="14" customWidth="1"/>
    <col min="3592" max="3592" width="30" style="14" customWidth="1"/>
    <col min="3593" max="3840" width="9" style="14"/>
    <col min="3841" max="3841" width="7.25" style="14" customWidth="1"/>
    <col min="3842" max="3842" width="5.5" style="14" customWidth="1"/>
    <col min="3843" max="3843" width="18.375" style="14" customWidth="1"/>
    <col min="3844" max="3844" width="21.125" style="14" customWidth="1"/>
    <col min="3845" max="3845" width="26.5" style="14" customWidth="1"/>
    <col min="3846" max="3846" width="7.25" style="14" customWidth="1"/>
    <col min="3847" max="3847" width="11.875" style="14" customWidth="1"/>
    <col min="3848" max="3848" width="30" style="14" customWidth="1"/>
    <col min="3849" max="4096" width="9" style="14"/>
    <col min="4097" max="4097" width="7.25" style="14" customWidth="1"/>
    <col min="4098" max="4098" width="5.5" style="14" customWidth="1"/>
    <col min="4099" max="4099" width="18.375" style="14" customWidth="1"/>
    <col min="4100" max="4100" width="21.125" style="14" customWidth="1"/>
    <col min="4101" max="4101" width="26.5" style="14" customWidth="1"/>
    <col min="4102" max="4102" width="7.25" style="14" customWidth="1"/>
    <col min="4103" max="4103" width="11.875" style="14" customWidth="1"/>
    <col min="4104" max="4104" width="30" style="14" customWidth="1"/>
    <col min="4105" max="4352" width="9" style="14"/>
    <col min="4353" max="4353" width="7.25" style="14" customWidth="1"/>
    <col min="4354" max="4354" width="5.5" style="14" customWidth="1"/>
    <col min="4355" max="4355" width="18.375" style="14" customWidth="1"/>
    <col min="4356" max="4356" width="21.125" style="14" customWidth="1"/>
    <col min="4357" max="4357" width="26.5" style="14" customWidth="1"/>
    <col min="4358" max="4358" width="7.25" style="14" customWidth="1"/>
    <col min="4359" max="4359" width="11.875" style="14" customWidth="1"/>
    <col min="4360" max="4360" width="30" style="14" customWidth="1"/>
    <col min="4361" max="4608" width="9" style="14"/>
    <col min="4609" max="4609" width="7.25" style="14" customWidth="1"/>
    <col min="4610" max="4610" width="5.5" style="14" customWidth="1"/>
    <col min="4611" max="4611" width="18.375" style="14" customWidth="1"/>
    <col min="4612" max="4612" width="21.125" style="14" customWidth="1"/>
    <col min="4613" max="4613" width="26.5" style="14" customWidth="1"/>
    <col min="4614" max="4614" width="7.25" style="14" customWidth="1"/>
    <col min="4615" max="4615" width="11.875" style="14" customWidth="1"/>
    <col min="4616" max="4616" width="30" style="14" customWidth="1"/>
    <col min="4617" max="4864" width="9" style="14"/>
    <col min="4865" max="4865" width="7.25" style="14" customWidth="1"/>
    <col min="4866" max="4866" width="5.5" style="14" customWidth="1"/>
    <col min="4867" max="4867" width="18.375" style="14" customWidth="1"/>
    <col min="4868" max="4868" width="21.125" style="14" customWidth="1"/>
    <col min="4869" max="4869" width="26.5" style="14" customWidth="1"/>
    <col min="4870" max="4870" width="7.25" style="14" customWidth="1"/>
    <col min="4871" max="4871" width="11.875" style="14" customWidth="1"/>
    <col min="4872" max="4872" width="30" style="14" customWidth="1"/>
    <col min="4873" max="5120" width="9" style="14"/>
    <col min="5121" max="5121" width="7.25" style="14" customWidth="1"/>
    <col min="5122" max="5122" width="5.5" style="14" customWidth="1"/>
    <col min="5123" max="5123" width="18.375" style="14" customWidth="1"/>
    <col min="5124" max="5124" width="21.125" style="14" customWidth="1"/>
    <col min="5125" max="5125" width="26.5" style="14" customWidth="1"/>
    <col min="5126" max="5126" width="7.25" style="14" customWidth="1"/>
    <col min="5127" max="5127" width="11.875" style="14" customWidth="1"/>
    <col min="5128" max="5128" width="30" style="14" customWidth="1"/>
    <col min="5129" max="5376" width="9" style="14"/>
    <col min="5377" max="5377" width="7.25" style="14" customWidth="1"/>
    <col min="5378" max="5378" width="5.5" style="14" customWidth="1"/>
    <col min="5379" max="5379" width="18.375" style="14" customWidth="1"/>
    <col min="5380" max="5380" width="21.125" style="14" customWidth="1"/>
    <col min="5381" max="5381" width="26.5" style="14" customWidth="1"/>
    <col min="5382" max="5382" width="7.25" style="14" customWidth="1"/>
    <col min="5383" max="5383" width="11.875" style="14" customWidth="1"/>
    <col min="5384" max="5384" width="30" style="14" customWidth="1"/>
    <col min="5385" max="5632" width="9" style="14"/>
    <col min="5633" max="5633" width="7.25" style="14" customWidth="1"/>
    <col min="5634" max="5634" width="5.5" style="14" customWidth="1"/>
    <col min="5635" max="5635" width="18.375" style="14" customWidth="1"/>
    <col min="5636" max="5636" width="21.125" style="14" customWidth="1"/>
    <col min="5637" max="5637" width="26.5" style="14" customWidth="1"/>
    <col min="5638" max="5638" width="7.25" style="14" customWidth="1"/>
    <col min="5639" max="5639" width="11.875" style="14" customWidth="1"/>
    <col min="5640" max="5640" width="30" style="14" customWidth="1"/>
    <col min="5641" max="5888" width="9" style="14"/>
    <col min="5889" max="5889" width="7.25" style="14" customWidth="1"/>
    <col min="5890" max="5890" width="5.5" style="14" customWidth="1"/>
    <col min="5891" max="5891" width="18.375" style="14" customWidth="1"/>
    <col min="5892" max="5892" width="21.125" style="14" customWidth="1"/>
    <col min="5893" max="5893" width="26.5" style="14" customWidth="1"/>
    <col min="5894" max="5894" width="7.25" style="14" customWidth="1"/>
    <col min="5895" max="5895" width="11.875" style="14" customWidth="1"/>
    <col min="5896" max="5896" width="30" style="14" customWidth="1"/>
    <col min="5897" max="6144" width="9" style="14"/>
    <col min="6145" max="6145" width="7.25" style="14" customWidth="1"/>
    <col min="6146" max="6146" width="5.5" style="14" customWidth="1"/>
    <col min="6147" max="6147" width="18.375" style="14" customWidth="1"/>
    <col min="6148" max="6148" width="21.125" style="14" customWidth="1"/>
    <col min="6149" max="6149" width="26.5" style="14" customWidth="1"/>
    <col min="6150" max="6150" width="7.25" style="14" customWidth="1"/>
    <col min="6151" max="6151" width="11.875" style="14" customWidth="1"/>
    <col min="6152" max="6152" width="30" style="14" customWidth="1"/>
    <col min="6153" max="6400" width="9" style="14"/>
    <col min="6401" max="6401" width="7.25" style="14" customWidth="1"/>
    <col min="6402" max="6402" width="5.5" style="14" customWidth="1"/>
    <col min="6403" max="6403" width="18.375" style="14" customWidth="1"/>
    <col min="6404" max="6404" width="21.125" style="14" customWidth="1"/>
    <col min="6405" max="6405" width="26.5" style="14" customWidth="1"/>
    <col min="6406" max="6406" width="7.25" style="14" customWidth="1"/>
    <col min="6407" max="6407" width="11.875" style="14" customWidth="1"/>
    <col min="6408" max="6408" width="30" style="14" customWidth="1"/>
    <col min="6409" max="6656" width="9" style="14"/>
    <col min="6657" max="6657" width="7.25" style="14" customWidth="1"/>
    <col min="6658" max="6658" width="5.5" style="14" customWidth="1"/>
    <col min="6659" max="6659" width="18.375" style="14" customWidth="1"/>
    <col min="6660" max="6660" width="21.125" style="14" customWidth="1"/>
    <col min="6661" max="6661" width="26.5" style="14" customWidth="1"/>
    <col min="6662" max="6662" width="7.25" style="14" customWidth="1"/>
    <col min="6663" max="6663" width="11.875" style="14" customWidth="1"/>
    <col min="6664" max="6664" width="30" style="14" customWidth="1"/>
    <col min="6665" max="6912" width="9" style="14"/>
    <col min="6913" max="6913" width="7.25" style="14" customWidth="1"/>
    <col min="6914" max="6914" width="5.5" style="14" customWidth="1"/>
    <col min="6915" max="6915" width="18.375" style="14" customWidth="1"/>
    <col min="6916" max="6916" width="21.125" style="14" customWidth="1"/>
    <col min="6917" max="6917" width="26.5" style="14" customWidth="1"/>
    <col min="6918" max="6918" width="7.25" style="14" customWidth="1"/>
    <col min="6919" max="6919" width="11.875" style="14" customWidth="1"/>
    <col min="6920" max="6920" width="30" style="14" customWidth="1"/>
    <col min="6921" max="7168" width="9" style="14"/>
    <col min="7169" max="7169" width="7.25" style="14" customWidth="1"/>
    <col min="7170" max="7170" width="5.5" style="14" customWidth="1"/>
    <col min="7171" max="7171" width="18.375" style="14" customWidth="1"/>
    <col min="7172" max="7172" width="21.125" style="14" customWidth="1"/>
    <col min="7173" max="7173" width="26.5" style="14" customWidth="1"/>
    <col min="7174" max="7174" width="7.25" style="14" customWidth="1"/>
    <col min="7175" max="7175" width="11.875" style="14" customWidth="1"/>
    <col min="7176" max="7176" width="30" style="14" customWidth="1"/>
    <col min="7177" max="7424" width="9" style="14"/>
    <col min="7425" max="7425" width="7.25" style="14" customWidth="1"/>
    <col min="7426" max="7426" width="5.5" style="14" customWidth="1"/>
    <col min="7427" max="7427" width="18.375" style="14" customWidth="1"/>
    <col min="7428" max="7428" width="21.125" style="14" customWidth="1"/>
    <col min="7429" max="7429" width="26.5" style="14" customWidth="1"/>
    <col min="7430" max="7430" width="7.25" style="14" customWidth="1"/>
    <col min="7431" max="7431" width="11.875" style="14" customWidth="1"/>
    <col min="7432" max="7432" width="30" style="14" customWidth="1"/>
    <col min="7433" max="7680" width="9" style="14"/>
    <col min="7681" max="7681" width="7.25" style="14" customWidth="1"/>
    <col min="7682" max="7682" width="5.5" style="14" customWidth="1"/>
    <col min="7683" max="7683" width="18.375" style="14" customWidth="1"/>
    <col min="7684" max="7684" width="21.125" style="14" customWidth="1"/>
    <col min="7685" max="7685" width="26.5" style="14" customWidth="1"/>
    <col min="7686" max="7686" width="7.25" style="14" customWidth="1"/>
    <col min="7687" max="7687" width="11.875" style="14" customWidth="1"/>
    <col min="7688" max="7688" width="30" style="14" customWidth="1"/>
    <col min="7689" max="7936" width="9" style="14"/>
    <col min="7937" max="7937" width="7.25" style="14" customWidth="1"/>
    <col min="7938" max="7938" width="5.5" style="14" customWidth="1"/>
    <col min="7939" max="7939" width="18.375" style="14" customWidth="1"/>
    <col min="7940" max="7940" width="21.125" style="14" customWidth="1"/>
    <col min="7941" max="7941" width="26.5" style="14" customWidth="1"/>
    <col min="7942" max="7942" width="7.25" style="14" customWidth="1"/>
    <col min="7943" max="7943" width="11.875" style="14" customWidth="1"/>
    <col min="7944" max="7944" width="30" style="14" customWidth="1"/>
    <col min="7945" max="8192" width="9" style="14"/>
    <col min="8193" max="8193" width="7.25" style="14" customWidth="1"/>
    <col min="8194" max="8194" width="5.5" style="14" customWidth="1"/>
    <col min="8195" max="8195" width="18.375" style="14" customWidth="1"/>
    <col min="8196" max="8196" width="21.125" style="14" customWidth="1"/>
    <col min="8197" max="8197" width="26.5" style="14" customWidth="1"/>
    <col min="8198" max="8198" width="7.25" style="14" customWidth="1"/>
    <col min="8199" max="8199" width="11.875" style="14" customWidth="1"/>
    <col min="8200" max="8200" width="30" style="14" customWidth="1"/>
    <col min="8201" max="8448" width="9" style="14"/>
    <col min="8449" max="8449" width="7.25" style="14" customWidth="1"/>
    <col min="8450" max="8450" width="5.5" style="14" customWidth="1"/>
    <col min="8451" max="8451" width="18.375" style="14" customWidth="1"/>
    <col min="8452" max="8452" width="21.125" style="14" customWidth="1"/>
    <col min="8453" max="8453" width="26.5" style="14" customWidth="1"/>
    <col min="8454" max="8454" width="7.25" style="14" customWidth="1"/>
    <col min="8455" max="8455" width="11.875" style="14" customWidth="1"/>
    <col min="8456" max="8456" width="30" style="14" customWidth="1"/>
    <col min="8457" max="8704" width="9" style="14"/>
    <col min="8705" max="8705" width="7.25" style="14" customWidth="1"/>
    <col min="8706" max="8706" width="5.5" style="14" customWidth="1"/>
    <col min="8707" max="8707" width="18.375" style="14" customWidth="1"/>
    <col min="8708" max="8708" width="21.125" style="14" customWidth="1"/>
    <col min="8709" max="8709" width="26.5" style="14" customWidth="1"/>
    <col min="8710" max="8710" width="7.25" style="14" customWidth="1"/>
    <col min="8711" max="8711" width="11.875" style="14" customWidth="1"/>
    <col min="8712" max="8712" width="30" style="14" customWidth="1"/>
    <col min="8713" max="8960" width="9" style="14"/>
    <col min="8961" max="8961" width="7.25" style="14" customWidth="1"/>
    <col min="8962" max="8962" width="5.5" style="14" customWidth="1"/>
    <col min="8963" max="8963" width="18.375" style="14" customWidth="1"/>
    <col min="8964" max="8964" width="21.125" style="14" customWidth="1"/>
    <col min="8965" max="8965" width="26.5" style="14" customWidth="1"/>
    <col min="8966" max="8966" width="7.25" style="14" customWidth="1"/>
    <col min="8967" max="8967" width="11.875" style="14" customWidth="1"/>
    <col min="8968" max="8968" width="30" style="14" customWidth="1"/>
    <col min="8969" max="9216" width="9" style="14"/>
    <col min="9217" max="9217" width="7.25" style="14" customWidth="1"/>
    <col min="9218" max="9218" width="5.5" style="14" customWidth="1"/>
    <col min="9219" max="9219" width="18.375" style="14" customWidth="1"/>
    <col min="9220" max="9220" width="21.125" style="14" customWidth="1"/>
    <col min="9221" max="9221" width="26.5" style="14" customWidth="1"/>
    <col min="9222" max="9222" width="7.25" style="14" customWidth="1"/>
    <col min="9223" max="9223" width="11.875" style="14" customWidth="1"/>
    <col min="9224" max="9224" width="30" style="14" customWidth="1"/>
    <col min="9225" max="9472" width="9" style="14"/>
    <col min="9473" max="9473" width="7.25" style="14" customWidth="1"/>
    <col min="9474" max="9474" width="5.5" style="14" customWidth="1"/>
    <col min="9475" max="9475" width="18.375" style="14" customWidth="1"/>
    <col min="9476" max="9476" width="21.125" style="14" customWidth="1"/>
    <col min="9477" max="9477" width="26.5" style="14" customWidth="1"/>
    <col min="9478" max="9478" width="7.25" style="14" customWidth="1"/>
    <col min="9479" max="9479" width="11.875" style="14" customWidth="1"/>
    <col min="9480" max="9480" width="30" style="14" customWidth="1"/>
    <col min="9481" max="9728" width="9" style="14"/>
    <col min="9729" max="9729" width="7.25" style="14" customWidth="1"/>
    <col min="9730" max="9730" width="5.5" style="14" customWidth="1"/>
    <col min="9731" max="9731" width="18.375" style="14" customWidth="1"/>
    <col min="9732" max="9732" width="21.125" style="14" customWidth="1"/>
    <col min="9733" max="9733" width="26.5" style="14" customWidth="1"/>
    <col min="9734" max="9734" width="7.25" style="14" customWidth="1"/>
    <col min="9735" max="9735" width="11.875" style="14" customWidth="1"/>
    <col min="9736" max="9736" width="30" style="14" customWidth="1"/>
    <col min="9737" max="9984" width="9" style="14"/>
    <col min="9985" max="9985" width="7.25" style="14" customWidth="1"/>
    <col min="9986" max="9986" width="5.5" style="14" customWidth="1"/>
    <col min="9987" max="9987" width="18.375" style="14" customWidth="1"/>
    <col min="9988" max="9988" width="21.125" style="14" customWidth="1"/>
    <col min="9989" max="9989" width="26.5" style="14" customWidth="1"/>
    <col min="9990" max="9990" width="7.25" style="14" customWidth="1"/>
    <col min="9991" max="9991" width="11.875" style="14" customWidth="1"/>
    <col min="9992" max="9992" width="30" style="14" customWidth="1"/>
    <col min="9993" max="10240" width="9" style="14"/>
    <col min="10241" max="10241" width="7.25" style="14" customWidth="1"/>
    <col min="10242" max="10242" width="5.5" style="14" customWidth="1"/>
    <col min="10243" max="10243" width="18.375" style="14" customWidth="1"/>
    <col min="10244" max="10244" width="21.125" style="14" customWidth="1"/>
    <col min="10245" max="10245" width="26.5" style="14" customWidth="1"/>
    <col min="10246" max="10246" width="7.25" style="14" customWidth="1"/>
    <col min="10247" max="10247" width="11.875" style="14" customWidth="1"/>
    <col min="10248" max="10248" width="30" style="14" customWidth="1"/>
    <col min="10249" max="10496" width="9" style="14"/>
    <col min="10497" max="10497" width="7.25" style="14" customWidth="1"/>
    <col min="10498" max="10498" width="5.5" style="14" customWidth="1"/>
    <col min="10499" max="10499" width="18.375" style="14" customWidth="1"/>
    <col min="10500" max="10500" width="21.125" style="14" customWidth="1"/>
    <col min="10501" max="10501" width="26.5" style="14" customWidth="1"/>
    <col min="10502" max="10502" width="7.25" style="14" customWidth="1"/>
    <col min="10503" max="10503" width="11.875" style="14" customWidth="1"/>
    <col min="10504" max="10504" width="30" style="14" customWidth="1"/>
    <col min="10505" max="10752" width="9" style="14"/>
    <col min="10753" max="10753" width="7.25" style="14" customWidth="1"/>
    <col min="10754" max="10754" width="5.5" style="14" customWidth="1"/>
    <col min="10755" max="10755" width="18.375" style="14" customWidth="1"/>
    <col min="10756" max="10756" width="21.125" style="14" customWidth="1"/>
    <col min="10757" max="10757" width="26.5" style="14" customWidth="1"/>
    <col min="10758" max="10758" width="7.25" style="14" customWidth="1"/>
    <col min="10759" max="10759" width="11.875" style="14" customWidth="1"/>
    <col min="10760" max="10760" width="30" style="14" customWidth="1"/>
    <col min="10761" max="11008" width="9" style="14"/>
    <col min="11009" max="11009" width="7.25" style="14" customWidth="1"/>
    <col min="11010" max="11010" width="5.5" style="14" customWidth="1"/>
    <col min="11011" max="11011" width="18.375" style="14" customWidth="1"/>
    <col min="11012" max="11012" width="21.125" style="14" customWidth="1"/>
    <col min="11013" max="11013" width="26.5" style="14" customWidth="1"/>
    <col min="11014" max="11014" width="7.25" style="14" customWidth="1"/>
    <col min="11015" max="11015" width="11.875" style="14" customWidth="1"/>
    <col min="11016" max="11016" width="30" style="14" customWidth="1"/>
    <col min="11017" max="11264" width="9" style="14"/>
    <col min="11265" max="11265" width="7.25" style="14" customWidth="1"/>
    <col min="11266" max="11266" width="5.5" style="14" customWidth="1"/>
    <col min="11267" max="11267" width="18.375" style="14" customWidth="1"/>
    <col min="11268" max="11268" width="21.125" style="14" customWidth="1"/>
    <col min="11269" max="11269" width="26.5" style="14" customWidth="1"/>
    <col min="11270" max="11270" width="7.25" style="14" customWidth="1"/>
    <col min="11271" max="11271" width="11.875" style="14" customWidth="1"/>
    <col min="11272" max="11272" width="30" style="14" customWidth="1"/>
    <col min="11273" max="11520" width="9" style="14"/>
    <col min="11521" max="11521" width="7.25" style="14" customWidth="1"/>
    <col min="11522" max="11522" width="5.5" style="14" customWidth="1"/>
    <col min="11523" max="11523" width="18.375" style="14" customWidth="1"/>
    <col min="11524" max="11524" width="21.125" style="14" customWidth="1"/>
    <col min="11525" max="11525" width="26.5" style="14" customWidth="1"/>
    <col min="11526" max="11526" width="7.25" style="14" customWidth="1"/>
    <col min="11527" max="11527" width="11.875" style="14" customWidth="1"/>
    <col min="11528" max="11528" width="30" style="14" customWidth="1"/>
    <col min="11529" max="11776" width="9" style="14"/>
    <col min="11777" max="11777" width="7.25" style="14" customWidth="1"/>
    <col min="11778" max="11778" width="5.5" style="14" customWidth="1"/>
    <col min="11779" max="11779" width="18.375" style="14" customWidth="1"/>
    <col min="11780" max="11780" width="21.125" style="14" customWidth="1"/>
    <col min="11781" max="11781" width="26.5" style="14" customWidth="1"/>
    <col min="11782" max="11782" width="7.25" style="14" customWidth="1"/>
    <col min="11783" max="11783" width="11.875" style="14" customWidth="1"/>
    <col min="11784" max="11784" width="30" style="14" customWidth="1"/>
    <col min="11785" max="12032" width="9" style="14"/>
    <col min="12033" max="12033" width="7.25" style="14" customWidth="1"/>
    <col min="12034" max="12034" width="5.5" style="14" customWidth="1"/>
    <col min="12035" max="12035" width="18.375" style="14" customWidth="1"/>
    <col min="12036" max="12036" width="21.125" style="14" customWidth="1"/>
    <col min="12037" max="12037" width="26.5" style="14" customWidth="1"/>
    <col min="12038" max="12038" width="7.25" style="14" customWidth="1"/>
    <col min="12039" max="12039" width="11.875" style="14" customWidth="1"/>
    <col min="12040" max="12040" width="30" style="14" customWidth="1"/>
    <col min="12041" max="12288" width="9" style="14"/>
    <col min="12289" max="12289" width="7.25" style="14" customWidth="1"/>
    <col min="12290" max="12290" width="5.5" style="14" customWidth="1"/>
    <col min="12291" max="12291" width="18.375" style="14" customWidth="1"/>
    <col min="12292" max="12292" width="21.125" style="14" customWidth="1"/>
    <col min="12293" max="12293" width="26.5" style="14" customWidth="1"/>
    <col min="12294" max="12294" width="7.25" style="14" customWidth="1"/>
    <col min="12295" max="12295" width="11.875" style="14" customWidth="1"/>
    <col min="12296" max="12296" width="30" style="14" customWidth="1"/>
    <col min="12297" max="12544" width="9" style="14"/>
    <col min="12545" max="12545" width="7.25" style="14" customWidth="1"/>
    <col min="12546" max="12546" width="5.5" style="14" customWidth="1"/>
    <col min="12547" max="12547" width="18.375" style="14" customWidth="1"/>
    <col min="12548" max="12548" width="21.125" style="14" customWidth="1"/>
    <col min="12549" max="12549" width="26.5" style="14" customWidth="1"/>
    <col min="12550" max="12550" width="7.25" style="14" customWidth="1"/>
    <col min="12551" max="12551" width="11.875" style="14" customWidth="1"/>
    <col min="12552" max="12552" width="30" style="14" customWidth="1"/>
    <col min="12553" max="12800" width="9" style="14"/>
    <col min="12801" max="12801" width="7.25" style="14" customWidth="1"/>
    <col min="12802" max="12802" width="5.5" style="14" customWidth="1"/>
    <col min="12803" max="12803" width="18.375" style="14" customWidth="1"/>
    <col min="12804" max="12804" width="21.125" style="14" customWidth="1"/>
    <col min="12805" max="12805" width="26.5" style="14" customWidth="1"/>
    <col min="12806" max="12806" width="7.25" style="14" customWidth="1"/>
    <col min="12807" max="12807" width="11.875" style="14" customWidth="1"/>
    <col min="12808" max="12808" width="30" style="14" customWidth="1"/>
    <col min="12809" max="13056" width="9" style="14"/>
    <col min="13057" max="13057" width="7.25" style="14" customWidth="1"/>
    <col min="13058" max="13058" width="5.5" style="14" customWidth="1"/>
    <col min="13059" max="13059" width="18.375" style="14" customWidth="1"/>
    <col min="13060" max="13060" width="21.125" style="14" customWidth="1"/>
    <col min="13061" max="13061" width="26.5" style="14" customWidth="1"/>
    <col min="13062" max="13062" width="7.25" style="14" customWidth="1"/>
    <col min="13063" max="13063" width="11.875" style="14" customWidth="1"/>
    <col min="13064" max="13064" width="30" style="14" customWidth="1"/>
    <col min="13065" max="13312" width="9" style="14"/>
    <col min="13313" max="13313" width="7.25" style="14" customWidth="1"/>
    <col min="13314" max="13314" width="5.5" style="14" customWidth="1"/>
    <col min="13315" max="13315" width="18.375" style="14" customWidth="1"/>
    <col min="13316" max="13316" width="21.125" style="14" customWidth="1"/>
    <col min="13317" max="13317" width="26.5" style="14" customWidth="1"/>
    <col min="13318" max="13318" width="7.25" style="14" customWidth="1"/>
    <col min="13319" max="13319" width="11.875" style="14" customWidth="1"/>
    <col min="13320" max="13320" width="30" style="14" customWidth="1"/>
    <col min="13321" max="13568" width="9" style="14"/>
    <col min="13569" max="13569" width="7.25" style="14" customWidth="1"/>
    <col min="13570" max="13570" width="5.5" style="14" customWidth="1"/>
    <col min="13571" max="13571" width="18.375" style="14" customWidth="1"/>
    <col min="13572" max="13572" width="21.125" style="14" customWidth="1"/>
    <col min="13573" max="13573" width="26.5" style="14" customWidth="1"/>
    <col min="13574" max="13574" width="7.25" style="14" customWidth="1"/>
    <col min="13575" max="13575" width="11.875" style="14" customWidth="1"/>
    <col min="13576" max="13576" width="30" style="14" customWidth="1"/>
    <col min="13577" max="13824" width="9" style="14"/>
    <col min="13825" max="13825" width="7.25" style="14" customWidth="1"/>
    <col min="13826" max="13826" width="5.5" style="14" customWidth="1"/>
    <col min="13827" max="13827" width="18.375" style="14" customWidth="1"/>
    <col min="13828" max="13828" width="21.125" style="14" customWidth="1"/>
    <col min="13829" max="13829" width="26.5" style="14" customWidth="1"/>
    <col min="13830" max="13830" width="7.25" style="14" customWidth="1"/>
    <col min="13831" max="13831" width="11.875" style="14" customWidth="1"/>
    <col min="13832" max="13832" width="30" style="14" customWidth="1"/>
    <col min="13833" max="14080" width="9" style="14"/>
    <col min="14081" max="14081" width="7.25" style="14" customWidth="1"/>
    <col min="14082" max="14082" width="5.5" style="14" customWidth="1"/>
    <col min="14083" max="14083" width="18.375" style="14" customWidth="1"/>
    <col min="14084" max="14084" width="21.125" style="14" customWidth="1"/>
    <col min="14085" max="14085" width="26.5" style="14" customWidth="1"/>
    <col min="14086" max="14086" width="7.25" style="14" customWidth="1"/>
    <col min="14087" max="14087" width="11.875" style="14" customWidth="1"/>
    <col min="14088" max="14088" width="30" style="14" customWidth="1"/>
    <col min="14089" max="14336" width="9" style="14"/>
    <col min="14337" max="14337" width="7.25" style="14" customWidth="1"/>
    <col min="14338" max="14338" width="5.5" style="14" customWidth="1"/>
    <col min="14339" max="14339" width="18.375" style="14" customWidth="1"/>
    <col min="14340" max="14340" width="21.125" style="14" customWidth="1"/>
    <col min="14341" max="14341" width="26.5" style="14" customWidth="1"/>
    <col min="14342" max="14342" width="7.25" style="14" customWidth="1"/>
    <col min="14343" max="14343" width="11.875" style="14" customWidth="1"/>
    <col min="14344" max="14344" width="30" style="14" customWidth="1"/>
    <col min="14345" max="14592" width="9" style="14"/>
    <col min="14593" max="14593" width="7.25" style="14" customWidth="1"/>
    <col min="14594" max="14594" width="5.5" style="14" customWidth="1"/>
    <col min="14595" max="14595" width="18.375" style="14" customWidth="1"/>
    <col min="14596" max="14596" width="21.125" style="14" customWidth="1"/>
    <col min="14597" max="14597" width="26.5" style="14" customWidth="1"/>
    <col min="14598" max="14598" width="7.25" style="14" customWidth="1"/>
    <col min="14599" max="14599" width="11.875" style="14" customWidth="1"/>
    <col min="14600" max="14600" width="30" style="14" customWidth="1"/>
    <col min="14601" max="14848" width="9" style="14"/>
    <col min="14849" max="14849" width="7.25" style="14" customWidth="1"/>
    <col min="14850" max="14850" width="5.5" style="14" customWidth="1"/>
    <col min="14851" max="14851" width="18.375" style="14" customWidth="1"/>
    <col min="14852" max="14852" width="21.125" style="14" customWidth="1"/>
    <col min="14853" max="14853" width="26.5" style="14" customWidth="1"/>
    <col min="14854" max="14854" width="7.25" style="14" customWidth="1"/>
    <col min="14855" max="14855" width="11.875" style="14" customWidth="1"/>
    <col min="14856" max="14856" width="30" style="14" customWidth="1"/>
    <col min="14857" max="15104" width="9" style="14"/>
    <col min="15105" max="15105" width="7.25" style="14" customWidth="1"/>
    <col min="15106" max="15106" width="5.5" style="14" customWidth="1"/>
    <col min="15107" max="15107" width="18.375" style="14" customWidth="1"/>
    <col min="15108" max="15108" width="21.125" style="14" customWidth="1"/>
    <col min="15109" max="15109" width="26.5" style="14" customWidth="1"/>
    <col min="15110" max="15110" width="7.25" style="14" customWidth="1"/>
    <col min="15111" max="15111" width="11.875" style="14" customWidth="1"/>
    <col min="15112" max="15112" width="30" style="14" customWidth="1"/>
    <col min="15113" max="15360" width="9" style="14"/>
    <col min="15361" max="15361" width="7.25" style="14" customWidth="1"/>
    <col min="15362" max="15362" width="5.5" style="14" customWidth="1"/>
    <col min="15363" max="15363" width="18.375" style="14" customWidth="1"/>
    <col min="15364" max="15364" width="21.125" style="14" customWidth="1"/>
    <col min="15365" max="15365" width="26.5" style="14" customWidth="1"/>
    <col min="15366" max="15366" width="7.25" style="14" customWidth="1"/>
    <col min="15367" max="15367" width="11.875" style="14" customWidth="1"/>
    <col min="15368" max="15368" width="30" style="14" customWidth="1"/>
    <col min="15369" max="15616" width="9" style="14"/>
    <col min="15617" max="15617" width="7.25" style="14" customWidth="1"/>
    <col min="15618" max="15618" width="5.5" style="14" customWidth="1"/>
    <col min="15619" max="15619" width="18.375" style="14" customWidth="1"/>
    <col min="15620" max="15620" width="21.125" style="14" customWidth="1"/>
    <col min="15621" max="15621" width="26.5" style="14" customWidth="1"/>
    <col min="15622" max="15622" width="7.25" style="14" customWidth="1"/>
    <col min="15623" max="15623" width="11.875" style="14" customWidth="1"/>
    <col min="15624" max="15624" width="30" style="14" customWidth="1"/>
    <col min="15625" max="15872" width="9" style="14"/>
    <col min="15873" max="15873" width="7.25" style="14" customWidth="1"/>
    <col min="15874" max="15874" width="5.5" style="14" customWidth="1"/>
    <col min="15875" max="15875" width="18.375" style="14" customWidth="1"/>
    <col min="15876" max="15876" width="21.125" style="14" customWidth="1"/>
    <col min="15877" max="15877" width="26.5" style="14" customWidth="1"/>
    <col min="15878" max="15878" width="7.25" style="14" customWidth="1"/>
    <col min="15879" max="15879" width="11.875" style="14" customWidth="1"/>
    <col min="15880" max="15880" width="30" style="14" customWidth="1"/>
    <col min="15881" max="16128" width="9" style="14"/>
    <col min="16129" max="16129" width="7.25" style="14" customWidth="1"/>
    <col min="16130" max="16130" width="5.5" style="14" customWidth="1"/>
    <col min="16131" max="16131" width="18.375" style="14" customWidth="1"/>
    <col min="16132" max="16132" width="21.125" style="14" customWidth="1"/>
    <col min="16133" max="16133" width="26.5" style="14" customWidth="1"/>
    <col min="16134" max="16134" width="7.25" style="14" customWidth="1"/>
    <col min="16135" max="16135" width="11.875" style="14" customWidth="1"/>
    <col min="16136" max="16136" width="30" style="14" customWidth="1"/>
    <col min="16137" max="16384" width="9" style="14"/>
  </cols>
  <sheetData>
    <row r="1" spans="1:8" s="9" customFormat="1" ht="27" customHeight="1" x14ac:dyDescent="0.3">
      <c r="A1" s="132" t="s">
        <v>345</v>
      </c>
      <c r="B1" s="133"/>
      <c r="C1" s="133"/>
      <c r="D1" s="133"/>
      <c r="E1" s="133"/>
      <c r="F1" s="133"/>
      <c r="G1" s="133"/>
      <c r="H1" s="133"/>
    </row>
    <row r="2" spans="1:8" ht="27" customHeight="1" thickBot="1" x14ac:dyDescent="0.35">
      <c r="A2" s="134" t="s">
        <v>346</v>
      </c>
      <c r="B2" s="134"/>
      <c r="C2" s="10" t="s">
        <v>347</v>
      </c>
      <c r="D2" s="10"/>
      <c r="E2" s="11"/>
      <c r="F2" s="12"/>
      <c r="G2" s="10"/>
      <c r="H2" s="13"/>
    </row>
    <row r="3" spans="1:8" ht="23.1" customHeight="1" x14ac:dyDescent="0.3">
      <c r="A3" s="135" t="s">
        <v>348</v>
      </c>
      <c r="B3" s="136"/>
      <c r="C3" s="137"/>
      <c r="D3" s="15" t="s">
        <v>349</v>
      </c>
      <c r="E3" s="138" t="s">
        <v>350</v>
      </c>
      <c r="F3" s="136"/>
      <c r="G3" s="137"/>
      <c r="H3" s="16" t="s">
        <v>351</v>
      </c>
    </row>
    <row r="4" spans="1:8" s="60" customFormat="1" ht="13.5" customHeight="1" x14ac:dyDescent="0.3">
      <c r="A4" s="53"/>
      <c r="B4" s="139" t="s">
        <v>352</v>
      </c>
      <c r="C4" s="54" t="s">
        <v>353</v>
      </c>
      <c r="D4" s="55">
        <f>공종별집계표!F5</f>
        <v>0</v>
      </c>
      <c r="E4" s="56"/>
      <c r="F4" s="57"/>
      <c r="G4" s="58"/>
      <c r="H4" s="59"/>
    </row>
    <row r="5" spans="1:8" s="60" customFormat="1" ht="13.5" customHeight="1" x14ac:dyDescent="0.3">
      <c r="A5" s="61" t="s">
        <v>354</v>
      </c>
      <c r="B5" s="140"/>
      <c r="C5" s="62" t="s">
        <v>355</v>
      </c>
      <c r="D5" s="63"/>
      <c r="E5" s="64"/>
      <c r="F5" s="65"/>
      <c r="G5" s="66"/>
      <c r="H5" s="67"/>
    </row>
    <row r="6" spans="1:8" s="60" customFormat="1" ht="13.5" customHeight="1" x14ac:dyDescent="0.3">
      <c r="A6" s="61"/>
      <c r="B6" s="140"/>
      <c r="C6" s="62"/>
      <c r="D6" s="68"/>
      <c r="E6" s="64"/>
      <c r="F6" s="65"/>
      <c r="G6" s="66"/>
      <c r="H6" s="67"/>
    </row>
    <row r="7" spans="1:8" s="60" customFormat="1" ht="13.5" customHeight="1" x14ac:dyDescent="0.3">
      <c r="A7" s="61"/>
      <c r="B7" s="141"/>
      <c r="C7" s="69" t="s">
        <v>356</v>
      </c>
      <c r="D7" s="70">
        <f>SUM(D4:D6)</f>
        <v>0</v>
      </c>
      <c r="E7" s="71"/>
      <c r="F7" s="72"/>
      <c r="G7" s="73"/>
      <c r="H7" s="74"/>
    </row>
    <row r="8" spans="1:8" s="60" customFormat="1" ht="13.5" customHeight="1" x14ac:dyDescent="0.3">
      <c r="A8" s="61" t="s">
        <v>357</v>
      </c>
      <c r="B8" s="75" t="s">
        <v>358</v>
      </c>
      <c r="C8" s="76" t="s">
        <v>359</v>
      </c>
      <c r="D8" s="77">
        <f>공종별집계표!H5</f>
        <v>0</v>
      </c>
      <c r="E8" s="78"/>
      <c r="F8" s="79"/>
      <c r="G8" s="80"/>
      <c r="H8" s="59"/>
    </row>
    <row r="9" spans="1:8" s="60" customFormat="1" ht="13.5" customHeight="1" x14ac:dyDescent="0.3">
      <c r="A9" s="61"/>
      <c r="B9" s="75" t="s">
        <v>360</v>
      </c>
      <c r="C9" s="62" t="s">
        <v>361</v>
      </c>
      <c r="D9" s="63">
        <f>INT(D8*F9)</f>
        <v>0</v>
      </c>
      <c r="E9" s="81" t="s">
        <v>362</v>
      </c>
      <c r="F9" s="120">
        <v>0.122</v>
      </c>
      <c r="G9" s="66"/>
      <c r="H9" s="67"/>
    </row>
    <row r="10" spans="1:8" s="60" customFormat="1" ht="13.5" customHeight="1" x14ac:dyDescent="0.3">
      <c r="A10" s="61"/>
      <c r="B10" s="75" t="s">
        <v>363</v>
      </c>
      <c r="C10" s="82" t="s">
        <v>364</v>
      </c>
      <c r="D10" s="83">
        <f>INT((D8+D9)*1)</f>
        <v>0</v>
      </c>
      <c r="E10" s="84"/>
      <c r="F10" s="121"/>
      <c r="G10" s="86"/>
      <c r="H10" s="87"/>
    </row>
    <row r="11" spans="1:8" s="60" customFormat="1" ht="13.5" customHeight="1" x14ac:dyDescent="0.3">
      <c r="A11" s="61"/>
      <c r="B11" s="88"/>
      <c r="C11" s="54" t="s">
        <v>365</v>
      </c>
      <c r="D11" s="55">
        <f>공종별집계표!L16</f>
        <v>0</v>
      </c>
      <c r="E11" s="89"/>
      <c r="F11" s="122"/>
      <c r="G11" s="58"/>
      <c r="H11" s="90"/>
    </row>
    <row r="12" spans="1:8" s="60" customFormat="1" ht="13.5" customHeight="1" x14ac:dyDescent="0.3">
      <c r="A12" s="61" t="s">
        <v>366</v>
      </c>
      <c r="B12" s="91" t="s">
        <v>367</v>
      </c>
      <c r="C12" s="62" t="s">
        <v>368</v>
      </c>
      <c r="D12" s="63">
        <f>공종별집계표!J5</f>
        <v>0</v>
      </c>
      <c r="E12" s="81"/>
      <c r="F12" s="120"/>
      <c r="G12" s="66"/>
      <c r="H12" s="67"/>
    </row>
    <row r="13" spans="1:8" s="60" customFormat="1" ht="13.5" customHeight="1" x14ac:dyDescent="0.3">
      <c r="A13" s="61"/>
      <c r="B13" s="91"/>
      <c r="C13" s="62" t="s">
        <v>369</v>
      </c>
      <c r="D13" s="63">
        <f>INT(D10*F13)</f>
        <v>0</v>
      </c>
      <c r="E13" s="81" t="s">
        <v>370</v>
      </c>
      <c r="F13" s="120">
        <v>3.6999999999999998E-2</v>
      </c>
      <c r="G13" s="66"/>
      <c r="H13" s="67"/>
    </row>
    <row r="14" spans="1:8" s="60" customFormat="1" ht="13.5" customHeight="1" x14ac:dyDescent="0.3">
      <c r="A14" s="61"/>
      <c r="B14" s="91"/>
      <c r="C14" s="62" t="s">
        <v>371</v>
      </c>
      <c r="D14" s="63">
        <f>INT(D10*F14)</f>
        <v>0</v>
      </c>
      <c r="E14" s="81" t="s">
        <v>370</v>
      </c>
      <c r="F14" s="120">
        <v>1.01E-2</v>
      </c>
      <c r="G14" s="66"/>
      <c r="H14" s="67"/>
    </row>
    <row r="15" spans="1:8" s="20" customFormat="1" ht="13.5" customHeight="1" x14ac:dyDescent="0.3">
      <c r="A15" s="21"/>
      <c r="B15" s="37"/>
      <c r="C15" s="22" t="s">
        <v>372</v>
      </c>
      <c r="D15" s="23">
        <f>INT(D8*F15)</f>
        <v>0</v>
      </c>
      <c r="E15" s="31" t="s">
        <v>362</v>
      </c>
      <c r="F15" s="123">
        <v>2.3E-2</v>
      </c>
      <c r="G15" s="24"/>
      <c r="H15" s="25" t="s">
        <v>373</v>
      </c>
    </row>
    <row r="16" spans="1:8" s="20" customFormat="1" ht="13.5" customHeight="1" x14ac:dyDescent="0.3">
      <c r="A16" s="21"/>
      <c r="B16" s="37"/>
      <c r="C16" s="32" t="s">
        <v>374</v>
      </c>
      <c r="D16" s="23">
        <f>INT(D8*F16)</f>
        <v>0</v>
      </c>
      <c r="E16" s="31" t="s">
        <v>362</v>
      </c>
      <c r="F16" s="124">
        <v>0</v>
      </c>
      <c r="G16" s="35"/>
      <c r="H16" s="30" t="s">
        <v>375</v>
      </c>
    </row>
    <row r="17" spans="1:11" s="20" customFormat="1" ht="13.5" customHeight="1" x14ac:dyDescent="0.3">
      <c r="A17" s="21"/>
      <c r="B17" s="37"/>
      <c r="C17" s="32" t="s">
        <v>376</v>
      </c>
      <c r="D17" s="23">
        <f>SUM(D16*F17)</f>
        <v>0</v>
      </c>
      <c r="E17" s="31" t="s">
        <v>377</v>
      </c>
      <c r="F17" s="123">
        <v>0</v>
      </c>
      <c r="G17" s="35"/>
      <c r="H17" s="30" t="s">
        <v>375</v>
      </c>
    </row>
    <row r="18" spans="1:11" s="20" customFormat="1" ht="13.5" customHeight="1" x14ac:dyDescent="0.3">
      <c r="A18" s="21" t="s">
        <v>378</v>
      </c>
      <c r="B18" s="37"/>
      <c r="C18" s="32" t="s">
        <v>379</v>
      </c>
      <c r="D18" s="23">
        <f>INT(D8*F18)</f>
        <v>0</v>
      </c>
      <c r="E18" s="31" t="s">
        <v>362</v>
      </c>
      <c r="F18" s="123">
        <v>0</v>
      </c>
      <c r="G18" s="35"/>
      <c r="H18" s="30" t="s">
        <v>375</v>
      </c>
    </row>
    <row r="19" spans="1:11" s="20" customFormat="1" ht="13.5" customHeight="1" x14ac:dyDescent="0.3">
      <c r="A19" s="21"/>
      <c r="B19" s="37"/>
      <c r="C19" s="32" t="s">
        <v>380</v>
      </c>
      <c r="D19" s="33"/>
      <c r="E19" s="34"/>
      <c r="F19" s="125"/>
      <c r="G19" s="35"/>
      <c r="H19" s="30"/>
    </row>
    <row r="20" spans="1:11" s="20" customFormat="1" ht="23.25" customHeight="1" x14ac:dyDescent="0.3">
      <c r="A20" s="21"/>
      <c r="B20" s="37"/>
      <c r="C20" s="32" t="s">
        <v>381</v>
      </c>
      <c r="D20" s="33">
        <f>INT(SUM(+D7+D8+D12+D11)*F20)</f>
        <v>0</v>
      </c>
      <c r="E20" s="34" t="s">
        <v>382</v>
      </c>
      <c r="F20" s="125">
        <v>8.0999999999999996E-4</v>
      </c>
      <c r="G20" s="35"/>
      <c r="H20" s="30"/>
    </row>
    <row r="21" spans="1:11" s="20" customFormat="1" ht="23.25" customHeight="1" x14ac:dyDescent="0.3">
      <c r="A21" s="21"/>
      <c r="B21" s="37"/>
      <c r="C21" s="32" t="s">
        <v>383</v>
      </c>
      <c r="D21" s="33">
        <f>INT(SUM(+D7+D8+D12+D11)*F21)</f>
        <v>0</v>
      </c>
      <c r="E21" s="34" t="s">
        <v>382</v>
      </c>
      <c r="F21" s="125">
        <v>6.9999999999999999E-4</v>
      </c>
      <c r="G21" s="35"/>
      <c r="H21" s="30"/>
    </row>
    <row r="22" spans="1:11" s="94" customFormat="1" ht="13.5" customHeight="1" x14ac:dyDescent="0.3">
      <c r="A22" s="92" t="s">
        <v>343</v>
      </c>
      <c r="B22" s="93"/>
      <c r="C22" s="22" t="s">
        <v>384</v>
      </c>
      <c r="D22" s="23"/>
      <c r="E22" s="31" t="s">
        <v>385</v>
      </c>
      <c r="F22" s="123">
        <v>2.93E-2</v>
      </c>
      <c r="G22" s="119"/>
      <c r="H22" s="25" t="s">
        <v>386</v>
      </c>
      <c r="K22" s="95"/>
    </row>
    <row r="23" spans="1:11" s="20" customFormat="1" ht="13.5" customHeight="1" x14ac:dyDescent="0.3">
      <c r="A23" s="21" t="s">
        <v>387</v>
      </c>
      <c r="B23" s="37" t="s">
        <v>363</v>
      </c>
      <c r="C23" s="22" t="s">
        <v>388</v>
      </c>
      <c r="D23" s="23">
        <f>INT((D7+D10)*F23)</f>
        <v>0</v>
      </c>
      <c r="E23" s="31" t="s">
        <v>389</v>
      </c>
      <c r="F23" s="124">
        <v>5.8000000000000003E-2</v>
      </c>
      <c r="G23" s="24"/>
      <c r="H23" s="25"/>
    </row>
    <row r="24" spans="1:11" s="20" customFormat="1" ht="13.5" customHeight="1" x14ac:dyDescent="0.3">
      <c r="A24" s="21"/>
      <c r="B24" s="37"/>
      <c r="C24" s="22" t="s">
        <v>390</v>
      </c>
      <c r="D24" s="23">
        <f>INT(SUM(D7+D8+D12+D11)*F24)</f>
        <v>0</v>
      </c>
      <c r="E24" s="31" t="s">
        <v>382</v>
      </c>
      <c r="F24" s="123">
        <v>3.0000000000000001E-3</v>
      </c>
      <c r="G24" s="24"/>
      <c r="H24" s="30"/>
    </row>
    <row r="25" spans="1:11" s="20" customFormat="1" ht="13.5" customHeight="1" x14ac:dyDescent="0.3">
      <c r="A25" s="38"/>
      <c r="B25" s="39"/>
      <c r="C25" s="26" t="s">
        <v>364</v>
      </c>
      <c r="D25" s="27">
        <f>SUM(D11:D24)</f>
        <v>0</v>
      </c>
      <c r="E25" s="28"/>
      <c r="F25" s="126"/>
      <c r="G25" s="29"/>
      <c r="H25" s="36"/>
    </row>
    <row r="26" spans="1:11" s="20" customFormat="1" ht="13.5" customHeight="1" x14ac:dyDescent="0.3">
      <c r="A26" s="129" t="s">
        <v>391</v>
      </c>
      <c r="B26" s="130"/>
      <c r="C26" s="131"/>
      <c r="D26" s="40">
        <f>INT((D7+D10+D25)*1)</f>
        <v>0</v>
      </c>
      <c r="E26" s="17"/>
      <c r="F26" s="127"/>
      <c r="G26" s="18"/>
      <c r="H26" s="19"/>
    </row>
    <row r="27" spans="1:11" s="20" customFormat="1" ht="13.5" customHeight="1" x14ac:dyDescent="0.3">
      <c r="A27" s="145" t="s">
        <v>392</v>
      </c>
      <c r="B27" s="146"/>
      <c r="C27" s="147"/>
      <c r="D27" s="41">
        <f>INT(D26*F27)</f>
        <v>0</v>
      </c>
      <c r="E27" s="31" t="s">
        <v>393</v>
      </c>
      <c r="F27" s="123">
        <v>0.06</v>
      </c>
      <c r="G27" s="24"/>
      <c r="H27" s="25"/>
    </row>
    <row r="28" spans="1:11" s="60" customFormat="1" ht="13.5" customHeight="1" x14ac:dyDescent="0.3">
      <c r="A28" s="148" t="s">
        <v>394</v>
      </c>
      <c r="B28" s="149"/>
      <c r="C28" s="150"/>
      <c r="D28" s="96"/>
      <c r="E28" s="81" t="s">
        <v>395</v>
      </c>
      <c r="F28" s="128">
        <v>0.15</v>
      </c>
      <c r="G28" s="66"/>
      <c r="H28" s="67"/>
    </row>
    <row r="29" spans="1:11" s="60" customFormat="1" ht="13.5" hidden="1" customHeight="1" x14ac:dyDescent="0.3">
      <c r="A29" s="148" t="s">
        <v>396</v>
      </c>
      <c r="B29" s="149"/>
      <c r="C29" s="150"/>
      <c r="D29" s="96">
        <v>0</v>
      </c>
      <c r="E29" s="81"/>
      <c r="F29" s="97"/>
      <c r="G29" s="66"/>
      <c r="H29" s="74" t="s">
        <v>397</v>
      </c>
    </row>
    <row r="30" spans="1:11" s="60" customFormat="1" ht="13.5" hidden="1" customHeight="1" x14ac:dyDescent="0.3">
      <c r="A30" s="148" t="s">
        <v>398</v>
      </c>
      <c r="B30" s="149"/>
      <c r="C30" s="150"/>
      <c r="D30" s="96">
        <v>0</v>
      </c>
      <c r="E30" s="81"/>
      <c r="F30" s="97"/>
      <c r="G30" s="66"/>
      <c r="H30" s="67"/>
    </row>
    <row r="31" spans="1:11" s="60" customFormat="1" ht="13.5" customHeight="1" x14ac:dyDescent="0.3">
      <c r="A31" s="148" t="s">
        <v>399</v>
      </c>
      <c r="B31" s="149"/>
      <c r="C31" s="150"/>
      <c r="D31" s="96">
        <f>공종별집계표!L20</f>
        <v>0</v>
      </c>
      <c r="E31" s="81"/>
      <c r="F31" s="97"/>
      <c r="G31" s="66"/>
      <c r="H31" s="67"/>
    </row>
    <row r="32" spans="1:11" s="60" customFormat="1" ht="13.5" hidden="1" customHeight="1" x14ac:dyDescent="0.3">
      <c r="A32" s="148" t="s">
        <v>400</v>
      </c>
      <c r="B32" s="151"/>
      <c r="C32" s="152"/>
      <c r="D32" s="96"/>
      <c r="E32" s="81"/>
      <c r="F32" s="97"/>
      <c r="G32" s="66"/>
      <c r="H32" s="67" t="s">
        <v>401</v>
      </c>
    </row>
    <row r="33" spans="1:8" s="60" customFormat="1" ht="13.5" customHeight="1" x14ac:dyDescent="0.3">
      <c r="A33" s="148" t="s">
        <v>402</v>
      </c>
      <c r="B33" s="149"/>
      <c r="C33" s="150"/>
      <c r="D33" s="96">
        <f>SUM(D26:D32)</f>
        <v>0</v>
      </c>
      <c r="E33" s="64"/>
      <c r="F33" s="97"/>
      <c r="G33" s="66"/>
      <c r="H33" s="67"/>
    </row>
    <row r="34" spans="1:8" s="60" customFormat="1" ht="13.5" customHeight="1" x14ac:dyDescent="0.3">
      <c r="A34" s="148" t="s">
        <v>403</v>
      </c>
      <c r="B34" s="149"/>
      <c r="C34" s="150"/>
      <c r="D34" s="96">
        <f>INT(SUM(+D33*F34))</f>
        <v>0</v>
      </c>
      <c r="E34" s="81" t="s">
        <v>404</v>
      </c>
      <c r="F34" s="97">
        <v>0.1</v>
      </c>
      <c r="G34" s="66"/>
      <c r="H34" s="67"/>
    </row>
    <row r="35" spans="1:8" s="60" customFormat="1" ht="13.5" customHeight="1" x14ac:dyDescent="0.3">
      <c r="A35" s="148" t="s">
        <v>405</v>
      </c>
      <c r="B35" s="149"/>
      <c r="C35" s="150"/>
      <c r="D35" s="96">
        <f>SUM(D33:D34)</f>
        <v>0</v>
      </c>
      <c r="E35" s="81"/>
      <c r="F35" s="65"/>
      <c r="G35" s="66"/>
      <c r="H35" s="67"/>
    </row>
    <row r="36" spans="1:8" s="60" customFormat="1" ht="13.5" customHeight="1" x14ac:dyDescent="0.3">
      <c r="A36" s="148" t="s">
        <v>406</v>
      </c>
      <c r="B36" s="151"/>
      <c r="C36" s="152"/>
      <c r="D36" s="98">
        <f>공종별집계표!L17</f>
        <v>2352636</v>
      </c>
      <c r="E36" s="99"/>
      <c r="F36" s="85"/>
      <c r="G36" s="86"/>
      <c r="H36" s="74"/>
    </row>
    <row r="37" spans="1:8" s="60" customFormat="1" ht="13.5" customHeight="1" x14ac:dyDescent="0.3">
      <c r="A37" s="148" t="s">
        <v>407</v>
      </c>
      <c r="B37" s="151"/>
      <c r="C37" s="152"/>
      <c r="D37" s="98">
        <f>공종별집계표!L18</f>
        <v>91812122</v>
      </c>
      <c r="E37" s="99"/>
      <c r="F37" s="85"/>
      <c r="G37" s="86"/>
      <c r="H37" s="74"/>
    </row>
    <row r="38" spans="1:8" s="60" customFormat="1" ht="13.5" customHeight="1" thickBot="1" x14ac:dyDescent="0.35">
      <c r="A38" s="142" t="s">
        <v>408</v>
      </c>
      <c r="B38" s="143"/>
      <c r="C38" s="144"/>
      <c r="D38" s="100">
        <f>SUM(D35:D37)</f>
        <v>94164758</v>
      </c>
      <c r="E38" s="101"/>
      <c r="F38" s="102"/>
      <c r="G38" s="103"/>
      <c r="H38" s="104" t="s">
        <v>344</v>
      </c>
    </row>
    <row r="39" spans="1:8" s="109" customFormat="1" x14ac:dyDescent="0.3">
      <c r="A39" s="105"/>
      <c r="B39" s="105"/>
      <c r="C39" s="105"/>
      <c r="D39" s="106" t="s">
        <v>344</v>
      </c>
      <c r="E39" s="107"/>
      <c r="F39" s="108"/>
      <c r="G39" s="105"/>
      <c r="H39" s="105"/>
    </row>
    <row r="40" spans="1:8" s="109" customFormat="1" ht="16.5" x14ac:dyDescent="0.3">
      <c r="A40" s="110"/>
      <c r="B40" s="110"/>
      <c r="C40" s="111"/>
      <c r="D40" s="112"/>
      <c r="E40" s="113"/>
      <c r="F40" s="108"/>
      <c r="G40" s="110"/>
      <c r="H40" s="110"/>
    </row>
    <row r="41" spans="1:8" ht="16.5" x14ac:dyDescent="0.3">
      <c r="A41" s="10"/>
      <c r="B41" s="10"/>
      <c r="C41" s="10"/>
      <c r="D41" s="44"/>
      <c r="E41" s="43"/>
      <c r="F41" s="12"/>
      <c r="G41" s="10"/>
      <c r="H41" s="10"/>
    </row>
    <row r="42" spans="1:8" ht="16.5" x14ac:dyDescent="0.3">
      <c r="A42" s="10"/>
      <c r="B42" s="10"/>
      <c r="C42" s="42"/>
      <c r="D42" s="45"/>
      <c r="E42" s="43"/>
      <c r="F42" s="12"/>
      <c r="G42" s="10"/>
      <c r="H42" s="10"/>
    </row>
    <row r="43" spans="1:8" ht="16.5" x14ac:dyDescent="0.3">
      <c r="A43" s="10"/>
      <c r="B43" s="10"/>
      <c r="C43" s="10"/>
      <c r="D43" s="44"/>
      <c r="E43" s="46"/>
      <c r="F43" s="12"/>
      <c r="G43" s="10"/>
      <c r="H43" s="10"/>
    </row>
    <row r="44" spans="1:8" ht="16.5" x14ac:dyDescent="0.3">
      <c r="A44" s="10"/>
      <c r="B44" s="10"/>
      <c r="C44" s="10"/>
      <c r="D44" s="45"/>
      <c r="E44" s="43"/>
      <c r="F44" s="12"/>
      <c r="G44" s="10"/>
      <c r="H44" s="10"/>
    </row>
    <row r="45" spans="1:8" ht="16.5" x14ac:dyDescent="0.3">
      <c r="A45" s="10"/>
      <c r="B45" s="10"/>
      <c r="C45" s="10"/>
      <c r="D45" s="10"/>
      <c r="E45" s="43"/>
      <c r="F45" s="12"/>
      <c r="G45" s="10"/>
      <c r="H45" s="10"/>
    </row>
    <row r="46" spans="1:8" ht="16.5" x14ac:dyDescent="0.3">
      <c r="A46" s="10"/>
      <c r="B46" s="10"/>
      <c r="C46" s="10"/>
      <c r="D46" s="10"/>
      <c r="E46" s="43"/>
      <c r="F46" s="12"/>
      <c r="G46" s="10"/>
      <c r="H46" s="10"/>
    </row>
    <row r="47" spans="1:8" ht="16.5" x14ac:dyDescent="0.3">
      <c r="A47" s="10"/>
      <c r="B47" s="10"/>
      <c r="C47" s="10"/>
      <c r="D47" s="10"/>
      <c r="E47" s="43"/>
      <c r="F47" s="12"/>
      <c r="G47" s="10"/>
      <c r="H47" s="10"/>
    </row>
  </sheetData>
  <mergeCells count="18"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6:C26"/>
    <mergeCell ref="A1:H1"/>
    <mergeCell ref="A2:B2"/>
    <mergeCell ref="A3:C3"/>
    <mergeCell ref="E3:G3"/>
    <mergeCell ref="B4:B7"/>
  </mergeCells>
  <phoneticPr fontId="1" type="noConversion"/>
  <printOptions horizontalCentered="1"/>
  <pageMargins left="0.78740157480314965" right="0.19685039370078741" top="0.6692913385826772" bottom="0.27559055118110237" header="0.74803149606299213" footer="0.23622047244094491"/>
  <pageSetup paperSize="9" scale="9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view="pageBreakPreview" topLeftCell="A7" zoomScale="85" zoomScaleNormal="100" zoomScaleSheetLayoutView="85" workbookViewId="0">
      <selection activeCell="L17" sqref="L17:L18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20" ht="30" customHeight="1" x14ac:dyDescent="0.3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20" ht="30" customHeight="1" x14ac:dyDescent="0.3">
      <c r="A3" s="154" t="s">
        <v>2</v>
      </c>
      <c r="B3" s="154" t="s">
        <v>3</v>
      </c>
      <c r="C3" s="154" t="s">
        <v>4</v>
      </c>
      <c r="D3" s="154" t="s">
        <v>5</v>
      </c>
      <c r="E3" s="154" t="s">
        <v>6</v>
      </c>
      <c r="F3" s="154"/>
      <c r="G3" s="154" t="s">
        <v>9</v>
      </c>
      <c r="H3" s="154"/>
      <c r="I3" s="154" t="s">
        <v>10</v>
      </c>
      <c r="J3" s="154"/>
      <c r="K3" s="154" t="s">
        <v>11</v>
      </c>
      <c r="L3" s="154"/>
      <c r="M3" s="154" t="s">
        <v>12</v>
      </c>
      <c r="N3" s="153" t="s">
        <v>13</v>
      </c>
      <c r="O3" s="153" t="s">
        <v>14</v>
      </c>
      <c r="P3" s="153" t="s">
        <v>15</v>
      </c>
      <c r="Q3" s="153" t="s">
        <v>16</v>
      </c>
      <c r="R3" s="153" t="s">
        <v>17</v>
      </c>
      <c r="S3" s="153" t="s">
        <v>18</v>
      </c>
      <c r="T3" s="153" t="s">
        <v>19</v>
      </c>
    </row>
    <row r="4" spans="1:20" ht="30" customHeight="1" x14ac:dyDescent="0.3">
      <c r="A4" s="155"/>
      <c r="B4" s="155"/>
      <c r="C4" s="155"/>
      <c r="D4" s="155"/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  <c r="M4" s="155"/>
      <c r="N4" s="153"/>
      <c r="O4" s="153"/>
      <c r="P4" s="153"/>
      <c r="Q4" s="153"/>
      <c r="R4" s="153"/>
      <c r="S4" s="153"/>
      <c r="T4" s="153"/>
    </row>
    <row r="5" spans="1:20" ht="30" customHeight="1" x14ac:dyDescent="0.3">
      <c r="A5" s="5" t="s">
        <v>51</v>
      </c>
      <c r="B5" s="5" t="s">
        <v>52</v>
      </c>
      <c r="C5" s="5" t="s">
        <v>52</v>
      </c>
      <c r="D5" s="6">
        <v>1</v>
      </c>
      <c r="E5" s="7">
        <f>F6</f>
        <v>0</v>
      </c>
      <c r="F5" s="7">
        <f t="shared" ref="F5:F20" si="0">E5*D5</f>
        <v>0</v>
      </c>
      <c r="G5" s="7">
        <f>H6</f>
        <v>0</v>
      </c>
      <c r="H5" s="7">
        <f t="shared" ref="H5:H20" si="1">G5*D5</f>
        <v>0</v>
      </c>
      <c r="I5" s="7">
        <f>J6</f>
        <v>0</v>
      </c>
      <c r="J5" s="7">
        <f t="shared" ref="J5:J20" si="2">I5*D5</f>
        <v>0</v>
      </c>
      <c r="K5" s="7">
        <f t="shared" ref="K5:K20" si="3">E5+G5+I5</f>
        <v>0</v>
      </c>
      <c r="L5" s="7">
        <f t="shared" ref="L5:L20" si="4">F5+H5+J5</f>
        <v>0</v>
      </c>
      <c r="M5" s="5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3"/>
    </row>
    <row r="6" spans="1:20" ht="30" customHeight="1" x14ac:dyDescent="0.3">
      <c r="A6" s="5" t="s">
        <v>54</v>
      </c>
      <c r="B6" s="5" t="s">
        <v>52</v>
      </c>
      <c r="C6" s="5" t="s">
        <v>52</v>
      </c>
      <c r="D6" s="6">
        <v>1</v>
      </c>
      <c r="E6" s="7">
        <f>F7+F8+F9+F10+F11+F12+F13+F14+F15+F19</f>
        <v>0</v>
      </c>
      <c r="F6" s="7">
        <f t="shared" si="0"/>
        <v>0</v>
      </c>
      <c r="G6" s="7">
        <f>H7+H8+H9+H10+H11+H12+H13+H14+H15+H19</f>
        <v>0</v>
      </c>
      <c r="H6" s="7">
        <f t="shared" si="1"/>
        <v>0</v>
      </c>
      <c r="I6" s="7">
        <f>J7+J8+J9+J10+J11+J12+J13+J14+J15+J19</f>
        <v>0</v>
      </c>
      <c r="J6" s="7">
        <f t="shared" si="2"/>
        <v>0</v>
      </c>
      <c r="K6" s="7">
        <f t="shared" si="3"/>
        <v>0</v>
      </c>
      <c r="L6" s="7">
        <f t="shared" si="4"/>
        <v>0</v>
      </c>
      <c r="M6" s="5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3"/>
    </row>
    <row r="7" spans="1:20" ht="30" customHeight="1" x14ac:dyDescent="0.3">
      <c r="A7" s="5" t="s">
        <v>56</v>
      </c>
      <c r="B7" s="5" t="s">
        <v>52</v>
      </c>
      <c r="C7" s="5" t="s">
        <v>52</v>
      </c>
      <c r="D7" s="6">
        <v>1</v>
      </c>
      <c r="E7" s="7">
        <f>공종별내역서!F29</f>
        <v>0</v>
      </c>
      <c r="F7" s="7">
        <f t="shared" si="0"/>
        <v>0</v>
      </c>
      <c r="G7" s="7">
        <f>공종별내역서!H29</f>
        <v>0</v>
      </c>
      <c r="H7" s="7">
        <f t="shared" si="1"/>
        <v>0</v>
      </c>
      <c r="I7" s="7">
        <f>공종별내역서!J29</f>
        <v>0</v>
      </c>
      <c r="J7" s="7">
        <f t="shared" si="2"/>
        <v>0</v>
      </c>
      <c r="K7" s="7">
        <f t="shared" si="3"/>
        <v>0</v>
      </c>
      <c r="L7" s="7">
        <f t="shared" si="4"/>
        <v>0</v>
      </c>
      <c r="M7" s="5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3"/>
    </row>
    <row r="8" spans="1:20" ht="30" customHeight="1" x14ac:dyDescent="0.3">
      <c r="A8" s="5" t="s">
        <v>94</v>
      </c>
      <c r="B8" s="5" t="s">
        <v>52</v>
      </c>
      <c r="C8" s="5" t="s">
        <v>52</v>
      </c>
      <c r="D8" s="6">
        <v>1</v>
      </c>
      <c r="E8" s="7">
        <f>공종별내역서!F55</f>
        <v>0</v>
      </c>
      <c r="F8" s="7">
        <f t="shared" si="0"/>
        <v>0</v>
      </c>
      <c r="G8" s="7">
        <f>공종별내역서!H55</f>
        <v>0</v>
      </c>
      <c r="H8" s="7">
        <f t="shared" si="1"/>
        <v>0</v>
      </c>
      <c r="I8" s="7">
        <f>공종별내역서!J55</f>
        <v>0</v>
      </c>
      <c r="J8" s="7">
        <f t="shared" si="2"/>
        <v>0</v>
      </c>
      <c r="K8" s="7">
        <f t="shared" si="3"/>
        <v>0</v>
      </c>
      <c r="L8" s="7">
        <f t="shared" si="4"/>
        <v>0</v>
      </c>
      <c r="M8" s="5" t="s">
        <v>52</v>
      </c>
      <c r="N8" s="1" t="s">
        <v>95</v>
      </c>
      <c r="O8" s="1" t="s">
        <v>52</v>
      </c>
      <c r="P8" s="1" t="s">
        <v>55</v>
      </c>
      <c r="Q8" s="1" t="s">
        <v>52</v>
      </c>
      <c r="R8">
        <v>3</v>
      </c>
      <c r="S8" s="1" t="s">
        <v>52</v>
      </c>
      <c r="T8" s="3"/>
    </row>
    <row r="9" spans="1:20" ht="30" customHeight="1" x14ac:dyDescent="0.3">
      <c r="A9" s="5" t="s">
        <v>125</v>
      </c>
      <c r="B9" s="5" t="s">
        <v>52</v>
      </c>
      <c r="C9" s="5" t="s">
        <v>52</v>
      </c>
      <c r="D9" s="6">
        <v>1</v>
      </c>
      <c r="E9" s="7">
        <f>공종별내역서!F81</f>
        <v>0</v>
      </c>
      <c r="F9" s="7">
        <f t="shared" si="0"/>
        <v>0</v>
      </c>
      <c r="G9" s="7">
        <f>공종별내역서!H81</f>
        <v>0</v>
      </c>
      <c r="H9" s="7">
        <f t="shared" si="1"/>
        <v>0</v>
      </c>
      <c r="I9" s="7">
        <f>공종별내역서!J81</f>
        <v>0</v>
      </c>
      <c r="J9" s="7">
        <f t="shared" si="2"/>
        <v>0</v>
      </c>
      <c r="K9" s="7">
        <f t="shared" si="3"/>
        <v>0</v>
      </c>
      <c r="L9" s="7">
        <f t="shared" si="4"/>
        <v>0</v>
      </c>
      <c r="M9" s="5" t="s">
        <v>52</v>
      </c>
      <c r="N9" s="1" t="s">
        <v>126</v>
      </c>
      <c r="O9" s="1" t="s">
        <v>52</v>
      </c>
      <c r="P9" s="1" t="s">
        <v>55</v>
      </c>
      <c r="Q9" s="1" t="s">
        <v>52</v>
      </c>
      <c r="R9">
        <v>3</v>
      </c>
      <c r="S9" s="1" t="s">
        <v>52</v>
      </c>
      <c r="T9" s="3"/>
    </row>
    <row r="10" spans="1:20" ht="30" customHeight="1" x14ac:dyDescent="0.3">
      <c r="A10" s="5" t="s">
        <v>131</v>
      </c>
      <c r="B10" s="5" t="s">
        <v>52</v>
      </c>
      <c r="C10" s="5" t="s">
        <v>52</v>
      </c>
      <c r="D10" s="6">
        <v>1</v>
      </c>
      <c r="E10" s="7">
        <f>공종별내역서!F107</f>
        <v>0</v>
      </c>
      <c r="F10" s="7">
        <f t="shared" si="0"/>
        <v>0</v>
      </c>
      <c r="G10" s="7">
        <f>공종별내역서!H107</f>
        <v>0</v>
      </c>
      <c r="H10" s="7">
        <f t="shared" si="1"/>
        <v>0</v>
      </c>
      <c r="I10" s="7">
        <f>공종별내역서!J107</f>
        <v>0</v>
      </c>
      <c r="J10" s="7">
        <f t="shared" si="2"/>
        <v>0</v>
      </c>
      <c r="K10" s="7">
        <f t="shared" si="3"/>
        <v>0</v>
      </c>
      <c r="L10" s="7">
        <f t="shared" si="4"/>
        <v>0</v>
      </c>
      <c r="M10" s="5" t="s">
        <v>52</v>
      </c>
      <c r="N10" s="1" t="s">
        <v>132</v>
      </c>
      <c r="O10" s="1" t="s">
        <v>52</v>
      </c>
      <c r="P10" s="1" t="s">
        <v>55</v>
      </c>
      <c r="Q10" s="1" t="s">
        <v>52</v>
      </c>
      <c r="R10">
        <v>3</v>
      </c>
      <c r="S10" s="1" t="s">
        <v>52</v>
      </c>
      <c r="T10" s="3"/>
    </row>
    <row r="11" spans="1:20" ht="30" customHeight="1" x14ac:dyDescent="0.3">
      <c r="A11" s="5" t="s">
        <v>154</v>
      </c>
      <c r="B11" s="5" t="s">
        <v>52</v>
      </c>
      <c r="C11" s="5" t="s">
        <v>52</v>
      </c>
      <c r="D11" s="6">
        <v>1</v>
      </c>
      <c r="E11" s="7">
        <f>공종별내역서!F133</f>
        <v>0</v>
      </c>
      <c r="F11" s="7">
        <f t="shared" si="0"/>
        <v>0</v>
      </c>
      <c r="G11" s="7">
        <f>공종별내역서!H133</f>
        <v>0</v>
      </c>
      <c r="H11" s="7">
        <f t="shared" si="1"/>
        <v>0</v>
      </c>
      <c r="I11" s="7">
        <f>공종별내역서!J133</f>
        <v>0</v>
      </c>
      <c r="J11" s="7">
        <f t="shared" si="2"/>
        <v>0</v>
      </c>
      <c r="K11" s="7">
        <f t="shared" si="3"/>
        <v>0</v>
      </c>
      <c r="L11" s="7">
        <f t="shared" si="4"/>
        <v>0</v>
      </c>
      <c r="M11" s="5" t="s">
        <v>52</v>
      </c>
      <c r="N11" s="1" t="s">
        <v>155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3"/>
    </row>
    <row r="12" spans="1:20" ht="30" customHeight="1" x14ac:dyDescent="0.3">
      <c r="A12" s="5" t="s">
        <v>165</v>
      </c>
      <c r="B12" s="5" t="s">
        <v>52</v>
      </c>
      <c r="C12" s="5" t="s">
        <v>52</v>
      </c>
      <c r="D12" s="6">
        <v>1</v>
      </c>
      <c r="E12" s="7">
        <f>공종별내역서!F159</f>
        <v>0</v>
      </c>
      <c r="F12" s="7">
        <f t="shared" si="0"/>
        <v>0</v>
      </c>
      <c r="G12" s="7">
        <f>공종별내역서!H159</f>
        <v>0</v>
      </c>
      <c r="H12" s="7">
        <f t="shared" si="1"/>
        <v>0</v>
      </c>
      <c r="I12" s="7">
        <f>공종별내역서!J159</f>
        <v>0</v>
      </c>
      <c r="J12" s="7">
        <f t="shared" si="2"/>
        <v>0</v>
      </c>
      <c r="K12" s="7">
        <f t="shared" si="3"/>
        <v>0</v>
      </c>
      <c r="L12" s="7">
        <f t="shared" si="4"/>
        <v>0</v>
      </c>
      <c r="M12" s="5" t="s">
        <v>52</v>
      </c>
      <c r="N12" s="1" t="s">
        <v>166</v>
      </c>
      <c r="O12" s="1" t="s">
        <v>52</v>
      </c>
      <c r="P12" s="1" t="s">
        <v>55</v>
      </c>
      <c r="Q12" s="1" t="s">
        <v>52</v>
      </c>
      <c r="R12">
        <v>3</v>
      </c>
      <c r="S12" s="1" t="s">
        <v>52</v>
      </c>
      <c r="T12" s="3"/>
    </row>
    <row r="13" spans="1:20" ht="30" customHeight="1" x14ac:dyDescent="0.3">
      <c r="A13" s="5" t="s">
        <v>179</v>
      </c>
      <c r="B13" s="5" t="s">
        <v>52</v>
      </c>
      <c r="C13" s="5" t="s">
        <v>52</v>
      </c>
      <c r="D13" s="6">
        <v>1</v>
      </c>
      <c r="E13" s="7">
        <f>공종별내역서!F185</f>
        <v>0</v>
      </c>
      <c r="F13" s="7">
        <f t="shared" si="0"/>
        <v>0</v>
      </c>
      <c r="G13" s="7">
        <f>공종별내역서!H185</f>
        <v>0</v>
      </c>
      <c r="H13" s="7">
        <f t="shared" si="1"/>
        <v>0</v>
      </c>
      <c r="I13" s="7">
        <f>공종별내역서!J185</f>
        <v>0</v>
      </c>
      <c r="J13" s="7">
        <f t="shared" si="2"/>
        <v>0</v>
      </c>
      <c r="K13" s="7">
        <f t="shared" si="3"/>
        <v>0</v>
      </c>
      <c r="L13" s="7">
        <f t="shared" si="4"/>
        <v>0</v>
      </c>
      <c r="M13" s="5" t="s">
        <v>52</v>
      </c>
      <c r="N13" s="1" t="s">
        <v>180</v>
      </c>
      <c r="O13" s="1" t="s">
        <v>52</v>
      </c>
      <c r="P13" s="1" t="s">
        <v>55</v>
      </c>
      <c r="Q13" s="1" t="s">
        <v>52</v>
      </c>
      <c r="R13">
        <v>3</v>
      </c>
      <c r="S13" s="1" t="s">
        <v>52</v>
      </c>
      <c r="T13" s="3"/>
    </row>
    <row r="14" spans="1:20" ht="30" customHeight="1" x14ac:dyDescent="0.3">
      <c r="A14" s="5" t="s">
        <v>192</v>
      </c>
      <c r="B14" s="5" t="s">
        <v>52</v>
      </c>
      <c r="C14" s="5" t="s">
        <v>52</v>
      </c>
      <c r="D14" s="6">
        <v>1</v>
      </c>
      <c r="E14" s="7">
        <f>공종별내역서!F211</f>
        <v>0</v>
      </c>
      <c r="F14" s="7">
        <f t="shared" si="0"/>
        <v>0</v>
      </c>
      <c r="G14" s="7">
        <f>공종별내역서!H211</f>
        <v>0</v>
      </c>
      <c r="H14" s="7">
        <f t="shared" si="1"/>
        <v>0</v>
      </c>
      <c r="I14" s="7">
        <f>공종별내역서!J211</f>
        <v>0</v>
      </c>
      <c r="J14" s="7">
        <f t="shared" si="2"/>
        <v>0</v>
      </c>
      <c r="K14" s="7">
        <f t="shared" si="3"/>
        <v>0</v>
      </c>
      <c r="L14" s="7">
        <f t="shared" si="4"/>
        <v>0</v>
      </c>
      <c r="M14" s="5" t="s">
        <v>52</v>
      </c>
      <c r="N14" s="1" t="s">
        <v>193</v>
      </c>
      <c r="O14" s="1" t="s">
        <v>52</v>
      </c>
      <c r="P14" s="1" t="s">
        <v>55</v>
      </c>
      <c r="Q14" s="1" t="s">
        <v>52</v>
      </c>
      <c r="R14">
        <v>3</v>
      </c>
      <c r="S14" s="1" t="s">
        <v>52</v>
      </c>
      <c r="T14" s="3"/>
    </row>
    <row r="15" spans="1:20" ht="30" customHeight="1" x14ac:dyDescent="0.3">
      <c r="A15" s="5" t="s">
        <v>210</v>
      </c>
      <c r="B15" s="5" t="s">
        <v>52</v>
      </c>
      <c r="C15" s="5" t="s">
        <v>52</v>
      </c>
      <c r="D15" s="6">
        <v>1</v>
      </c>
      <c r="E15" s="7">
        <f>공종별내역서!F237</f>
        <v>0</v>
      </c>
      <c r="F15" s="7">
        <f t="shared" si="0"/>
        <v>0</v>
      </c>
      <c r="G15" s="7">
        <f>공종별내역서!H237</f>
        <v>0</v>
      </c>
      <c r="H15" s="7">
        <f t="shared" si="1"/>
        <v>0</v>
      </c>
      <c r="I15" s="7">
        <f>공종별내역서!J237</f>
        <v>0</v>
      </c>
      <c r="J15" s="7">
        <f t="shared" si="2"/>
        <v>0</v>
      </c>
      <c r="K15" s="7">
        <f t="shared" si="3"/>
        <v>0</v>
      </c>
      <c r="L15" s="7">
        <f t="shared" si="4"/>
        <v>0</v>
      </c>
      <c r="M15" s="5" t="s">
        <v>52</v>
      </c>
      <c r="N15" s="1" t="s">
        <v>211</v>
      </c>
      <c r="O15" s="1" t="s">
        <v>52</v>
      </c>
      <c r="P15" s="1" t="s">
        <v>55</v>
      </c>
      <c r="Q15" s="1" t="s">
        <v>52</v>
      </c>
      <c r="R15">
        <v>3</v>
      </c>
      <c r="S15" s="1" t="s">
        <v>52</v>
      </c>
      <c r="T15" s="3"/>
    </row>
    <row r="16" spans="1:20" ht="30" customHeight="1" x14ac:dyDescent="0.3">
      <c r="A16" s="5" t="s">
        <v>222</v>
      </c>
      <c r="B16" s="5" t="s">
        <v>52</v>
      </c>
      <c r="C16" s="5" t="s">
        <v>52</v>
      </c>
      <c r="D16" s="6">
        <v>1</v>
      </c>
      <c r="E16" s="7">
        <f>공종별내역서!F263</f>
        <v>0</v>
      </c>
      <c r="F16" s="7">
        <f t="shared" si="0"/>
        <v>0</v>
      </c>
      <c r="G16" s="7">
        <f>공종별내역서!H263</f>
        <v>0</v>
      </c>
      <c r="H16" s="7">
        <f t="shared" si="1"/>
        <v>0</v>
      </c>
      <c r="I16" s="7">
        <f>공종별내역서!J263</f>
        <v>0</v>
      </c>
      <c r="J16" s="7">
        <f t="shared" si="2"/>
        <v>0</v>
      </c>
      <c r="K16" s="7">
        <f t="shared" si="3"/>
        <v>0</v>
      </c>
      <c r="L16" s="7">
        <f t="shared" si="4"/>
        <v>0</v>
      </c>
      <c r="M16" s="5" t="s">
        <v>52</v>
      </c>
      <c r="N16" s="1" t="s">
        <v>223</v>
      </c>
      <c r="O16" s="1" t="s">
        <v>52</v>
      </c>
      <c r="P16" s="1" t="s">
        <v>52</v>
      </c>
      <c r="Q16" s="1" t="s">
        <v>224</v>
      </c>
      <c r="R16">
        <v>3</v>
      </c>
      <c r="S16" s="1" t="s">
        <v>52</v>
      </c>
      <c r="T16" s="3">
        <f>L16*1</f>
        <v>0</v>
      </c>
    </row>
    <row r="17" spans="1:20" ht="30" customHeight="1" x14ac:dyDescent="0.3">
      <c r="A17" s="5" t="s">
        <v>229</v>
      </c>
      <c r="B17" s="5" t="s">
        <v>52</v>
      </c>
      <c r="C17" s="5" t="s">
        <v>52</v>
      </c>
      <c r="D17" s="6">
        <v>1</v>
      </c>
      <c r="E17" s="7">
        <f>공종별내역서!F289</f>
        <v>2352636</v>
      </c>
      <c r="F17" s="7">
        <f t="shared" si="0"/>
        <v>2352636</v>
      </c>
      <c r="G17" s="7">
        <f>공종별내역서!H289</f>
        <v>0</v>
      </c>
      <c r="H17" s="7">
        <f t="shared" si="1"/>
        <v>0</v>
      </c>
      <c r="I17" s="7">
        <f>공종별내역서!J289</f>
        <v>0</v>
      </c>
      <c r="J17" s="7">
        <f t="shared" si="2"/>
        <v>0</v>
      </c>
      <c r="K17" s="7">
        <f t="shared" si="3"/>
        <v>2352636</v>
      </c>
      <c r="L17" s="7">
        <f t="shared" si="4"/>
        <v>2352636</v>
      </c>
      <c r="M17" s="5" t="s">
        <v>52</v>
      </c>
      <c r="N17" s="1" t="s">
        <v>230</v>
      </c>
      <c r="O17" s="1" t="s">
        <v>52</v>
      </c>
      <c r="P17" s="1" t="s">
        <v>52</v>
      </c>
      <c r="Q17" s="1" t="s">
        <v>231</v>
      </c>
      <c r="R17">
        <v>3</v>
      </c>
      <c r="S17" s="1" t="s">
        <v>52</v>
      </c>
      <c r="T17" s="3">
        <f>L17*1</f>
        <v>2352636</v>
      </c>
    </row>
    <row r="18" spans="1:20" ht="30" customHeight="1" x14ac:dyDescent="0.3">
      <c r="A18" s="5" t="s">
        <v>244</v>
      </c>
      <c r="B18" s="5" t="s">
        <v>52</v>
      </c>
      <c r="C18" s="5" t="s">
        <v>52</v>
      </c>
      <c r="D18" s="6">
        <v>1</v>
      </c>
      <c r="E18" s="7">
        <f>공종별내역서!F315</f>
        <v>91812122</v>
      </c>
      <c r="F18" s="7">
        <f t="shared" si="0"/>
        <v>91812122</v>
      </c>
      <c r="G18" s="7">
        <f>공종별내역서!H315</f>
        <v>0</v>
      </c>
      <c r="H18" s="7">
        <f t="shared" si="1"/>
        <v>0</v>
      </c>
      <c r="I18" s="7">
        <f>공종별내역서!J315</f>
        <v>0</v>
      </c>
      <c r="J18" s="7">
        <f t="shared" si="2"/>
        <v>0</v>
      </c>
      <c r="K18" s="7">
        <f t="shared" si="3"/>
        <v>91812122</v>
      </c>
      <c r="L18" s="7">
        <f t="shared" si="4"/>
        <v>91812122</v>
      </c>
      <c r="M18" s="5" t="s">
        <v>52</v>
      </c>
      <c r="N18" s="1" t="s">
        <v>245</v>
      </c>
      <c r="O18" s="1" t="s">
        <v>52</v>
      </c>
      <c r="P18" s="1" t="s">
        <v>52</v>
      </c>
      <c r="Q18" s="1" t="s">
        <v>246</v>
      </c>
      <c r="R18">
        <v>3</v>
      </c>
      <c r="S18" s="1" t="s">
        <v>52</v>
      </c>
      <c r="T18" s="3">
        <f>L18*1</f>
        <v>91812122</v>
      </c>
    </row>
    <row r="19" spans="1:20" ht="30" customHeight="1" x14ac:dyDescent="0.3">
      <c r="A19" s="5" t="s">
        <v>252</v>
      </c>
      <c r="B19" s="5" t="s">
        <v>52</v>
      </c>
      <c r="C19" s="5" t="s">
        <v>52</v>
      </c>
      <c r="D19" s="6">
        <v>1</v>
      </c>
      <c r="E19" s="7">
        <f>공종별내역서!F341</f>
        <v>0</v>
      </c>
      <c r="F19" s="7">
        <f t="shared" si="0"/>
        <v>0</v>
      </c>
      <c r="G19" s="7">
        <f>공종별내역서!H341</f>
        <v>0</v>
      </c>
      <c r="H19" s="7">
        <f t="shared" si="1"/>
        <v>0</v>
      </c>
      <c r="I19" s="7">
        <f>공종별내역서!J341</f>
        <v>0</v>
      </c>
      <c r="J19" s="7">
        <f t="shared" si="2"/>
        <v>0</v>
      </c>
      <c r="K19" s="7">
        <f t="shared" si="3"/>
        <v>0</v>
      </c>
      <c r="L19" s="7">
        <f t="shared" si="4"/>
        <v>0</v>
      </c>
      <c r="M19" s="5" t="s">
        <v>52</v>
      </c>
      <c r="N19" s="1" t="s">
        <v>253</v>
      </c>
      <c r="O19" s="1" t="s">
        <v>52</v>
      </c>
      <c r="P19" s="1" t="s">
        <v>55</v>
      </c>
      <c r="Q19" s="1" t="s">
        <v>52</v>
      </c>
      <c r="R19">
        <v>3</v>
      </c>
      <c r="S19" s="1" t="s">
        <v>52</v>
      </c>
      <c r="T19" s="3"/>
    </row>
    <row r="20" spans="1:20" ht="30" customHeight="1" x14ac:dyDescent="0.3">
      <c r="A20" s="5" t="s">
        <v>324</v>
      </c>
      <c r="B20" s="5" t="s">
        <v>52</v>
      </c>
      <c r="C20" s="5" t="s">
        <v>52</v>
      </c>
      <c r="D20" s="6">
        <v>1</v>
      </c>
      <c r="E20" s="7">
        <f>공종별내역서!F367</f>
        <v>0</v>
      </c>
      <c r="F20" s="7">
        <f t="shared" si="0"/>
        <v>0</v>
      </c>
      <c r="G20" s="7">
        <f>공종별내역서!H367</f>
        <v>0</v>
      </c>
      <c r="H20" s="7">
        <f t="shared" si="1"/>
        <v>0</v>
      </c>
      <c r="I20" s="7">
        <f>공종별내역서!J367</f>
        <v>0</v>
      </c>
      <c r="J20" s="7">
        <f t="shared" si="2"/>
        <v>0</v>
      </c>
      <c r="K20" s="7">
        <f t="shared" si="3"/>
        <v>0</v>
      </c>
      <c r="L20" s="7">
        <f t="shared" si="4"/>
        <v>0</v>
      </c>
      <c r="M20" s="5" t="s">
        <v>52</v>
      </c>
      <c r="N20" s="1" t="s">
        <v>325</v>
      </c>
      <c r="O20" s="1" t="s">
        <v>52</v>
      </c>
      <c r="P20" s="1" t="s">
        <v>52</v>
      </c>
      <c r="Q20" s="1" t="s">
        <v>326</v>
      </c>
      <c r="R20">
        <v>3</v>
      </c>
      <c r="S20" s="1" t="s">
        <v>52</v>
      </c>
      <c r="T20" s="3">
        <f>L20*1</f>
        <v>0</v>
      </c>
    </row>
    <row r="21" spans="1:20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T21" s="3"/>
    </row>
    <row r="22" spans="1:20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T22" s="3"/>
    </row>
    <row r="23" spans="1:20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T23" s="3"/>
    </row>
    <row r="24" spans="1:20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T24" s="3"/>
    </row>
    <row r="25" spans="1:20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T25" s="3"/>
    </row>
    <row r="26" spans="1:20" ht="30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T26" s="3"/>
    </row>
    <row r="27" spans="1:20" ht="30" customHeight="1" x14ac:dyDescent="0.3">
      <c r="A27" s="5" t="s">
        <v>92</v>
      </c>
      <c r="B27" s="6"/>
      <c r="C27" s="6"/>
      <c r="D27" s="6"/>
      <c r="E27" s="6"/>
      <c r="F27" s="7">
        <f>F5</f>
        <v>0</v>
      </c>
      <c r="G27" s="6"/>
      <c r="H27" s="7">
        <f>H5</f>
        <v>0</v>
      </c>
      <c r="I27" s="6"/>
      <c r="J27" s="7">
        <f>J5</f>
        <v>0</v>
      </c>
      <c r="K27" s="6"/>
      <c r="L27" s="7">
        <f>L5</f>
        <v>0</v>
      </c>
      <c r="M27" s="6"/>
      <c r="T27" s="3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67"/>
  <sheetViews>
    <sheetView tabSelected="1" view="pageBreakPreview" zoomScale="85" zoomScaleNormal="100" zoomScaleSheetLayoutView="85" workbookViewId="0">
      <selection activeCell="F8" sqref="F8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153" t="s">
        <v>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48" ht="30" customHeight="1" x14ac:dyDescent="0.3">
      <c r="A2" s="154" t="s">
        <v>2</v>
      </c>
      <c r="B2" s="154" t="s">
        <v>3</v>
      </c>
      <c r="C2" s="154" t="s">
        <v>4</v>
      </c>
      <c r="D2" s="154" t="s">
        <v>5</v>
      </c>
      <c r="E2" s="154" t="s">
        <v>6</v>
      </c>
      <c r="F2" s="154"/>
      <c r="G2" s="154" t="s">
        <v>9</v>
      </c>
      <c r="H2" s="154"/>
      <c r="I2" s="154" t="s">
        <v>10</v>
      </c>
      <c r="J2" s="154"/>
      <c r="K2" s="154" t="s">
        <v>11</v>
      </c>
      <c r="L2" s="154"/>
      <c r="M2" s="154" t="s">
        <v>12</v>
      </c>
      <c r="N2" s="153" t="s">
        <v>20</v>
      </c>
      <c r="O2" s="153" t="s">
        <v>14</v>
      </c>
      <c r="P2" s="153" t="s">
        <v>21</v>
      </c>
      <c r="Q2" s="153" t="s">
        <v>13</v>
      </c>
      <c r="R2" s="153" t="s">
        <v>22</v>
      </c>
      <c r="S2" s="153" t="s">
        <v>23</v>
      </c>
      <c r="T2" s="153" t="s">
        <v>24</v>
      </c>
      <c r="U2" s="153" t="s">
        <v>25</v>
      </c>
      <c r="V2" s="153" t="s">
        <v>26</v>
      </c>
      <c r="W2" s="153" t="s">
        <v>27</v>
      </c>
      <c r="X2" s="153" t="s">
        <v>28</v>
      </c>
      <c r="Y2" s="153" t="s">
        <v>29</v>
      </c>
      <c r="Z2" s="153" t="s">
        <v>30</v>
      </c>
      <c r="AA2" s="153" t="s">
        <v>31</v>
      </c>
      <c r="AB2" s="153" t="s">
        <v>32</v>
      </c>
      <c r="AC2" s="153" t="s">
        <v>33</v>
      </c>
      <c r="AD2" s="153" t="s">
        <v>34</v>
      </c>
      <c r="AE2" s="153" t="s">
        <v>35</v>
      </c>
      <c r="AF2" s="153" t="s">
        <v>36</v>
      </c>
      <c r="AG2" s="153" t="s">
        <v>37</v>
      </c>
      <c r="AH2" s="153" t="s">
        <v>38</v>
      </c>
      <c r="AI2" s="153" t="s">
        <v>39</v>
      </c>
      <c r="AJ2" s="153" t="s">
        <v>40</v>
      </c>
      <c r="AK2" s="153" t="s">
        <v>41</v>
      </c>
      <c r="AL2" s="153" t="s">
        <v>42</v>
      </c>
      <c r="AM2" s="153" t="s">
        <v>43</v>
      </c>
      <c r="AN2" s="153" t="s">
        <v>44</v>
      </c>
      <c r="AO2" s="153" t="s">
        <v>45</v>
      </c>
      <c r="AP2" s="153" t="s">
        <v>46</v>
      </c>
      <c r="AQ2" s="153" t="s">
        <v>47</v>
      </c>
      <c r="AR2" s="153" t="s">
        <v>48</v>
      </c>
      <c r="AS2" s="153" t="s">
        <v>16</v>
      </c>
      <c r="AT2" s="153" t="s">
        <v>17</v>
      </c>
      <c r="AU2" s="153" t="s">
        <v>49</v>
      </c>
      <c r="AV2" s="153" t="s">
        <v>50</v>
      </c>
    </row>
    <row r="3" spans="1:48" ht="30" customHeight="1" x14ac:dyDescent="0.3">
      <c r="A3" s="154"/>
      <c r="B3" s="154"/>
      <c r="C3" s="154"/>
      <c r="D3" s="154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154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</row>
    <row r="4" spans="1:48" ht="30" customHeight="1" x14ac:dyDescent="0.3">
      <c r="A4" s="5" t="s">
        <v>56</v>
      </c>
      <c r="B4" s="5" t="s">
        <v>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Q4" s="1" t="s">
        <v>57</v>
      </c>
    </row>
    <row r="5" spans="1:48" ht="30" customHeight="1" x14ac:dyDescent="0.3">
      <c r="A5" s="5" t="s">
        <v>58</v>
      </c>
      <c r="B5" s="5" t="s">
        <v>59</v>
      </c>
      <c r="C5" s="5" t="s">
        <v>60</v>
      </c>
      <c r="D5" s="6">
        <v>1</v>
      </c>
      <c r="E5" s="8"/>
      <c r="F5" s="8"/>
      <c r="G5" s="8"/>
      <c r="H5" s="8"/>
      <c r="I5" s="8"/>
      <c r="J5" s="8"/>
      <c r="K5" s="8"/>
      <c r="L5" s="8"/>
      <c r="M5" s="5"/>
      <c r="N5" s="1" t="s">
        <v>61</v>
      </c>
      <c r="O5" s="1" t="s">
        <v>52</v>
      </c>
      <c r="P5" s="1" t="s">
        <v>52</v>
      </c>
      <c r="Q5" s="1" t="s">
        <v>57</v>
      </c>
      <c r="R5" s="1" t="s">
        <v>62</v>
      </c>
      <c r="S5" s="1" t="s">
        <v>63</v>
      </c>
      <c r="T5" s="1" t="s">
        <v>63</v>
      </c>
      <c r="AR5" s="1" t="s">
        <v>52</v>
      </c>
      <c r="AS5" s="1" t="s">
        <v>52</v>
      </c>
      <c r="AU5" s="1" t="s">
        <v>64</v>
      </c>
      <c r="AV5">
        <v>106</v>
      </c>
    </row>
    <row r="6" spans="1:48" ht="30" customHeight="1" x14ac:dyDescent="0.3">
      <c r="A6" s="5" t="s">
        <v>65</v>
      </c>
      <c r="B6" s="5" t="s">
        <v>66</v>
      </c>
      <c r="C6" s="5" t="s">
        <v>67</v>
      </c>
      <c r="D6" s="6">
        <v>2</v>
      </c>
      <c r="E6" s="8"/>
      <c r="F6" s="8"/>
      <c r="G6" s="8"/>
      <c r="H6" s="8"/>
      <c r="I6" s="8"/>
      <c r="J6" s="8"/>
      <c r="K6" s="8"/>
      <c r="L6" s="8"/>
      <c r="M6" s="5"/>
      <c r="N6" s="1" t="s">
        <v>68</v>
      </c>
      <c r="O6" s="1" t="s">
        <v>52</v>
      </c>
      <c r="P6" s="1" t="s">
        <v>52</v>
      </c>
      <c r="Q6" s="1" t="s">
        <v>57</v>
      </c>
      <c r="R6" s="1" t="s">
        <v>62</v>
      </c>
      <c r="S6" s="1" t="s">
        <v>63</v>
      </c>
      <c r="T6" s="1" t="s">
        <v>63</v>
      </c>
      <c r="AR6" s="1" t="s">
        <v>52</v>
      </c>
      <c r="AS6" s="1" t="s">
        <v>52</v>
      </c>
      <c r="AU6" s="1" t="s">
        <v>69</v>
      </c>
      <c r="AV6">
        <v>107</v>
      </c>
    </row>
    <row r="7" spans="1:48" ht="30" customHeight="1" x14ac:dyDescent="0.3">
      <c r="A7" s="5" t="s">
        <v>65</v>
      </c>
      <c r="B7" s="5" t="s">
        <v>70</v>
      </c>
      <c r="C7" s="5" t="s">
        <v>67</v>
      </c>
      <c r="D7" s="6">
        <v>2</v>
      </c>
      <c r="E7" s="8"/>
      <c r="F7" s="8"/>
      <c r="G7" s="8"/>
      <c r="H7" s="8"/>
      <c r="I7" s="8"/>
      <c r="J7" s="8"/>
      <c r="K7" s="8"/>
      <c r="L7" s="8"/>
      <c r="M7" s="5"/>
      <c r="N7" s="1" t="s">
        <v>71</v>
      </c>
      <c r="O7" s="1" t="s">
        <v>52</v>
      </c>
      <c r="P7" s="1" t="s">
        <v>52</v>
      </c>
      <c r="Q7" s="1" t="s">
        <v>57</v>
      </c>
      <c r="R7" s="1" t="s">
        <v>62</v>
      </c>
      <c r="S7" s="1" t="s">
        <v>63</v>
      </c>
      <c r="T7" s="1" t="s">
        <v>63</v>
      </c>
      <c r="AR7" s="1" t="s">
        <v>52</v>
      </c>
      <c r="AS7" s="1" t="s">
        <v>52</v>
      </c>
      <c r="AU7" s="1" t="s">
        <v>72</v>
      </c>
      <c r="AV7">
        <v>108</v>
      </c>
    </row>
    <row r="8" spans="1:48" ht="30" customHeight="1" x14ac:dyDescent="0.3">
      <c r="A8" s="5" t="s">
        <v>73</v>
      </c>
      <c r="B8" s="5" t="s">
        <v>74</v>
      </c>
      <c r="C8" s="5" t="s">
        <v>75</v>
      </c>
      <c r="D8" s="6">
        <v>403</v>
      </c>
      <c r="E8" s="8"/>
      <c r="F8" s="8"/>
      <c r="G8" s="8"/>
      <c r="H8" s="8"/>
      <c r="I8" s="8"/>
      <c r="J8" s="8"/>
      <c r="K8" s="8"/>
      <c r="L8" s="8"/>
      <c r="M8" s="5"/>
      <c r="N8" s="1" t="s">
        <v>76</v>
      </c>
      <c r="O8" s="1" t="s">
        <v>52</v>
      </c>
      <c r="P8" s="1" t="s">
        <v>52</v>
      </c>
      <c r="Q8" s="1" t="s">
        <v>57</v>
      </c>
      <c r="R8" s="1" t="s">
        <v>62</v>
      </c>
      <c r="S8" s="1" t="s">
        <v>63</v>
      </c>
      <c r="T8" s="1" t="s">
        <v>63</v>
      </c>
      <c r="AR8" s="1" t="s">
        <v>52</v>
      </c>
      <c r="AS8" s="1" t="s">
        <v>52</v>
      </c>
      <c r="AU8" s="1" t="s">
        <v>77</v>
      </c>
      <c r="AV8">
        <v>112</v>
      </c>
    </row>
    <row r="9" spans="1:48" ht="30" customHeight="1" x14ac:dyDescent="0.3">
      <c r="A9" s="5" t="s">
        <v>78</v>
      </c>
      <c r="B9" s="5" t="s">
        <v>79</v>
      </c>
      <c r="C9" s="5" t="s">
        <v>80</v>
      </c>
      <c r="D9" s="6">
        <v>5</v>
      </c>
      <c r="E9" s="8"/>
      <c r="F9" s="8"/>
      <c r="G9" s="8"/>
      <c r="H9" s="8"/>
      <c r="I9" s="8"/>
      <c r="J9" s="8"/>
      <c r="K9" s="8"/>
      <c r="L9" s="8"/>
      <c r="M9" s="5"/>
      <c r="N9" s="1" t="s">
        <v>81</v>
      </c>
      <c r="O9" s="1" t="s">
        <v>52</v>
      </c>
      <c r="P9" s="1" t="s">
        <v>52</v>
      </c>
      <c r="Q9" s="1" t="s">
        <v>57</v>
      </c>
      <c r="R9" s="1" t="s">
        <v>62</v>
      </c>
      <c r="S9" s="1" t="s">
        <v>63</v>
      </c>
      <c r="T9" s="1" t="s">
        <v>63</v>
      </c>
      <c r="AR9" s="1" t="s">
        <v>52</v>
      </c>
      <c r="AS9" s="1" t="s">
        <v>52</v>
      </c>
      <c r="AU9" s="1" t="s">
        <v>82</v>
      </c>
      <c r="AV9">
        <v>6</v>
      </c>
    </row>
    <row r="10" spans="1:48" ht="30" customHeight="1" x14ac:dyDescent="0.3">
      <c r="A10" s="5" t="s">
        <v>83</v>
      </c>
      <c r="B10" s="5" t="s">
        <v>84</v>
      </c>
      <c r="C10" s="5" t="s">
        <v>75</v>
      </c>
      <c r="D10" s="6">
        <v>177</v>
      </c>
      <c r="E10" s="8"/>
      <c r="F10" s="8"/>
      <c r="G10" s="8"/>
      <c r="H10" s="8"/>
      <c r="I10" s="8"/>
      <c r="J10" s="8"/>
      <c r="K10" s="8"/>
      <c r="L10" s="8"/>
      <c r="M10" s="5"/>
      <c r="N10" s="1" t="s">
        <v>85</v>
      </c>
      <c r="O10" s="1" t="s">
        <v>52</v>
      </c>
      <c r="P10" s="1" t="s">
        <v>52</v>
      </c>
      <c r="Q10" s="1" t="s">
        <v>57</v>
      </c>
      <c r="R10" s="1" t="s">
        <v>62</v>
      </c>
      <c r="S10" s="1" t="s">
        <v>63</v>
      </c>
      <c r="T10" s="1" t="s">
        <v>63</v>
      </c>
      <c r="AR10" s="1" t="s">
        <v>52</v>
      </c>
      <c r="AS10" s="1" t="s">
        <v>52</v>
      </c>
      <c r="AU10" s="1" t="s">
        <v>86</v>
      </c>
      <c r="AV10">
        <v>4</v>
      </c>
    </row>
    <row r="11" spans="1:48" ht="30" customHeight="1" x14ac:dyDescent="0.3">
      <c r="A11" s="5" t="s">
        <v>87</v>
      </c>
      <c r="B11" s="5" t="s">
        <v>88</v>
      </c>
      <c r="C11" s="5" t="s">
        <v>89</v>
      </c>
      <c r="D11" s="6">
        <v>34</v>
      </c>
      <c r="E11" s="8"/>
      <c r="F11" s="8"/>
      <c r="G11" s="8"/>
      <c r="H11" s="8"/>
      <c r="I11" s="8"/>
      <c r="J11" s="8"/>
      <c r="K11" s="8"/>
      <c r="L11" s="8"/>
      <c r="M11" s="5"/>
      <c r="N11" s="1" t="s">
        <v>90</v>
      </c>
      <c r="O11" s="1" t="s">
        <v>52</v>
      </c>
      <c r="P11" s="1" t="s">
        <v>52</v>
      </c>
      <c r="Q11" s="1" t="s">
        <v>57</v>
      </c>
      <c r="R11" s="1" t="s">
        <v>62</v>
      </c>
      <c r="S11" s="1" t="s">
        <v>63</v>
      </c>
      <c r="T11" s="1" t="s">
        <v>63</v>
      </c>
      <c r="AR11" s="1" t="s">
        <v>52</v>
      </c>
      <c r="AS11" s="1" t="s">
        <v>52</v>
      </c>
      <c r="AU11" s="1" t="s">
        <v>91</v>
      </c>
      <c r="AV11">
        <v>9</v>
      </c>
    </row>
    <row r="12" spans="1:48" ht="30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48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48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48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48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48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48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48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48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48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48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48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48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48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48" ht="30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48" ht="30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48" ht="30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48" ht="30" customHeight="1" x14ac:dyDescent="0.3">
      <c r="A29" s="5" t="s">
        <v>92</v>
      </c>
      <c r="B29" s="6"/>
      <c r="C29" s="6"/>
      <c r="D29" s="6"/>
      <c r="E29" s="6"/>
      <c r="F29" s="8">
        <v>0</v>
      </c>
      <c r="G29" s="6"/>
      <c r="H29" s="8">
        <v>0</v>
      </c>
      <c r="I29" s="6"/>
      <c r="J29" s="8">
        <v>0</v>
      </c>
      <c r="K29" s="6"/>
      <c r="L29" s="8">
        <v>0</v>
      </c>
      <c r="M29" s="6"/>
      <c r="N29" t="s">
        <v>93</v>
      </c>
    </row>
    <row r="30" spans="1:48" ht="30" customHeight="1" x14ac:dyDescent="0.3">
      <c r="A30" s="5" t="s">
        <v>94</v>
      </c>
      <c r="B30" s="5" t="s">
        <v>52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Q30" s="1" t="s">
        <v>95</v>
      </c>
    </row>
    <row r="31" spans="1:48" ht="30" customHeight="1" x14ac:dyDescent="0.3">
      <c r="A31" s="5" t="s">
        <v>96</v>
      </c>
      <c r="B31" s="5" t="s">
        <v>97</v>
      </c>
      <c r="C31" s="5" t="s">
        <v>75</v>
      </c>
      <c r="D31" s="6">
        <v>8</v>
      </c>
      <c r="E31" s="8"/>
      <c r="F31" s="8"/>
      <c r="G31" s="8"/>
      <c r="H31" s="8"/>
      <c r="I31" s="8"/>
      <c r="J31" s="8"/>
      <c r="K31" s="8"/>
      <c r="L31" s="8"/>
      <c r="M31" s="5"/>
      <c r="N31" s="1" t="s">
        <v>98</v>
      </c>
      <c r="O31" s="1" t="s">
        <v>52</v>
      </c>
      <c r="P31" s="1" t="s">
        <v>52</v>
      </c>
      <c r="Q31" s="1" t="s">
        <v>95</v>
      </c>
      <c r="R31" s="1" t="s">
        <v>62</v>
      </c>
      <c r="S31" s="1" t="s">
        <v>63</v>
      </c>
      <c r="T31" s="1" t="s">
        <v>63</v>
      </c>
      <c r="AR31" s="1" t="s">
        <v>52</v>
      </c>
      <c r="AS31" s="1" t="s">
        <v>52</v>
      </c>
      <c r="AU31" s="1" t="s">
        <v>99</v>
      </c>
      <c r="AV31">
        <v>111</v>
      </c>
    </row>
    <row r="32" spans="1:48" ht="30" customHeight="1" x14ac:dyDescent="0.3">
      <c r="A32" s="5" t="s">
        <v>100</v>
      </c>
      <c r="B32" s="5" t="s">
        <v>101</v>
      </c>
      <c r="C32" s="5" t="s">
        <v>75</v>
      </c>
      <c r="D32" s="6">
        <v>28</v>
      </c>
      <c r="E32" s="8"/>
      <c r="F32" s="8"/>
      <c r="G32" s="8"/>
      <c r="H32" s="8"/>
      <c r="I32" s="8"/>
      <c r="J32" s="8"/>
      <c r="K32" s="8"/>
      <c r="L32" s="8"/>
      <c r="M32" s="5"/>
      <c r="N32" s="1" t="s">
        <v>102</v>
      </c>
      <c r="O32" s="1" t="s">
        <v>52</v>
      </c>
      <c r="P32" s="1" t="s">
        <v>52</v>
      </c>
      <c r="Q32" s="1" t="s">
        <v>95</v>
      </c>
      <c r="R32" s="1" t="s">
        <v>62</v>
      </c>
      <c r="S32" s="1" t="s">
        <v>63</v>
      </c>
      <c r="T32" s="1" t="s">
        <v>63</v>
      </c>
      <c r="AR32" s="1" t="s">
        <v>52</v>
      </c>
      <c r="AS32" s="1" t="s">
        <v>52</v>
      </c>
      <c r="AU32" s="1" t="s">
        <v>103</v>
      </c>
      <c r="AV32">
        <v>118</v>
      </c>
    </row>
    <row r="33" spans="1:48" ht="30" customHeight="1" x14ac:dyDescent="0.3">
      <c r="A33" s="5" t="s">
        <v>96</v>
      </c>
      <c r="B33" s="5" t="s">
        <v>104</v>
      </c>
      <c r="C33" s="5" t="s">
        <v>75</v>
      </c>
      <c r="D33" s="6">
        <v>3</v>
      </c>
      <c r="E33" s="8"/>
      <c r="F33" s="8"/>
      <c r="G33" s="8"/>
      <c r="H33" s="8"/>
      <c r="I33" s="8"/>
      <c r="J33" s="8"/>
      <c r="K33" s="8"/>
      <c r="L33" s="8"/>
      <c r="M33" s="5"/>
      <c r="N33" s="1" t="s">
        <v>105</v>
      </c>
      <c r="O33" s="1" t="s">
        <v>52</v>
      </c>
      <c r="P33" s="1" t="s">
        <v>52</v>
      </c>
      <c r="Q33" s="1" t="s">
        <v>95</v>
      </c>
      <c r="R33" s="1" t="s">
        <v>62</v>
      </c>
      <c r="S33" s="1" t="s">
        <v>63</v>
      </c>
      <c r="T33" s="1" t="s">
        <v>63</v>
      </c>
      <c r="AR33" s="1" t="s">
        <v>52</v>
      </c>
      <c r="AS33" s="1" t="s">
        <v>52</v>
      </c>
      <c r="AU33" s="1" t="s">
        <v>106</v>
      </c>
      <c r="AV33">
        <v>15</v>
      </c>
    </row>
    <row r="34" spans="1:48" ht="30" customHeight="1" x14ac:dyDescent="0.3">
      <c r="A34" s="5" t="s">
        <v>96</v>
      </c>
      <c r="B34" s="5" t="s">
        <v>107</v>
      </c>
      <c r="C34" s="5" t="s">
        <v>75</v>
      </c>
      <c r="D34" s="6">
        <v>100</v>
      </c>
      <c r="E34" s="8"/>
      <c r="F34" s="8"/>
      <c r="G34" s="8"/>
      <c r="H34" s="8"/>
      <c r="I34" s="8"/>
      <c r="J34" s="8"/>
      <c r="K34" s="8"/>
      <c r="L34" s="8"/>
      <c r="M34" s="5"/>
      <c r="N34" s="1" t="s">
        <v>108</v>
      </c>
      <c r="O34" s="1" t="s">
        <v>52</v>
      </c>
      <c r="P34" s="1" t="s">
        <v>52</v>
      </c>
      <c r="Q34" s="1" t="s">
        <v>95</v>
      </c>
      <c r="R34" s="1" t="s">
        <v>62</v>
      </c>
      <c r="S34" s="1" t="s">
        <v>63</v>
      </c>
      <c r="T34" s="1" t="s">
        <v>63</v>
      </c>
      <c r="AR34" s="1" t="s">
        <v>52</v>
      </c>
      <c r="AS34" s="1" t="s">
        <v>52</v>
      </c>
      <c r="AU34" s="1" t="s">
        <v>109</v>
      </c>
      <c r="AV34">
        <v>130</v>
      </c>
    </row>
    <row r="35" spans="1:48" ht="30" customHeight="1" x14ac:dyDescent="0.3">
      <c r="A35" s="5" t="s">
        <v>96</v>
      </c>
      <c r="B35" s="5" t="s">
        <v>110</v>
      </c>
      <c r="C35" s="5" t="s">
        <v>75</v>
      </c>
      <c r="D35" s="6">
        <v>4</v>
      </c>
      <c r="E35" s="8"/>
      <c r="F35" s="8"/>
      <c r="G35" s="8"/>
      <c r="H35" s="8"/>
      <c r="I35" s="8"/>
      <c r="J35" s="8"/>
      <c r="K35" s="8"/>
      <c r="L35" s="8"/>
      <c r="M35" s="5"/>
      <c r="N35" s="1" t="s">
        <v>111</v>
      </c>
      <c r="O35" s="1" t="s">
        <v>52</v>
      </c>
      <c r="P35" s="1" t="s">
        <v>52</v>
      </c>
      <c r="Q35" s="1" t="s">
        <v>95</v>
      </c>
      <c r="R35" s="1" t="s">
        <v>62</v>
      </c>
      <c r="S35" s="1" t="s">
        <v>63</v>
      </c>
      <c r="T35" s="1" t="s">
        <v>63</v>
      </c>
      <c r="AR35" s="1" t="s">
        <v>52</v>
      </c>
      <c r="AS35" s="1" t="s">
        <v>52</v>
      </c>
      <c r="AU35" s="1" t="s">
        <v>112</v>
      </c>
      <c r="AV35">
        <v>16</v>
      </c>
    </row>
    <row r="36" spans="1:48" ht="30" customHeight="1" x14ac:dyDescent="0.3">
      <c r="A36" s="5" t="s">
        <v>96</v>
      </c>
      <c r="B36" s="5" t="s">
        <v>113</v>
      </c>
      <c r="C36" s="5" t="s">
        <v>75</v>
      </c>
      <c r="D36" s="6">
        <v>16</v>
      </c>
      <c r="E36" s="8"/>
      <c r="F36" s="8"/>
      <c r="G36" s="8"/>
      <c r="H36" s="8"/>
      <c r="I36" s="8"/>
      <c r="J36" s="8"/>
      <c r="K36" s="8"/>
      <c r="L36" s="8"/>
      <c r="M36" s="5"/>
      <c r="N36" s="1" t="s">
        <v>114</v>
      </c>
      <c r="O36" s="1" t="s">
        <v>52</v>
      </c>
      <c r="P36" s="1" t="s">
        <v>52</v>
      </c>
      <c r="Q36" s="1" t="s">
        <v>95</v>
      </c>
      <c r="R36" s="1" t="s">
        <v>62</v>
      </c>
      <c r="S36" s="1" t="s">
        <v>63</v>
      </c>
      <c r="T36" s="1" t="s">
        <v>63</v>
      </c>
      <c r="AR36" s="1" t="s">
        <v>52</v>
      </c>
      <c r="AS36" s="1" t="s">
        <v>52</v>
      </c>
      <c r="AU36" s="1" t="s">
        <v>115</v>
      </c>
      <c r="AV36">
        <v>131</v>
      </c>
    </row>
    <row r="37" spans="1:48" ht="30" customHeight="1" x14ac:dyDescent="0.3">
      <c r="A37" s="5" t="s">
        <v>116</v>
      </c>
      <c r="B37" s="5" t="s">
        <v>117</v>
      </c>
      <c r="C37" s="5" t="s">
        <v>75</v>
      </c>
      <c r="D37" s="6">
        <v>50</v>
      </c>
      <c r="E37" s="8"/>
      <c r="F37" s="8"/>
      <c r="G37" s="8"/>
      <c r="H37" s="8"/>
      <c r="I37" s="8"/>
      <c r="J37" s="8"/>
      <c r="K37" s="8"/>
      <c r="L37" s="8"/>
      <c r="M37" s="5"/>
      <c r="N37" s="1" t="s">
        <v>118</v>
      </c>
      <c r="O37" s="1" t="s">
        <v>52</v>
      </c>
      <c r="P37" s="1" t="s">
        <v>52</v>
      </c>
      <c r="Q37" s="1" t="s">
        <v>95</v>
      </c>
      <c r="R37" s="1" t="s">
        <v>62</v>
      </c>
      <c r="S37" s="1" t="s">
        <v>63</v>
      </c>
      <c r="T37" s="1" t="s">
        <v>63</v>
      </c>
      <c r="AR37" s="1" t="s">
        <v>52</v>
      </c>
      <c r="AS37" s="1" t="s">
        <v>52</v>
      </c>
      <c r="AU37" s="1" t="s">
        <v>119</v>
      </c>
      <c r="AV37">
        <v>132</v>
      </c>
    </row>
    <row r="38" spans="1:48" s="52" customFormat="1" ht="30" customHeight="1" x14ac:dyDescent="0.3">
      <c r="A38" s="116" t="s">
        <v>120</v>
      </c>
      <c r="B38" s="116" t="s">
        <v>121</v>
      </c>
      <c r="C38" s="116" t="s">
        <v>122</v>
      </c>
      <c r="D38" s="117">
        <v>720</v>
      </c>
      <c r="E38" s="50">
        <v>0</v>
      </c>
      <c r="F38" s="50">
        <v>0</v>
      </c>
      <c r="G38" s="50"/>
      <c r="H38" s="50"/>
      <c r="I38" s="50"/>
      <c r="J38" s="50"/>
      <c r="K38" s="50"/>
      <c r="L38" s="50"/>
      <c r="M38" s="49"/>
      <c r="N38" s="51" t="s">
        <v>123</v>
      </c>
      <c r="O38" s="51" t="s">
        <v>52</v>
      </c>
      <c r="P38" s="51" t="s">
        <v>52</v>
      </c>
      <c r="Q38" s="51" t="s">
        <v>95</v>
      </c>
      <c r="R38" s="51" t="s">
        <v>62</v>
      </c>
      <c r="S38" s="51" t="s">
        <v>63</v>
      </c>
      <c r="T38" s="51" t="s">
        <v>63</v>
      </c>
      <c r="AR38" s="51" t="s">
        <v>52</v>
      </c>
      <c r="AS38" s="51" t="s">
        <v>52</v>
      </c>
      <c r="AU38" s="51" t="s">
        <v>124</v>
      </c>
      <c r="AV38" s="52">
        <v>125</v>
      </c>
    </row>
    <row r="39" spans="1:48" ht="30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48" ht="30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48" ht="30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48" ht="30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48" ht="30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48" ht="30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48" ht="30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48" ht="30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48" ht="30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48" ht="30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48" ht="30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48" ht="30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48" ht="30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48" ht="30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48" ht="30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48" ht="30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48" ht="30" customHeight="1" x14ac:dyDescent="0.3">
      <c r="A55" s="49" t="s">
        <v>92</v>
      </c>
      <c r="B55" s="115"/>
      <c r="C55" s="115"/>
      <c r="D55" s="115"/>
      <c r="E55" s="115"/>
      <c r="F55" s="50">
        <v>0</v>
      </c>
      <c r="G55" s="115"/>
      <c r="H55" s="50"/>
      <c r="I55" s="115"/>
      <c r="J55" s="50"/>
      <c r="K55" s="115"/>
      <c r="L55" s="50"/>
      <c r="M55" s="115"/>
      <c r="N55" t="s">
        <v>93</v>
      </c>
    </row>
    <row r="56" spans="1:48" ht="30" customHeight="1" x14ac:dyDescent="0.3">
      <c r="A56" s="5" t="s">
        <v>125</v>
      </c>
      <c r="B56" s="5" t="s">
        <v>52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Q56" s="1" t="s">
        <v>126</v>
      </c>
    </row>
    <row r="57" spans="1:48" ht="30" customHeight="1" x14ac:dyDescent="0.3">
      <c r="A57" s="5" t="s">
        <v>127</v>
      </c>
      <c r="B57" s="5" t="s">
        <v>128</v>
      </c>
      <c r="C57" s="5" t="s">
        <v>75</v>
      </c>
      <c r="D57" s="6">
        <v>18</v>
      </c>
      <c r="E57" s="8"/>
      <c r="F57" s="8"/>
      <c r="G57" s="8"/>
      <c r="H57" s="8"/>
      <c r="I57" s="8"/>
      <c r="J57" s="8"/>
      <c r="K57" s="8"/>
      <c r="L57" s="8"/>
      <c r="M57" s="5"/>
      <c r="N57" s="1" t="s">
        <v>129</v>
      </c>
      <c r="O57" s="1" t="s">
        <v>52</v>
      </c>
      <c r="P57" s="1" t="s">
        <v>52</v>
      </c>
      <c r="Q57" s="1" t="s">
        <v>126</v>
      </c>
      <c r="R57" s="1" t="s">
        <v>62</v>
      </c>
      <c r="S57" s="1" t="s">
        <v>63</v>
      </c>
      <c r="T57" s="1" t="s">
        <v>63</v>
      </c>
      <c r="AR57" s="1" t="s">
        <v>52</v>
      </c>
      <c r="AS57" s="1" t="s">
        <v>52</v>
      </c>
      <c r="AU57" s="1" t="s">
        <v>130</v>
      </c>
      <c r="AV57">
        <v>86</v>
      </c>
    </row>
    <row r="58" spans="1:48" ht="30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48" ht="30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48" ht="30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48" ht="30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48" ht="30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48" ht="30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48" ht="30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30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30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30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30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30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30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30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30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30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30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30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30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30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30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30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30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48" ht="30" customHeight="1" x14ac:dyDescent="0.3">
      <c r="A81" s="5" t="s">
        <v>92</v>
      </c>
      <c r="B81" s="6"/>
      <c r="C81" s="6"/>
      <c r="D81" s="6"/>
      <c r="E81" s="6"/>
      <c r="F81" s="8">
        <v>0</v>
      </c>
      <c r="G81" s="6"/>
      <c r="H81" s="8">
        <v>0</v>
      </c>
      <c r="I81" s="6"/>
      <c r="J81" s="8">
        <v>0</v>
      </c>
      <c r="K81" s="6"/>
      <c r="L81" s="8">
        <v>0</v>
      </c>
      <c r="M81" s="6"/>
      <c r="N81" t="s">
        <v>93</v>
      </c>
    </row>
    <row r="82" spans="1:48" ht="30" customHeight="1" x14ac:dyDescent="0.3">
      <c r="A82" s="5" t="s">
        <v>131</v>
      </c>
      <c r="B82" s="5" t="s">
        <v>52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Q82" s="1" t="s">
        <v>132</v>
      </c>
    </row>
    <row r="83" spans="1:48" s="52" customFormat="1" ht="30" customHeight="1" x14ac:dyDescent="0.3">
      <c r="A83" s="5" t="s">
        <v>410</v>
      </c>
      <c r="B83" s="5" t="s">
        <v>133</v>
      </c>
      <c r="C83" s="5" t="s">
        <v>75</v>
      </c>
      <c r="D83" s="114">
        <v>1532</v>
      </c>
      <c r="E83" s="50"/>
      <c r="F83" s="50"/>
      <c r="G83" s="50"/>
      <c r="H83" s="50"/>
      <c r="I83" s="50"/>
      <c r="J83" s="50"/>
      <c r="K83" s="50"/>
      <c r="L83" s="50"/>
      <c r="M83" s="49"/>
      <c r="N83" s="51" t="s">
        <v>134</v>
      </c>
      <c r="O83" s="51" t="s">
        <v>52</v>
      </c>
      <c r="P83" s="51" t="s">
        <v>52</v>
      </c>
      <c r="Q83" s="51" t="s">
        <v>132</v>
      </c>
      <c r="R83" s="51" t="s">
        <v>62</v>
      </c>
      <c r="S83" s="51" t="s">
        <v>63</v>
      </c>
      <c r="T83" s="51" t="s">
        <v>63</v>
      </c>
      <c r="AR83" s="51" t="s">
        <v>52</v>
      </c>
      <c r="AS83" s="51" t="s">
        <v>52</v>
      </c>
      <c r="AU83" s="51" t="s">
        <v>135</v>
      </c>
      <c r="AV83" s="52">
        <v>142</v>
      </c>
    </row>
    <row r="84" spans="1:48" s="52" customFormat="1" ht="30" customHeight="1" x14ac:dyDescent="0.3">
      <c r="A84" s="5" t="s">
        <v>411</v>
      </c>
      <c r="B84" s="5" t="s">
        <v>136</v>
      </c>
      <c r="C84" s="5" t="s">
        <v>75</v>
      </c>
      <c r="D84" s="114">
        <v>191</v>
      </c>
      <c r="E84" s="50"/>
      <c r="F84" s="50"/>
      <c r="G84" s="50"/>
      <c r="H84" s="50"/>
      <c r="I84" s="50"/>
      <c r="J84" s="50"/>
      <c r="K84" s="50"/>
      <c r="L84" s="50"/>
      <c r="M84" s="49"/>
      <c r="N84" s="51" t="s">
        <v>137</v>
      </c>
      <c r="O84" s="51" t="s">
        <v>52</v>
      </c>
      <c r="P84" s="51" t="s">
        <v>52</v>
      </c>
      <c r="Q84" s="51" t="s">
        <v>132</v>
      </c>
      <c r="R84" s="51" t="s">
        <v>62</v>
      </c>
      <c r="S84" s="51" t="s">
        <v>63</v>
      </c>
      <c r="T84" s="51" t="s">
        <v>63</v>
      </c>
      <c r="AR84" s="51" t="s">
        <v>52</v>
      </c>
      <c r="AS84" s="51" t="s">
        <v>52</v>
      </c>
      <c r="AU84" s="51" t="s">
        <v>138</v>
      </c>
      <c r="AV84" s="52">
        <v>143</v>
      </c>
    </row>
    <row r="85" spans="1:48" s="52" customFormat="1" ht="30" customHeight="1" x14ac:dyDescent="0.3">
      <c r="A85" s="5" t="s">
        <v>409</v>
      </c>
      <c r="B85" s="5" t="s">
        <v>140</v>
      </c>
      <c r="C85" s="5" t="s">
        <v>75</v>
      </c>
      <c r="D85" s="114">
        <v>1164</v>
      </c>
      <c r="E85" s="50"/>
      <c r="F85" s="50"/>
      <c r="G85" s="50"/>
      <c r="H85" s="50"/>
      <c r="I85" s="50"/>
      <c r="J85" s="50"/>
      <c r="K85" s="50"/>
      <c r="L85" s="50"/>
      <c r="M85" s="49"/>
      <c r="N85" s="51" t="s">
        <v>141</v>
      </c>
      <c r="O85" s="51" t="s">
        <v>52</v>
      </c>
      <c r="P85" s="51" t="s">
        <v>52</v>
      </c>
      <c r="Q85" s="51" t="s">
        <v>132</v>
      </c>
      <c r="R85" s="51" t="s">
        <v>62</v>
      </c>
      <c r="S85" s="51" t="s">
        <v>63</v>
      </c>
      <c r="T85" s="51" t="s">
        <v>63</v>
      </c>
      <c r="AR85" s="51" t="s">
        <v>52</v>
      </c>
      <c r="AS85" s="51" t="s">
        <v>52</v>
      </c>
      <c r="AU85" s="51" t="s">
        <v>142</v>
      </c>
      <c r="AV85" s="52">
        <v>151</v>
      </c>
    </row>
    <row r="86" spans="1:48" ht="30" customHeight="1" x14ac:dyDescent="0.3">
      <c r="A86" s="5" t="s">
        <v>139</v>
      </c>
      <c r="B86" s="5" t="s">
        <v>143</v>
      </c>
      <c r="C86" s="5" t="s">
        <v>144</v>
      </c>
      <c r="D86" s="6">
        <v>50</v>
      </c>
      <c r="E86" s="8"/>
      <c r="F86" s="8"/>
      <c r="G86" s="8"/>
      <c r="H86" s="8"/>
      <c r="I86" s="8"/>
      <c r="J86" s="8"/>
      <c r="K86" s="8"/>
      <c r="L86" s="8"/>
      <c r="M86" s="5"/>
      <c r="N86" s="1" t="s">
        <v>145</v>
      </c>
      <c r="O86" s="1" t="s">
        <v>52</v>
      </c>
      <c r="P86" s="1" t="s">
        <v>52</v>
      </c>
      <c r="Q86" s="1" t="s">
        <v>132</v>
      </c>
      <c r="R86" s="1" t="s">
        <v>62</v>
      </c>
      <c r="S86" s="1" t="s">
        <v>63</v>
      </c>
      <c r="T86" s="1" t="s">
        <v>63</v>
      </c>
      <c r="AR86" s="1" t="s">
        <v>52</v>
      </c>
      <c r="AS86" s="1" t="s">
        <v>52</v>
      </c>
      <c r="AU86" s="1" t="s">
        <v>146</v>
      </c>
      <c r="AV86">
        <v>33</v>
      </c>
    </row>
    <row r="87" spans="1:48" ht="30" customHeight="1" x14ac:dyDescent="0.3">
      <c r="A87" s="5" t="s">
        <v>147</v>
      </c>
      <c r="B87" s="5" t="s">
        <v>148</v>
      </c>
      <c r="C87" s="5" t="s">
        <v>144</v>
      </c>
      <c r="D87" s="6">
        <v>1693</v>
      </c>
      <c r="E87" s="8"/>
      <c r="F87" s="8"/>
      <c r="G87" s="8"/>
      <c r="H87" s="8"/>
      <c r="I87" s="8"/>
      <c r="J87" s="8"/>
      <c r="K87" s="8"/>
      <c r="L87" s="8"/>
      <c r="M87" s="5"/>
      <c r="N87" s="1" t="s">
        <v>149</v>
      </c>
      <c r="O87" s="1" t="s">
        <v>52</v>
      </c>
      <c r="P87" s="1" t="s">
        <v>52</v>
      </c>
      <c r="Q87" s="1" t="s">
        <v>132</v>
      </c>
      <c r="R87" s="1" t="s">
        <v>62</v>
      </c>
      <c r="S87" s="1" t="s">
        <v>63</v>
      </c>
      <c r="T87" s="1" t="s">
        <v>63</v>
      </c>
      <c r="AR87" s="1" t="s">
        <v>52</v>
      </c>
      <c r="AS87" s="1" t="s">
        <v>52</v>
      </c>
      <c r="AU87" s="1" t="s">
        <v>150</v>
      </c>
      <c r="AV87">
        <v>120</v>
      </c>
    </row>
    <row r="88" spans="1:48" ht="30" customHeight="1" x14ac:dyDescent="0.3">
      <c r="A88" s="5" t="s">
        <v>151</v>
      </c>
      <c r="B88" s="5" t="s">
        <v>133</v>
      </c>
      <c r="C88" s="5" t="s">
        <v>75</v>
      </c>
      <c r="D88" s="6">
        <v>296</v>
      </c>
      <c r="E88" s="8"/>
      <c r="F88" s="8"/>
      <c r="G88" s="8"/>
      <c r="H88" s="8"/>
      <c r="I88" s="8"/>
      <c r="J88" s="8"/>
      <c r="K88" s="8"/>
      <c r="L88" s="8"/>
      <c r="M88" s="5"/>
      <c r="N88" s="1" t="s">
        <v>152</v>
      </c>
      <c r="O88" s="1" t="s">
        <v>52</v>
      </c>
      <c r="P88" s="1" t="s">
        <v>52</v>
      </c>
      <c r="Q88" s="1" t="s">
        <v>132</v>
      </c>
      <c r="R88" s="1" t="s">
        <v>62</v>
      </c>
      <c r="S88" s="1" t="s">
        <v>63</v>
      </c>
      <c r="T88" s="1" t="s">
        <v>63</v>
      </c>
      <c r="AR88" s="1" t="s">
        <v>52</v>
      </c>
      <c r="AS88" s="1" t="s">
        <v>52</v>
      </c>
      <c r="AU88" s="1" t="s">
        <v>153</v>
      </c>
      <c r="AV88">
        <v>37</v>
      </c>
    </row>
    <row r="89" spans="1:48" ht="30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48" ht="30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48" ht="30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48" ht="30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48" ht="30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48" ht="30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48" ht="30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48" ht="30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48" ht="30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48" ht="30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48" ht="30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48" ht="30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48" ht="30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48" ht="30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48" ht="30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48" ht="30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48" ht="30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48" ht="30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48" ht="30" customHeight="1" x14ac:dyDescent="0.3">
      <c r="A107" s="5" t="s">
        <v>92</v>
      </c>
      <c r="B107" s="6"/>
      <c r="C107" s="6"/>
      <c r="D107" s="6"/>
      <c r="E107" s="6"/>
      <c r="F107" s="8"/>
      <c r="G107" s="6"/>
      <c r="H107" s="8"/>
      <c r="I107" s="6"/>
      <c r="J107" s="8"/>
      <c r="K107" s="6"/>
      <c r="L107" s="8"/>
      <c r="M107" s="6"/>
      <c r="N107" t="s">
        <v>93</v>
      </c>
    </row>
    <row r="108" spans="1:48" ht="30" customHeight="1" x14ac:dyDescent="0.3">
      <c r="A108" s="5" t="s">
        <v>154</v>
      </c>
      <c r="B108" s="5" t="s">
        <v>52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Q108" s="1" t="s">
        <v>155</v>
      </c>
    </row>
    <row r="109" spans="1:48" ht="30" customHeight="1" x14ac:dyDescent="0.3">
      <c r="A109" s="5" t="s">
        <v>156</v>
      </c>
      <c r="B109" s="5" t="s">
        <v>157</v>
      </c>
      <c r="C109" s="5" t="s">
        <v>158</v>
      </c>
      <c r="D109" s="6">
        <v>1</v>
      </c>
      <c r="E109" s="8"/>
      <c r="F109" s="8"/>
      <c r="G109" s="8"/>
      <c r="H109" s="8"/>
      <c r="I109" s="8"/>
      <c r="J109" s="8"/>
      <c r="K109" s="8"/>
      <c r="L109" s="8"/>
      <c r="M109" s="5"/>
      <c r="N109" s="1" t="s">
        <v>159</v>
      </c>
      <c r="O109" s="1" t="s">
        <v>52</v>
      </c>
      <c r="P109" s="1" t="s">
        <v>52</v>
      </c>
      <c r="Q109" s="1" t="s">
        <v>155</v>
      </c>
      <c r="R109" s="1" t="s">
        <v>62</v>
      </c>
      <c r="S109" s="1" t="s">
        <v>63</v>
      </c>
      <c r="T109" s="1" t="s">
        <v>63</v>
      </c>
      <c r="AR109" s="1" t="s">
        <v>52</v>
      </c>
      <c r="AS109" s="1" t="s">
        <v>52</v>
      </c>
      <c r="AU109" s="1" t="s">
        <v>160</v>
      </c>
      <c r="AV109">
        <v>40</v>
      </c>
    </row>
    <row r="110" spans="1:48" ht="30" customHeight="1" x14ac:dyDescent="0.3">
      <c r="A110" s="5" t="s">
        <v>161</v>
      </c>
      <c r="B110" s="5" t="s">
        <v>162</v>
      </c>
      <c r="C110" s="5" t="s">
        <v>144</v>
      </c>
      <c r="D110" s="6">
        <v>42</v>
      </c>
      <c r="E110" s="8"/>
      <c r="F110" s="8"/>
      <c r="G110" s="8"/>
      <c r="H110" s="8"/>
      <c r="I110" s="8"/>
      <c r="J110" s="8"/>
      <c r="K110" s="8"/>
      <c r="L110" s="8"/>
      <c r="M110" s="5"/>
      <c r="N110" s="1" t="s">
        <v>163</v>
      </c>
      <c r="O110" s="1" t="s">
        <v>52</v>
      </c>
      <c r="P110" s="1" t="s">
        <v>52</v>
      </c>
      <c r="Q110" s="1" t="s">
        <v>155</v>
      </c>
      <c r="R110" s="1" t="s">
        <v>62</v>
      </c>
      <c r="S110" s="1" t="s">
        <v>63</v>
      </c>
      <c r="T110" s="1" t="s">
        <v>63</v>
      </c>
      <c r="AR110" s="1" t="s">
        <v>52</v>
      </c>
      <c r="AS110" s="1" t="s">
        <v>52</v>
      </c>
      <c r="AU110" s="1" t="s">
        <v>164</v>
      </c>
      <c r="AV110">
        <v>41</v>
      </c>
    </row>
    <row r="111" spans="1:48" ht="30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48" ht="30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ht="30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ht="30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ht="30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ht="30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ht="30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ht="30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ht="30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ht="30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ht="30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ht="30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ht="30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ht="30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 ht="30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ht="30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ht="30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ht="30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48" ht="30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48" ht="30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48" ht="30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48" ht="30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48" ht="30" customHeight="1" x14ac:dyDescent="0.3">
      <c r="A133" s="5" t="s">
        <v>92</v>
      </c>
      <c r="B133" s="6"/>
      <c r="C133" s="6"/>
      <c r="D133" s="6"/>
      <c r="E133" s="6"/>
      <c r="F133" s="8"/>
      <c r="G133" s="6"/>
      <c r="H133" s="8"/>
      <c r="I133" s="6"/>
      <c r="J133" s="8"/>
      <c r="K133" s="6"/>
      <c r="L133" s="8"/>
      <c r="M133" s="6"/>
      <c r="N133" t="s">
        <v>93</v>
      </c>
    </row>
    <row r="134" spans="1:48" ht="30" customHeight="1" x14ac:dyDescent="0.3">
      <c r="A134" s="5" t="s">
        <v>165</v>
      </c>
      <c r="B134" s="5" t="s">
        <v>52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Q134" s="1" t="s">
        <v>166</v>
      </c>
    </row>
    <row r="135" spans="1:48" ht="30" customHeight="1" x14ac:dyDescent="0.3">
      <c r="A135" s="5" t="s">
        <v>167</v>
      </c>
      <c r="B135" s="5" t="s">
        <v>168</v>
      </c>
      <c r="C135" s="5" t="s">
        <v>75</v>
      </c>
      <c r="D135" s="6">
        <v>296</v>
      </c>
      <c r="E135" s="8"/>
      <c r="F135" s="8"/>
      <c r="G135" s="8"/>
      <c r="H135" s="8"/>
      <c r="I135" s="8"/>
      <c r="J135" s="8"/>
      <c r="K135" s="8"/>
      <c r="L135" s="8"/>
      <c r="M135" s="5"/>
      <c r="N135" s="1" t="s">
        <v>169</v>
      </c>
      <c r="O135" s="1" t="s">
        <v>52</v>
      </c>
      <c r="P135" s="1" t="s">
        <v>52</v>
      </c>
      <c r="Q135" s="1" t="s">
        <v>166</v>
      </c>
      <c r="R135" s="1" t="s">
        <v>62</v>
      </c>
      <c r="S135" s="1" t="s">
        <v>63</v>
      </c>
      <c r="T135" s="1" t="s">
        <v>63</v>
      </c>
      <c r="AR135" s="1" t="s">
        <v>52</v>
      </c>
      <c r="AS135" s="1" t="s">
        <v>52</v>
      </c>
      <c r="AU135" s="1" t="s">
        <v>170</v>
      </c>
      <c r="AV135">
        <v>49</v>
      </c>
    </row>
    <row r="136" spans="1:48" ht="30" customHeight="1" x14ac:dyDescent="0.3">
      <c r="A136" s="5" t="s">
        <v>171</v>
      </c>
      <c r="B136" s="5" t="s">
        <v>172</v>
      </c>
      <c r="C136" s="5" t="s">
        <v>75</v>
      </c>
      <c r="D136" s="6">
        <v>221</v>
      </c>
      <c r="E136" s="8"/>
      <c r="F136" s="8"/>
      <c r="G136" s="8"/>
      <c r="H136" s="8"/>
      <c r="I136" s="8"/>
      <c r="J136" s="8"/>
      <c r="K136" s="8"/>
      <c r="L136" s="8"/>
      <c r="M136" s="5"/>
      <c r="N136" s="1" t="s">
        <v>173</v>
      </c>
      <c r="O136" s="1" t="s">
        <v>52</v>
      </c>
      <c r="P136" s="1" t="s">
        <v>52</v>
      </c>
      <c r="Q136" s="1" t="s">
        <v>166</v>
      </c>
      <c r="R136" s="1" t="s">
        <v>62</v>
      </c>
      <c r="S136" s="1" t="s">
        <v>63</v>
      </c>
      <c r="T136" s="1" t="s">
        <v>63</v>
      </c>
      <c r="AR136" s="1" t="s">
        <v>52</v>
      </c>
      <c r="AS136" s="1" t="s">
        <v>52</v>
      </c>
      <c r="AU136" s="1" t="s">
        <v>174</v>
      </c>
      <c r="AV136">
        <v>121</v>
      </c>
    </row>
    <row r="137" spans="1:48" ht="30" customHeight="1" x14ac:dyDescent="0.3">
      <c r="A137" s="5" t="s">
        <v>175</v>
      </c>
      <c r="B137" s="5" t="s">
        <v>176</v>
      </c>
      <c r="C137" s="5" t="s">
        <v>75</v>
      </c>
      <c r="D137" s="6">
        <v>1100</v>
      </c>
      <c r="E137" s="8"/>
      <c r="F137" s="8"/>
      <c r="G137" s="8"/>
      <c r="H137" s="8"/>
      <c r="I137" s="8"/>
      <c r="J137" s="8"/>
      <c r="K137" s="8"/>
      <c r="L137" s="8"/>
      <c r="M137" s="5"/>
      <c r="N137" s="1" t="s">
        <v>177</v>
      </c>
      <c r="O137" s="1" t="s">
        <v>52</v>
      </c>
      <c r="P137" s="1" t="s">
        <v>52</v>
      </c>
      <c r="Q137" s="1" t="s">
        <v>166</v>
      </c>
      <c r="R137" s="1" t="s">
        <v>62</v>
      </c>
      <c r="S137" s="1" t="s">
        <v>63</v>
      </c>
      <c r="T137" s="1" t="s">
        <v>63</v>
      </c>
      <c r="AR137" s="1" t="s">
        <v>52</v>
      </c>
      <c r="AS137" s="1" t="s">
        <v>52</v>
      </c>
      <c r="AU137" s="1" t="s">
        <v>178</v>
      </c>
      <c r="AV137">
        <v>114</v>
      </c>
    </row>
    <row r="138" spans="1:48" ht="30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48" ht="30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48" ht="30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48" ht="30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48" ht="30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48" ht="30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1:48" ht="30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1:17" ht="30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1:17" ht="30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1:17" ht="30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1:17" ht="30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7" ht="30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1:17" ht="30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1:17" ht="30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1:17" ht="30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7" ht="30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17" ht="30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17" ht="30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17" ht="30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7" ht="30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17" ht="30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7" ht="30" customHeight="1" x14ac:dyDescent="0.3">
      <c r="A159" s="5" t="s">
        <v>92</v>
      </c>
      <c r="B159" s="6"/>
      <c r="C159" s="6"/>
      <c r="D159" s="6"/>
      <c r="E159" s="6"/>
      <c r="F159" s="8">
        <v>0</v>
      </c>
      <c r="G159" s="6"/>
      <c r="H159" s="8">
        <v>0</v>
      </c>
      <c r="I159" s="6"/>
      <c r="J159" s="8">
        <v>0</v>
      </c>
      <c r="K159" s="6"/>
      <c r="L159" s="8">
        <v>0</v>
      </c>
      <c r="M159" s="6"/>
      <c r="N159" t="s">
        <v>93</v>
      </c>
    </row>
    <row r="160" spans="1:17" ht="30" customHeight="1" x14ac:dyDescent="0.3">
      <c r="A160" s="5" t="s">
        <v>179</v>
      </c>
      <c r="B160" s="5" t="s">
        <v>52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Q160" s="1" t="s">
        <v>180</v>
      </c>
    </row>
    <row r="161" spans="1:48" ht="30" customHeight="1" x14ac:dyDescent="0.3">
      <c r="A161" s="5" t="s">
        <v>181</v>
      </c>
      <c r="B161" s="5" t="s">
        <v>182</v>
      </c>
      <c r="C161" s="5" t="s">
        <v>75</v>
      </c>
      <c r="D161" s="6">
        <v>95</v>
      </c>
      <c r="E161" s="8"/>
      <c r="F161" s="8"/>
      <c r="G161" s="8"/>
      <c r="H161" s="8"/>
      <c r="I161" s="8"/>
      <c r="J161" s="8"/>
      <c r="K161" s="8"/>
      <c r="L161" s="8"/>
      <c r="M161" s="5"/>
      <c r="N161" s="1" t="s">
        <v>183</v>
      </c>
      <c r="O161" s="1" t="s">
        <v>52</v>
      </c>
      <c r="P161" s="1" t="s">
        <v>52</v>
      </c>
      <c r="Q161" s="1" t="s">
        <v>180</v>
      </c>
      <c r="R161" s="1" t="s">
        <v>62</v>
      </c>
      <c r="S161" s="1" t="s">
        <v>63</v>
      </c>
      <c r="T161" s="1" t="s">
        <v>63</v>
      </c>
      <c r="AR161" s="1" t="s">
        <v>52</v>
      </c>
      <c r="AS161" s="1" t="s">
        <v>52</v>
      </c>
      <c r="AU161" s="1" t="s">
        <v>184</v>
      </c>
      <c r="AV161">
        <v>51</v>
      </c>
    </row>
    <row r="162" spans="1:48" ht="30" customHeight="1" x14ac:dyDescent="0.3">
      <c r="A162" s="5" t="s">
        <v>185</v>
      </c>
      <c r="B162" s="5" t="s">
        <v>182</v>
      </c>
      <c r="C162" s="5" t="s">
        <v>75</v>
      </c>
      <c r="D162" s="6">
        <v>104</v>
      </c>
      <c r="E162" s="8"/>
      <c r="F162" s="8"/>
      <c r="G162" s="8"/>
      <c r="H162" s="8"/>
      <c r="I162" s="8"/>
      <c r="J162" s="8"/>
      <c r="K162" s="8"/>
      <c r="L162" s="8"/>
      <c r="M162" s="5"/>
      <c r="N162" s="1" t="s">
        <v>186</v>
      </c>
      <c r="O162" s="1" t="s">
        <v>52</v>
      </c>
      <c r="P162" s="1" t="s">
        <v>52</v>
      </c>
      <c r="Q162" s="1" t="s">
        <v>180</v>
      </c>
      <c r="R162" s="1" t="s">
        <v>62</v>
      </c>
      <c r="S162" s="1" t="s">
        <v>63</v>
      </c>
      <c r="T162" s="1" t="s">
        <v>63</v>
      </c>
      <c r="AR162" s="1" t="s">
        <v>52</v>
      </c>
      <c r="AS162" s="1" t="s">
        <v>52</v>
      </c>
      <c r="AU162" s="1" t="s">
        <v>187</v>
      </c>
      <c r="AV162">
        <v>139</v>
      </c>
    </row>
    <row r="163" spans="1:48" ht="30" customHeight="1" x14ac:dyDescent="0.3">
      <c r="A163" s="5" t="s">
        <v>188</v>
      </c>
      <c r="B163" s="5" t="s">
        <v>189</v>
      </c>
      <c r="C163" s="5" t="s">
        <v>75</v>
      </c>
      <c r="D163" s="6">
        <v>132</v>
      </c>
      <c r="E163" s="8"/>
      <c r="F163" s="8"/>
      <c r="G163" s="8"/>
      <c r="H163" s="8"/>
      <c r="I163" s="8"/>
      <c r="J163" s="8"/>
      <c r="K163" s="8"/>
      <c r="L163" s="8"/>
      <c r="M163" s="5"/>
      <c r="N163" s="1" t="s">
        <v>190</v>
      </c>
      <c r="O163" s="1" t="s">
        <v>52</v>
      </c>
      <c r="P163" s="1" t="s">
        <v>52</v>
      </c>
      <c r="Q163" s="1" t="s">
        <v>180</v>
      </c>
      <c r="R163" s="1" t="s">
        <v>62</v>
      </c>
      <c r="S163" s="1" t="s">
        <v>63</v>
      </c>
      <c r="T163" s="1" t="s">
        <v>63</v>
      </c>
      <c r="AR163" s="1" t="s">
        <v>52</v>
      </c>
      <c r="AS163" s="1" t="s">
        <v>52</v>
      </c>
      <c r="AU163" s="1" t="s">
        <v>191</v>
      </c>
      <c r="AV163">
        <v>52</v>
      </c>
    </row>
    <row r="164" spans="1:48" ht="30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1:48" ht="30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48" ht="30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48" ht="30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48" ht="30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48" ht="30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48" ht="30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48" ht="30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48" ht="30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1:48" ht="30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1:48" ht="30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1:48" ht="30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48" ht="30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48" ht="30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48" ht="30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48" ht="30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48" ht="30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48" ht="30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48" ht="30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48" ht="30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48" ht="30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48" ht="30" customHeight="1" x14ac:dyDescent="0.3">
      <c r="A185" s="5" t="s">
        <v>92</v>
      </c>
      <c r="B185" s="6"/>
      <c r="C185" s="6"/>
      <c r="D185" s="6"/>
      <c r="E185" s="6"/>
      <c r="F185" s="8"/>
      <c r="G185" s="6"/>
      <c r="H185" s="8"/>
      <c r="I185" s="6"/>
      <c r="J185" s="8"/>
      <c r="K185" s="6"/>
      <c r="L185" s="8"/>
      <c r="M185" s="6"/>
      <c r="N185" t="s">
        <v>93</v>
      </c>
    </row>
    <row r="186" spans="1:48" ht="30" customHeight="1" x14ac:dyDescent="0.3">
      <c r="A186" s="5" t="s">
        <v>192</v>
      </c>
      <c r="B186" s="5" t="s">
        <v>52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Q186" s="1" t="s">
        <v>193</v>
      </c>
    </row>
    <row r="187" spans="1:48" s="52" customFormat="1" ht="30" customHeight="1" x14ac:dyDescent="0.3">
      <c r="A187" s="116" t="s">
        <v>194</v>
      </c>
      <c r="B187" s="116" t="s">
        <v>195</v>
      </c>
      <c r="C187" s="116" t="s">
        <v>75</v>
      </c>
      <c r="D187" s="117">
        <v>1100</v>
      </c>
      <c r="E187" s="118"/>
      <c r="F187" s="50"/>
      <c r="G187" s="50"/>
      <c r="H187" s="50"/>
      <c r="I187" s="50"/>
      <c r="J187" s="50"/>
      <c r="K187" s="50"/>
      <c r="L187" s="50"/>
      <c r="M187" s="49"/>
      <c r="N187" s="51" t="s">
        <v>196</v>
      </c>
      <c r="O187" s="51" t="s">
        <v>52</v>
      </c>
      <c r="P187" s="51" t="s">
        <v>52</v>
      </c>
      <c r="Q187" s="51" t="s">
        <v>193</v>
      </c>
      <c r="R187" s="51" t="s">
        <v>62</v>
      </c>
      <c r="S187" s="51" t="s">
        <v>63</v>
      </c>
      <c r="T187" s="51" t="s">
        <v>63</v>
      </c>
      <c r="AR187" s="51" t="s">
        <v>52</v>
      </c>
      <c r="AS187" s="51" t="s">
        <v>52</v>
      </c>
      <c r="AU187" s="51" t="s">
        <v>197</v>
      </c>
      <c r="AV187" s="52">
        <v>149</v>
      </c>
    </row>
    <row r="188" spans="1:48" ht="30" customHeight="1" x14ac:dyDescent="0.3">
      <c r="A188" s="5" t="s">
        <v>198</v>
      </c>
      <c r="B188" s="5" t="s">
        <v>199</v>
      </c>
      <c r="C188" s="5" t="s">
        <v>144</v>
      </c>
      <c r="D188" s="6">
        <v>167</v>
      </c>
      <c r="E188" s="8"/>
      <c r="F188" s="8"/>
      <c r="G188" s="8"/>
      <c r="H188" s="8"/>
      <c r="I188" s="8"/>
      <c r="J188" s="8"/>
      <c r="K188" s="8"/>
      <c r="L188" s="8"/>
      <c r="M188" s="5"/>
      <c r="N188" s="1" t="s">
        <v>200</v>
      </c>
      <c r="O188" s="1" t="s">
        <v>52</v>
      </c>
      <c r="P188" s="1" t="s">
        <v>52</v>
      </c>
      <c r="Q188" s="1" t="s">
        <v>193</v>
      </c>
      <c r="R188" s="1" t="s">
        <v>63</v>
      </c>
      <c r="S188" s="1" t="s">
        <v>63</v>
      </c>
      <c r="T188" s="1" t="s">
        <v>62</v>
      </c>
      <c r="AR188" s="1" t="s">
        <v>52</v>
      </c>
      <c r="AS188" s="1" t="s">
        <v>52</v>
      </c>
      <c r="AU188" s="1" t="s">
        <v>201</v>
      </c>
      <c r="AV188">
        <v>150</v>
      </c>
    </row>
    <row r="189" spans="1:48" ht="30" customHeight="1" x14ac:dyDescent="0.3">
      <c r="A189" s="5" t="s">
        <v>202</v>
      </c>
      <c r="B189" s="5" t="s">
        <v>203</v>
      </c>
      <c r="C189" s="5" t="s">
        <v>75</v>
      </c>
      <c r="D189" s="6">
        <v>1100</v>
      </c>
      <c r="E189" s="8"/>
      <c r="F189" s="8"/>
      <c r="G189" s="8"/>
      <c r="H189" s="8"/>
      <c r="I189" s="8"/>
      <c r="J189" s="8"/>
      <c r="K189" s="8"/>
      <c r="L189" s="8"/>
      <c r="M189" s="5"/>
      <c r="N189" s="1" t="s">
        <v>204</v>
      </c>
      <c r="O189" s="1" t="s">
        <v>52</v>
      </c>
      <c r="P189" s="1" t="s">
        <v>52</v>
      </c>
      <c r="Q189" s="1" t="s">
        <v>193</v>
      </c>
      <c r="R189" s="1" t="s">
        <v>62</v>
      </c>
      <c r="S189" s="1" t="s">
        <v>63</v>
      </c>
      <c r="T189" s="1" t="s">
        <v>63</v>
      </c>
      <c r="AR189" s="1" t="s">
        <v>52</v>
      </c>
      <c r="AS189" s="1" t="s">
        <v>52</v>
      </c>
      <c r="AU189" s="1" t="s">
        <v>205</v>
      </c>
      <c r="AV189">
        <v>137</v>
      </c>
    </row>
    <row r="190" spans="1:48" ht="30" customHeight="1" x14ac:dyDescent="0.3">
      <c r="A190" s="5" t="s">
        <v>206</v>
      </c>
      <c r="B190" s="5" t="s">
        <v>207</v>
      </c>
      <c r="C190" s="5" t="s">
        <v>122</v>
      </c>
      <c r="D190" s="6">
        <v>220</v>
      </c>
      <c r="E190" s="8"/>
      <c r="F190" s="8"/>
      <c r="G190" s="8"/>
      <c r="H190" s="8"/>
      <c r="I190" s="8"/>
      <c r="J190" s="8"/>
      <c r="K190" s="8"/>
      <c r="L190" s="8"/>
      <c r="M190" s="5"/>
      <c r="N190" s="1" t="s">
        <v>208</v>
      </c>
      <c r="O190" s="1" t="s">
        <v>52</v>
      </c>
      <c r="P190" s="1" t="s">
        <v>52</v>
      </c>
      <c r="Q190" s="1" t="s">
        <v>193</v>
      </c>
      <c r="R190" s="1" t="s">
        <v>62</v>
      </c>
      <c r="S190" s="1" t="s">
        <v>63</v>
      </c>
      <c r="T190" s="1" t="s">
        <v>63</v>
      </c>
      <c r="AR190" s="1" t="s">
        <v>52</v>
      </c>
      <c r="AS190" s="1" t="s">
        <v>52</v>
      </c>
      <c r="AU190" s="1" t="s">
        <v>209</v>
      </c>
      <c r="AV190">
        <v>138</v>
      </c>
    </row>
    <row r="191" spans="1:48" ht="30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48" ht="30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 ht="30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 ht="30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30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ht="30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ht="30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ht="30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ht="30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ht="30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ht="30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ht="30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ht="30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ht="30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30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ht="30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ht="30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ht="30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48" ht="30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48" ht="30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48" ht="30" customHeight="1" x14ac:dyDescent="0.3">
      <c r="A211" s="5" t="s">
        <v>92</v>
      </c>
      <c r="B211" s="6"/>
      <c r="C211" s="6"/>
      <c r="D211" s="6"/>
      <c r="E211" s="6"/>
      <c r="F211" s="8">
        <v>0</v>
      </c>
      <c r="G211" s="6"/>
      <c r="H211" s="8">
        <v>0</v>
      </c>
      <c r="I211" s="6"/>
      <c r="J211" s="8">
        <v>0</v>
      </c>
      <c r="K211" s="6"/>
      <c r="L211" s="8">
        <v>0</v>
      </c>
      <c r="M211" s="6"/>
      <c r="N211" t="s">
        <v>93</v>
      </c>
    </row>
    <row r="212" spans="1:48" ht="30" customHeight="1" x14ac:dyDescent="0.3">
      <c r="A212" s="5" t="s">
        <v>210</v>
      </c>
      <c r="B212" s="5" t="s">
        <v>52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Q212" s="1" t="s">
        <v>211</v>
      </c>
    </row>
    <row r="213" spans="1:48" ht="30" customHeight="1" x14ac:dyDescent="0.3">
      <c r="A213" s="5" t="s">
        <v>212</v>
      </c>
      <c r="B213" s="5" t="s">
        <v>213</v>
      </c>
      <c r="C213" s="5" t="s">
        <v>214</v>
      </c>
      <c r="D213" s="6">
        <v>21</v>
      </c>
      <c r="E213" s="8"/>
      <c r="F213" s="8"/>
      <c r="G213" s="8"/>
      <c r="H213" s="8"/>
      <c r="I213" s="8"/>
      <c r="J213" s="8"/>
      <c r="K213" s="8"/>
      <c r="L213" s="8"/>
      <c r="M213" s="5" t="s">
        <v>52</v>
      </c>
      <c r="N213" s="1" t="s">
        <v>215</v>
      </c>
      <c r="O213" s="1" t="s">
        <v>52</v>
      </c>
      <c r="P213" s="1" t="s">
        <v>52</v>
      </c>
      <c r="Q213" s="1" t="s">
        <v>211</v>
      </c>
      <c r="R213" s="1" t="s">
        <v>63</v>
      </c>
      <c r="S213" s="1" t="s">
        <v>63</v>
      </c>
      <c r="T213" s="1" t="s">
        <v>62</v>
      </c>
      <c r="AR213" s="1" t="s">
        <v>52</v>
      </c>
      <c r="AS213" s="1" t="s">
        <v>52</v>
      </c>
      <c r="AU213" s="1" t="s">
        <v>216</v>
      </c>
      <c r="AV213">
        <v>94</v>
      </c>
    </row>
    <row r="214" spans="1:48" ht="30" customHeight="1" x14ac:dyDescent="0.3">
      <c r="A214" s="5" t="s">
        <v>217</v>
      </c>
      <c r="B214" s="5" t="s">
        <v>218</v>
      </c>
      <c r="C214" s="5" t="s">
        <v>219</v>
      </c>
      <c r="D214" s="6">
        <v>277</v>
      </c>
      <c r="E214" s="8"/>
      <c r="F214" s="8"/>
      <c r="G214" s="8"/>
      <c r="H214" s="8"/>
      <c r="I214" s="8"/>
      <c r="J214" s="8"/>
      <c r="K214" s="8"/>
      <c r="L214" s="8"/>
      <c r="M214" s="5" t="s">
        <v>52</v>
      </c>
      <c r="N214" s="1" t="s">
        <v>220</v>
      </c>
      <c r="O214" s="1" t="s">
        <v>52</v>
      </c>
      <c r="P214" s="1" t="s">
        <v>52</v>
      </c>
      <c r="Q214" s="1" t="s">
        <v>211</v>
      </c>
      <c r="R214" s="1" t="s">
        <v>63</v>
      </c>
      <c r="S214" s="1" t="s">
        <v>63</v>
      </c>
      <c r="T214" s="1" t="s">
        <v>62</v>
      </c>
      <c r="AR214" s="1" t="s">
        <v>52</v>
      </c>
      <c r="AS214" s="1" t="s">
        <v>52</v>
      </c>
      <c r="AU214" s="1" t="s">
        <v>221</v>
      </c>
      <c r="AV214">
        <v>95</v>
      </c>
    </row>
    <row r="215" spans="1:48" ht="30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48" ht="30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48" ht="30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48" ht="30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48" ht="30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48" ht="30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48" ht="30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48" ht="30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48" ht="30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48" ht="30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48" ht="30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48" ht="30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48" ht="30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48" ht="30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48" ht="30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48" ht="30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48" ht="30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48" ht="30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48" ht="30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48" ht="30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48" ht="30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48" ht="30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48" ht="30" customHeight="1" x14ac:dyDescent="0.3">
      <c r="A237" s="5" t="s">
        <v>92</v>
      </c>
      <c r="B237" s="6"/>
      <c r="C237" s="6"/>
      <c r="D237" s="6"/>
      <c r="E237" s="6"/>
      <c r="F237" s="8"/>
      <c r="G237" s="6"/>
      <c r="H237" s="8"/>
      <c r="I237" s="6"/>
      <c r="J237" s="8"/>
      <c r="K237" s="6"/>
      <c r="L237" s="8"/>
      <c r="M237" s="6"/>
      <c r="N237" t="s">
        <v>93</v>
      </c>
    </row>
    <row r="238" spans="1:48" ht="30" customHeight="1" x14ac:dyDescent="0.3">
      <c r="A238" s="5" t="s">
        <v>222</v>
      </c>
      <c r="B238" s="5" t="s">
        <v>52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Q238" s="1" t="s">
        <v>223</v>
      </c>
    </row>
    <row r="239" spans="1:48" ht="30" customHeight="1" x14ac:dyDescent="0.3">
      <c r="A239" s="5" t="s">
        <v>225</v>
      </c>
      <c r="B239" s="5" t="s">
        <v>226</v>
      </c>
      <c r="C239" s="5" t="s">
        <v>219</v>
      </c>
      <c r="D239" s="6">
        <v>277</v>
      </c>
      <c r="E239" s="8"/>
      <c r="F239" s="8"/>
      <c r="G239" s="8"/>
      <c r="H239" s="8"/>
      <c r="I239" s="8"/>
      <c r="J239" s="8"/>
      <c r="K239" s="8"/>
      <c r="L239" s="8"/>
      <c r="M239" s="5"/>
      <c r="N239" s="1" t="s">
        <v>227</v>
      </c>
      <c r="O239" s="1" t="s">
        <v>52</v>
      </c>
      <c r="P239" s="1" t="s">
        <v>52</v>
      </c>
      <c r="Q239" s="1" t="s">
        <v>223</v>
      </c>
      <c r="R239" s="1" t="s">
        <v>63</v>
      </c>
      <c r="S239" s="1" t="s">
        <v>62</v>
      </c>
      <c r="T239" s="1" t="s">
        <v>63</v>
      </c>
      <c r="AR239" s="1" t="s">
        <v>52</v>
      </c>
      <c r="AS239" s="1" t="s">
        <v>52</v>
      </c>
      <c r="AU239" s="1" t="s">
        <v>228</v>
      </c>
      <c r="AV239">
        <v>96</v>
      </c>
    </row>
    <row r="240" spans="1:48" ht="30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ht="30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ht="30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ht="30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ht="30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ht="30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ht="30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ht="30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ht="30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ht="30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ht="30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ht="30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ht="30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ht="30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ht="30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ht="30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ht="30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48" ht="30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48" ht="30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48" ht="30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48" ht="30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48" ht="30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48" ht="30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48" ht="30" customHeight="1" x14ac:dyDescent="0.3">
      <c r="A263" s="5" t="s">
        <v>92</v>
      </c>
      <c r="B263" s="6"/>
      <c r="C263" s="6"/>
      <c r="D263" s="6"/>
      <c r="E263" s="6"/>
      <c r="F263" s="8">
        <v>0</v>
      </c>
      <c r="G263" s="6"/>
      <c r="H263" s="8">
        <v>0</v>
      </c>
      <c r="I263" s="6"/>
      <c r="J263" s="8">
        <v>0</v>
      </c>
      <c r="K263" s="6"/>
      <c r="L263" s="8">
        <v>0</v>
      </c>
      <c r="M263" s="6"/>
      <c r="N263" t="s">
        <v>93</v>
      </c>
    </row>
    <row r="264" spans="1:48" ht="30" customHeight="1" x14ac:dyDescent="0.3">
      <c r="A264" s="49" t="s">
        <v>229</v>
      </c>
      <c r="B264" s="49" t="s">
        <v>52</v>
      </c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Q264" s="1" t="s">
        <v>230</v>
      </c>
    </row>
    <row r="265" spans="1:48" ht="30" customHeight="1" x14ac:dyDescent="0.3">
      <c r="A265" s="49" t="s">
        <v>232</v>
      </c>
      <c r="B265" s="49" t="s">
        <v>233</v>
      </c>
      <c r="C265" s="49" t="s">
        <v>122</v>
      </c>
      <c r="D265" s="115">
        <v>704</v>
      </c>
      <c r="E265" s="50">
        <v>3250</v>
      </c>
      <c r="F265" s="50">
        <v>2288000</v>
      </c>
      <c r="G265" s="50">
        <v>0</v>
      </c>
      <c r="H265" s="50">
        <v>0</v>
      </c>
      <c r="I265" s="50">
        <v>0</v>
      </c>
      <c r="J265" s="50">
        <v>0</v>
      </c>
      <c r="K265" s="50">
        <v>3250</v>
      </c>
      <c r="L265" s="50">
        <v>2288000</v>
      </c>
      <c r="M265" s="49" t="s">
        <v>412</v>
      </c>
      <c r="N265" s="1" t="s">
        <v>234</v>
      </c>
      <c r="O265" s="1" t="s">
        <v>52</v>
      </c>
      <c r="P265" s="1" t="s">
        <v>52</v>
      </c>
      <c r="Q265" s="1" t="s">
        <v>230</v>
      </c>
      <c r="R265" s="1" t="s">
        <v>63</v>
      </c>
      <c r="S265" s="1" t="s">
        <v>63</v>
      </c>
      <c r="T265" s="1" t="s">
        <v>62</v>
      </c>
      <c r="X265">
        <v>1</v>
      </c>
      <c r="AR265" s="1" t="s">
        <v>52</v>
      </c>
      <c r="AS265" s="1" t="s">
        <v>52</v>
      </c>
      <c r="AU265" s="1" t="s">
        <v>235</v>
      </c>
      <c r="AV265">
        <v>147</v>
      </c>
    </row>
    <row r="266" spans="1:48" ht="30" customHeight="1" x14ac:dyDescent="0.3">
      <c r="A266" s="49" t="s">
        <v>236</v>
      </c>
      <c r="B266" s="49" t="s">
        <v>233</v>
      </c>
      <c r="C266" s="49" t="s">
        <v>122</v>
      </c>
      <c r="D266" s="115">
        <v>16</v>
      </c>
      <c r="E266" s="50">
        <v>3250</v>
      </c>
      <c r="F266" s="50">
        <v>52000</v>
      </c>
      <c r="G266" s="50">
        <v>0</v>
      </c>
      <c r="H266" s="50">
        <v>0</v>
      </c>
      <c r="I266" s="50">
        <v>0</v>
      </c>
      <c r="J266" s="50">
        <v>0</v>
      </c>
      <c r="K266" s="50">
        <v>3250</v>
      </c>
      <c r="L266" s="50">
        <v>52000</v>
      </c>
      <c r="M266" s="49" t="s">
        <v>413</v>
      </c>
      <c r="N266" s="1" t="s">
        <v>237</v>
      </c>
      <c r="O266" s="1" t="s">
        <v>52</v>
      </c>
      <c r="P266" s="1" t="s">
        <v>52</v>
      </c>
      <c r="Q266" s="1" t="s">
        <v>230</v>
      </c>
      <c r="R266" s="1" t="s">
        <v>63</v>
      </c>
      <c r="S266" s="1" t="s">
        <v>63</v>
      </c>
      <c r="T266" s="1" t="s">
        <v>62</v>
      </c>
      <c r="X266">
        <v>1</v>
      </c>
      <c r="AR266" s="1" t="s">
        <v>52</v>
      </c>
      <c r="AS266" s="1" t="s">
        <v>52</v>
      </c>
      <c r="AU266" s="1" t="s">
        <v>238</v>
      </c>
      <c r="AV266">
        <v>148</v>
      </c>
    </row>
    <row r="267" spans="1:48" ht="30" customHeight="1" x14ac:dyDescent="0.3">
      <c r="A267" s="49" t="s">
        <v>239</v>
      </c>
      <c r="B267" s="49" t="s">
        <v>240</v>
      </c>
      <c r="C267" s="49" t="s">
        <v>241</v>
      </c>
      <c r="D267" s="115">
        <v>1</v>
      </c>
      <c r="E267" s="50">
        <v>12636</v>
      </c>
      <c r="F267" s="50">
        <v>12636</v>
      </c>
      <c r="G267" s="50">
        <v>0</v>
      </c>
      <c r="H267" s="50">
        <v>0</v>
      </c>
      <c r="I267" s="50">
        <v>0</v>
      </c>
      <c r="J267" s="50">
        <v>0</v>
      </c>
      <c r="K267" s="50">
        <v>12636</v>
      </c>
      <c r="L267" s="50">
        <v>12636</v>
      </c>
      <c r="M267" s="49" t="s">
        <v>52</v>
      </c>
      <c r="N267" s="1" t="s">
        <v>242</v>
      </c>
      <c r="O267" s="1" t="s">
        <v>52</v>
      </c>
      <c r="P267" s="1" t="s">
        <v>52</v>
      </c>
      <c r="Q267" s="1" t="s">
        <v>230</v>
      </c>
      <c r="R267" s="1" t="s">
        <v>63</v>
      </c>
      <c r="S267" s="1" t="s">
        <v>63</v>
      </c>
      <c r="T267" s="1" t="s">
        <v>63</v>
      </c>
      <c r="U267">
        <v>0</v>
      </c>
      <c r="V267">
        <v>0</v>
      </c>
      <c r="W267">
        <v>5.4000000000000003E-3</v>
      </c>
      <c r="AR267" s="1" t="s">
        <v>52</v>
      </c>
      <c r="AS267" s="1" t="s">
        <v>52</v>
      </c>
      <c r="AU267" s="1" t="s">
        <v>243</v>
      </c>
      <c r="AV267">
        <v>152</v>
      </c>
    </row>
    <row r="268" spans="1:48" ht="30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1:48" ht="30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48" ht="30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48" ht="30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48" ht="30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ht="30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ht="30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ht="30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ht="30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ht="30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ht="30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ht="30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ht="30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ht="30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1:13" ht="30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1:13" ht="30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1:13" ht="30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1:13" ht="30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1:13" ht="30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1:13" ht="30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13" ht="30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48" ht="30" customHeight="1" x14ac:dyDescent="0.3">
      <c r="A289" s="49" t="s">
        <v>92</v>
      </c>
      <c r="B289" s="115"/>
      <c r="C289" s="115"/>
      <c r="D289" s="115"/>
      <c r="E289" s="115"/>
      <c r="F289" s="50">
        <v>2352636</v>
      </c>
      <c r="G289" s="115"/>
      <c r="H289" s="50">
        <v>0</v>
      </c>
      <c r="I289" s="115"/>
      <c r="J289" s="50">
        <v>0</v>
      </c>
      <c r="K289" s="115"/>
      <c r="L289" s="50">
        <v>2352636</v>
      </c>
      <c r="M289" s="115"/>
      <c r="N289" t="s">
        <v>93</v>
      </c>
    </row>
    <row r="290" spans="1:48" ht="30" customHeight="1" x14ac:dyDescent="0.3">
      <c r="A290" s="49" t="s">
        <v>244</v>
      </c>
      <c r="B290" s="49" t="s">
        <v>52</v>
      </c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Q290" s="1" t="s">
        <v>245</v>
      </c>
    </row>
    <row r="291" spans="1:48" ht="30" customHeight="1" x14ac:dyDescent="0.3">
      <c r="A291" s="49" t="s">
        <v>247</v>
      </c>
      <c r="B291" s="49" t="s">
        <v>248</v>
      </c>
      <c r="C291" s="49" t="s">
        <v>75</v>
      </c>
      <c r="D291" s="115">
        <v>1723</v>
      </c>
      <c r="E291" s="50">
        <v>53000</v>
      </c>
      <c r="F291" s="50">
        <v>91319000</v>
      </c>
      <c r="G291" s="50">
        <v>0</v>
      </c>
      <c r="H291" s="50">
        <v>0</v>
      </c>
      <c r="I291" s="50">
        <v>0</v>
      </c>
      <c r="J291" s="50">
        <v>0</v>
      </c>
      <c r="K291" s="50">
        <v>53000</v>
      </c>
      <c r="L291" s="50">
        <v>91319000</v>
      </c>
      <c r="M291" s="49" t="s">
        <v>414</v>
      </c>
      <c r="N291" s="1" t="s">
        <v>249</v>
      </c>
      <c r="O291" s="1" t="s">
        <v>52</v>
      </c>
      <c r="P291" s="1" t="s">
        <v>52</v>
      </c>
      <c r="Q291" s="1" t="s">
        <v>245</v>
      </c>
      <c r="R291" s="1" t="s">
        <v>63</v>
      </c>
      <c r="S291" s="1" t="s">
        <v>63</v>
      </c>
      <c r="T291" s="1" t="s">
        <v>62</v>
      </c>
      <c r="X291">
        <v>1</v>
      </c>
      <c r="AR291" s="1" t="s">
        <v>52</v>
      </c>
      <c r="AS291" s="1" t="s">
        <v>52</v>
      </c>
      <c r="AU291" s="1" t="s">
        <v>250</v>
      </c>
      <c r="AV291">
        <v>146</v>
      </c>
    </row>
    <row r="292" spans="1:48" ht="30" customHeight="1" x14ac:dyDescent="0.3">
      <c r="A292" s="49" t="s">
        <v>239</v>
      </c>
      <c r="B292" s="49" t="s">
        <v>240</v>
      </c>
      <c r="C292" s="49" t="s">
        <v>241</v>
      </c>
      <c r="D292" s="115">
        <v>1</v>
      </c>
      <c r="E292" s="50">
        <v>493122</v>
      </c>
      <c r="F292" s="50">
        <v>493122</v>
      </c>
      <c r="G292" s="50">
        <v>0</v>
      </c>
      <c r="H292" s="50">
        <v>0</v>
      </c>
      <c r="I292" s="50">
        <v>0</v>
      </c>
      <c r="J292" s="50">
        <v>0</v>
      </c>
      <c r="K292" s="50">
        <v>493122</v>
      </c>
      <c r="L292" s="50">
        <v>493122</v>
      </c>
      <c r="M292" s="49" t="s">
        <v>52</v>
      </c>
      <c r="N292" s="1" t="s">
        <v>242</v>
      </c>
      <c r="O292" s="1" t="s">
        <v>52</v>
      </c>
      <c r="P292" s="1" t="s">
        <v>52</v>
      </c>
      <c r="Q292" s="1" t="s">
        <v>245</v>
      </c>
      <c r="R292" s="1" t="s">
        <v>63</v>
      </c>
      <c r="S292" s="1" t="s">
        <v>63</v>
      </c>
      <c r="T292" s="1" t="s">
        <v>63</v>
      </c>
      <c r="U292">
        <v>0</v>
      </c>
      <c r="V292">
        <v>0</v>
      </c>
      <c r="W292">
        <v>5.4000000000000003E-3</v>
      </c>
      <c r="AR292" s="1" t="s">
        <v>52</v>
      </c>
      <c r="AS292" s="1" t="s">
        <v>52</v>
      </c>
      <c r="AU292" s="1" t="s">
        <v>251</v>
      </c>
      <c r="AV292">
        <v>153</v>
      </c>
    </row>
    <row r="293" spans="1:48" ht="30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48" ht="30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48" ht="30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48" ht="30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48" ht="30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48" ht="30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48" ht="30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48" ht="30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48" ht="30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48" ht="30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48" ht="30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48" ht="30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48" ht="30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48" ht="30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48" ht="30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48" ht="30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48" ht="30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48" ht="30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48" ht="30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48" ht="30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48" ht="30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48" ht="30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48" ht="30" customHeight="1" x14ac:dyDescent="0.3">
      <c r="A315" s="49" t="s">
        <v>92</v>
      </c>
      <c r="B315" s="115"/>
      <c r="C315" s="115"/>
      <c r="D315" s="115"/>
      <c r="E315" s="115"/>
      <c r="F315" s="50">
        <v>91812122</v>
      </c>
      <c r="G315" s="115"/>
      <c r="H315" s="50">
        <v>0</v>
      </c>
      <c r="I315" s="115"/>
      <c r="J315" s="50">
        <v>0</v>
      </c>
      <c r="K315" s="115"/>
      <c r="L315" s="50">
        <v>91812122</v>
      </c>
      <c r="M315" s="115"/>
      <c r="N315" t="s">
        <v>93</v>
      </c>
    </row>
    <row r="316" spans="1:48" ht="30" customHeight="1" x14ac:dyDescent="0.3">
      <c r="A316" s="5" t="s">
        <v>252</v>
      </c>
      <c r="B316" s="5" t="s">
        <v>52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Q316" s="1" t="s">
        <v>253</v>
      </c>
    </row>
    <row r="317" spans="1:48" ht="30" customHeight="1" x14ac:dyDescent="0.3">
      <c r="A317" s="5" t="s">
        <v>254</v>
      </c>
      <c r="B317" s="5" t="s">
        <v>255</v>
      </c>
      <c r="C317" s="5" t="s">
        <v>144</v>
      </c>
      <c r="D317" s="6">
        <v>447</v>
      </c>
      <c r="E317" s="8"/>
      <c r="F317" s="8"/>
      <c r="G317" s="8"/>
      <c r="H317" s="8"/>
      <c r="I317" s="8"/>
      <c r="J317" s="8"/>
      <c r="K317" s="8"/>
      <c r="L317" s="8"/>
      <c r="M317" s="5"/>
      <c r="N317" s="1" t="s">
        <v>256</v>
      </c>
      <c r="O317" s="1" t="s">
        <v>52</v>
      </c>
      <c r="P317" s="1" t="s">
        <v>52</v>
      </c>
      <c r="Q317" s="1" t="s">
        <v>253</v>
      </c>
      <c r="R317" s="1" t="s">
        <v>62</v>
      </c>
      <c r="S317" s="1" t="s">
        <v>63</v>
      </c>
      <c r="T317" s="1" t="s">
        <v>63</v>
      </c>
      <c r="AR317" s="1" t="s">
        <v>52</v>
      </c>
      <c r="AS317" s="1" t="s">
        <v>52</v>
      </c>
      <c r="AU317" s="1" t="s">
        <v>257</v>
      </c>
      <c r="AV317">
        <v>127</v>
      </c>
    </row>
    <row r="318" spans="1:48" ht="30" customHeight="1" x14ac:dyDescent="0.3">
      <c r="A318" s="5" t="s">
        <v>258</v>
      </c>
      <c r="B318" s="5" t="s">
        <v>259</v>
      </c>
      <c r="C318" s="5" t="s">
        <v>75</v>
      </c>
      <c r="D318" s="6">
        <v>3</v>
      </c>
      <c r="E318" s="8"/>
      <c r="F318" s="8"/>
      <c r="G318" s="8"/>
      <c r="H318" s="8"/>
      <c r="I318" s="8"/>
      <c r="J318" s="8"/>
      <c r="K318" s="8"/>
      <c r="L318" s="8"/>
      <c r="M318" s="5"/>
      <c r="N318" s="1" t="s">
        <v>260</v>
      </c>
      <c r="O318" s="1" t="s">
        <v>52</v>
      </c>
      <c r="P318" s="1" t="s">
        <v>52</v>
      </c>
      <c r="Q318" s="1" t="s">
        <v>253</v>
      </c>
      <c r="R318" s="1" t="s">
        <v>62</v>
      </c>
      <c r="S318" s="1" t="s">
        <v>63</v>
      </c>
      <c r="T318" s="1" t="s">
        <v>63</v>
      </c>
      <c r="AR318" s="1" t="s">
        <v>52</v>
      </c>
      <c r="AS318" s="1" t="s">
        <v>52</v>
      </c>
      <c r="AU318" s="1" t="s">
        <v>261</v>
      </c>
      <c r="AV318">
        <v>56</v>
      </c>
    </row>
    <row r="319" spans="1:48" ht="30" customHeight="1" x14ac:dyDescent="0.3">
      <c r="A319" s="5" t="s">
        <v>258</v>
      </c>
      <c r="B319" s="5" t="s">
        <v>262</v>
      </c>
      <c r="C319" s="5" t="s">
        <v>75</v>
      </c>
      <c r="D319" s="6">
        <v>16</v>
      </c>
      <c r="E319" s="8"/>
      <c r="F319" s="8"/>
      <c r="G319" s="8"/>
      <c r="H319" s="8"/>
      <c r="I319" s="8"/>
      <c r="J319" s="8"/>
      <c r="K319" s="8"/>
      <c r="L319" s="8"/>
      <c r="M319" s="5"/>
      <c r="N319" s="1" t="s">
        <v>263</v>
      </c>
      <c r="O319" s="1" t="s">
        <v>52</v>
      </c>
      <c r="P319" s="1" t="s">
        <v>52</v>
      </c>
      <c r="Q319" s="1" t="s">
        <v>253</v>
      </c>
      <c r="R319" s="1" t="s">
        <v>62</v>
      </c>
      <c r="S319" s="1" t="s">
        <v>63</v>
      </c>
      <c r="T319" s="1" t="s">
        <v>63</v>
      </c>
      <c r="AR319" s="1" t="s">
        <v>52</v>
      </c>
      <c r="AS319" s="1" t="s">
        <v>52</v>
      </c>
      <c r="AU319" s="1" t="s">
        <v>264</v>
      </c>
      <c r="AV319">
        <v>135</v>
      </c>
    </row>
    <row r="320" spans="1:48" ht="30" customHeight="1" x14ac:dyDescent="0.3">
      <c r="A320" s="5" t="s">
        <v>258</v>
      </c>
      <c r="B320" s="5" t="s">
        <v>265</v>
      </c>
      <c r="C320" s="5" t="s">
        <v>75</v>
      </c>
      <c r="D320" s="6">
        <v>100</v>
      </c>
      <c r="E320" s="8"/>
      <c r="F320" s="8"/>
      <c r="G320" s="8"/>
      <c r="H320" s="8"/>
      <c r="I320" s="8"/>
      <c r="J320" s="8"/>
      <c r="K320" s="8"/>
      <c r="L320" s="8"/>
      <c r="M320" s="5"/>
      <c r="N320" s="1" t="s">
        <v>266</v>
      </c>
      <c r="O320" s="1" t="s">
        <v>52</v>
      </c>
      <c r="P320" s="1" t="s">
        <v>52</v>
      </c>
      <c r="Q320" s="1" t="s">
        <v>253</v>
      </c>
      <c r="R320" s="1" t="s">
        <v>62</v>
      </c>
      <c r="S320" s="1" t="s">
        <v>63</v>
      </c>
      <c r="T320" s="1" t="s">
        <v>63</v>
      </c>
      <c r="AR320" s="1" t="s">
        <v>52</v>
      </c>
      <c r="AS320" s="1" t="s">
        <v>52</v>
      </c>
      <c r="AU320" s="1" t="s">
        <v>267</v>
      </c>
      <c r="AV320">
        <v>133</v>
      </c>
    </row>
    <row r="321" spans="1:48" ht="30" customHeight="1" x14ac:dyDescent="0.3">
      <c r="A321" s="5" t="s">
        <v>258</v>
      </c>
      <c r="B321" s="5" t="s">
        <v>268</v>
      </c>
      <c r="C321" s="5" t="s">
        <v>75</v>
      </c>
      <c r="D321" s="6">
        <v>50</v>
      </c>
      <c r="E321" s="8"/>
      <c r="F321" s="8"/>
      <c r="G321" s="8"/>
      <c r="H321" s="8"/>
      <c r="I321" s="8"/>
      <c r="J321" s="8"/>
      <c r="K321" s="8"/>
      <c r="L321" s="8"/>
      <c r="M321" s="5"/>
      <c r="N321" s="1" t="s">
        <v>269</v>
      </c>
      <c r="O321" s="1" t="s">
        <v>52</v>
      </c>
      <c r="P321" s="1" t="s">
        <v>52</v>
      </c>
      <c r="Q321" s="1" t="s">
        <v>253</v>
      </c>
      <c r="R321" s="1" t="s">
        <v>62</v>
      </c>
      <c r="S321" s="1" t="s">
        <v>63</v>
      </c>
      <c r="T321" s="1" t="s">
        <v>63</v>
      </c>
      <c r="AR321" s="1" t="s">
        <v>52</v>
      </c>
      <c r="AS321" s="1" t="s">
        <v>52</v>
      </c>
      <c r="AU321" s="1" t="s">
        <v>270</v>
      </c>
      <c r="AV321">
        <v>134</v>
      </c>
    </row>
    <row r="322" spans="1:48" ht="30" customHeight="1" x14ac:dyDescent="0.3">
      <c r="A322" s="5" t="s">
        <v>271</v>
      </c>
      <c r="B322" s="5" t="s">
        <v>272</v>
      </c>
      <c r="C322" s="5" t="s">
        <v>75</v>
      </c>
      <c r="D322" s="6">
        <v>4</v>
      </c>
      <c r="E322" s="8"/>
      <c r="F322" s="8"/>
      <c r="G322" s="8"/>
      <c r="H322" s="8"/>
      <c r="I322" s="8"/>
      <c r="J322" s="8"/>
      <c r="K322" s="8"/>
      <c r="L322" s="8"/>
      <c r="M322" s="5"/>
      <c r="N322" s="1" t="s">
        <v>273</v>
      </c>
      <c r="O322" s="1" t="s">
        <v>52</v>
      </c>
      <c r="P322" s="1" t="s">
        <v>52</v>
      </c>
      <c r="Q322" s="1" t="s">
        <v>253</v>
      </c>
      <c r="R322" s="1" t="s">
        <v>62</v>
      </c>
      <c r="S322" s="1" t="s">
        <v>63</v>
      </c>
      <c r="T322" s="1" t="s">
        <v>63</v>
      </c>
      <c r="AR322" s="1" t="s">
        <v>52</v>
      </c>
      <c r="AS322" s="1" t="s">
        <v>52</v>
      </c>
      <c r="AU322" s="1" t="s">
        <v>274</v>
      </c>
      <c r="AV322">
        <v>58</v>
      </c>
    </row>
    <row r="323" spans="1:48" ht="30" customHeight="1" x14ac:dyDescent="0.3">
      <c r="A323" s="5" t="s">
        <v>271</v>
      </c>
      <c r="B323" s="5" t="s">
        <v>275</v>
      </c>
      <c r="C323" s="5" t="s">
        <v>75</v>
      </c>
      <c r="D323" s="6">
        <v>8</v>
      </c>
      <c r="E323" s="8"/>
      <c r="F323" s="8"/>
      <c r="G323" s="8"/>
      <c r="H323" s="8"/>
      <c r="I323" s="8"/>
      <c r="J323" s="8"/>
      <c r="K323" s="8"/>
      <c r="L323" s="8"/>
      <c r="M323" s="5"/>
      <c r="N323" s="1" t="s">
        <v>276</v>
      </c>
      <c r="O323" s="1" t="s">
        <v>52</v>
      </c>
      <c r="P323" s="1" t="s">
        <v>52</v>
      </c>
      <c r="Q323" s="1" t="s">
        <v>253</v>
      </c>
      <c r="R323" s="1" t="s">
        <v>62</v>
      </c>
      <c r="S323" s="1" t="s">
        <v>63</v>
      </c>
      <c r="T323" s="1" t="s">
        <v>63</v>
      </c>
      <c r="AR323" s="1" t="s">
        <v>52</v>
      </c>
      <c r="AS323" s="1" t="s">
        <v>52</v>
      </c>
      <c r="AU323" s="1" t="s">
        <v>277</v>
      </c>
      <c r="AV323">
        <v>59</v>
      </c>
    </row>
    <row r="324" spans="1:48" ht="30" customHeight="1" x14ac:dyDescent="0.3">
      <c r="A324" s="5" t="s">
        <v>278</v>
      </c>
      <c r="B324" s="5" t="s">
        <v>279</v>
      </c>
      <c r="C324" s="5" t="s">
        <v>75</v>
      </c>
      <c r="D324" s="6">
        <v>28</v>
      </c>
      <c r="E324" s="8"/>
      <c r="F324" s="8"/>
      <c r="G324" s="8"/>
      <c r="H324" s="8"/>
      <c r="I324" s="8"/>
      <c r="J324" s="8"/>
      <c r="K324" s="8"/>
      <c r="L324" s="8"/>
      <c r="M324" s="5"/>
      <c r="N324" s="1" t="s">
        <v>280</v>
      </c>
      <c r="O324" s="1" t="s">
        <v>52</v>
      </c>
      <c r="P324" s="1" t="s">
        <v>52</v>
      </c>
      <c r="Q324" s="1" t="s">
        <v>253</v>
      </c>
      <c r="R324" s="1" t="s">
        <v>62</v>
      </c>
      <c r="S324" s="1" t="s">
        <v>63</v>
      </c>
      <c r="T324" s="1" t="s">
        <v>63</v>
      </c>
      <c r="AR324" s="1" t="s">
        <v>52</v>
      </c>
      <c r="AS324" s="1" t="s">
        <v>52</v>
      </c>
      <c r="AU324" s="1" t="s">
        <v>281</v>
      </c>
      <c r="AV324">
        <v>116</v>
      </c>
    </row>
    <row r="325" spans="1:48" ht="30" customHeight="1" x14ac:dyDescent="0.3">
      <c r="A325" s="5" t="s">
        <v>282</v>
      </c>
      <c r="B325" s="5" t="s">
        <v>283</v>
      </c>
      <c r="C325" s="5" t="s">
        <v>122</v>
      </c>
      <c r="D325" s="6">
        <v>703</v>
      </c>
      <c r="E325" s="8"/>
      <c r="F325" s="8"/>
      <c r="G325" s="8"/>
      <c r="H325" s="8"/>
      <c r="I325" s="8"/>
      <c r="J325" s="8"/>
      <c r="K325" s="8"/>
      <c r="L325" s="8"/>
      <c r="M325" s="5"/>
      <c r="N325" s="1" t="s">
        <v>284</v>
      </c>
      <c r="O325" s="1" t="s">
        <v>52</v>
      </c>
      <c r="P325" s="1" t="s">
        <v>52</v>
      </c>
      <c r="Q325" s="1" t="s">
        <v>253</v>
      </c>
      <c r="R325" s="1" t="s">
        <v>62</v>
      </c>
      <c r="S325" s="1" t="s">
        <v>63</v>
      </c>
      <c r="T325" s="1" t="s">
        <v>63</v>
      </c>
      <c r="AR325" s="1" t="s">
        <v>52</v>
      </c>
      <c r="AS325" s="1" t="s">
        <v>52</v>
      </c>
      <c r="AU325" s="1" t="s">
        <v>285</v>
      </c>
      <c r="AV325">
        <v>126</v>
      </c>
    </row>
    <row r="326" spans="1:48" ht="30" customHeight="1" x14ac:dyDescent="0.3">
      <c r="A326" s="5" t="s">
        <v>286</v>
      </c>
      <c r="B326" s="5" t="s">
        <v>287</v>
      </c>
      <c r="C326" s="5" t="s">
        <v>75</v>
      </c>
      <c r="D326" s="6">
        <v>296</v>
      </c>
      <c r="E326" s="8"/>
      <c r="F326" s="8"/>
      <c r="G326" s="8"/>
      <c r="H326" s="8"/>
      <c r="I326" s="8"/>
      <c r="J326" s="8"/>
      <c r="K326" s="8"/>
      <c r="L326" s="8"/>
      <c r="M326" s="5"/>
      <c r="N326" s="1" t="s">
        <v>288</v>
      </c>
      <c r="O326" s="1" t="s">
        <v>52</v>
      </c>
      <c r="P326" s="1" t="s">
        <v>52</v>
      </c>
      <c r="Q326" s="1" t="s">
        <v>253</v>
      </c>
      <c r="R326" s="1" t="s">
        <v>62</v>
      </c>
      <c r="S326" s="1" t="s">
        <v>63</v>
      </c>
      <c r="T326" s="1" t="s">
        <v>63</v>
      </c>
      <c r="AR326" s="1" t="s">
        <v>52</v>
      </c>
      <c r="AS326" s="1" t="s">
        <v>52</v>
      </c>
      <c r="AU326" s="1" t="s">
        <v>289</v>
      </c>
      <c r="AV326">
        <v>63</v>
      </c>
    </row>
    <row r="327" spans="1:48" ht="30" customHeight="1" x14ac:dyDescent="0.3">
      <c r="A327" s="5" t="s">
        <v>290</v>
      </c>
      <c r="B327" s="5" t="s">
        <v>291</v>
      </c>
      <c r="C327" s="5" t="s">
        <v>144</v>
      </c>
      <c r="D327" s="6">
        <v>42</v>
      </c>
      <c r="E327" s="8"/>
      <c r="F327" s="8"/>
      <c r="G327" s="8"/>
      <c r="H327" s="8"/>
      <c r="I327" s="8"/>
      <c r="J327" s="8"/>
      <c r="K327" s="8"/>
      <c r="L327" s="8"/>
      <c r="M327" s="5"/>
      <c r="N327" s="1" t="s">
        <v>292</v>
      </c>
      <c r="O327" s="1" t="s">
        <v>52</v>
      </c>
      <c r="P327" s="1" t="s">
        <v>52</v>
      </c>
      <c r="Q327" s="1" t="s">
        <v>253</v>
      </c>
      <c r="R327" s="1" t="s">
        <v>62</v>
      </c>
      <c r="S327" s="1" t="s">
        <v>63</v>
      </c>
      <c r="T327" s="1" t="s">
        <v>63</v>
      </c>
      <c r="AR327" s="1" t="s">
        <v>52</v>
      </c>
      <c r="AS327" s="1" t="s">
        <v>52</v>
      </c>
      <c r="AU327" s="1" t="s">
        <v>293</v>
      </c>
      <c r="AV327">
        <v>64</v>
      </c>
    </row>
    <row r="328" spans="1:48" ht="30" customHeight="1" x14ac:dyDescent="0.3">
      <c r="A328" s="5" t="s">
        <v>294</v>
      </c>
      <c r="B328" s="5" t="s">
        <v>295</v>
      </c>
      <c r="C328" s="5" t="s">
        <v>122</v>
      </c>
      <c r="D328" s="6">
        <v>1</v>
      </c>
      <c r="E328" s="8"/>
      <c r="F328" s="8"/>
      <c r="G328" s="8"/>
      <c r="H328" s="8"/>
      <c r="I328" s="8"/>
      <c r="J328" s="8"/>
      <c r="K328" s="8"/>
      <c r="L328" s="8"/>
      <c r="M328" s="5"/>
      <c r="N328" s="1" t="s">
        <v>296</v>
      </c>
      <c r="O328" s="1" t="s">
        <v>52</v>
      </c>
      <c r="P328" s="1" t="s">
        <v>52</v>
      </c>
      <c r="Q328" s="1" t="s">
        <v>253</v>
      </c>
      <c r="R328" s="1" t="s">
        <v>62</v>
      </c>
      <c r="S328" s="1" t="s">
        <v>63</v>
      </c>
      <c r="T328" s="1" t="s">
        <v>63</v>
      </c>
      <c r="AR328" s="1" t="s">
        <v>52</v>
      </c>
      <c r="AS328" s="1" t="s">
        <v>52</v>
      </c>
      <c r="AU328" s="1" t="s">
        <v>297</v>
      </c>
      <c r="AV328">
        <v>65</v>
      </c>
    </row>
    <row r="329" spans="1:48" ht="30" customHeight="1" x14ac:dyDescent="0.3">
      <c r="A329" s="5" t="s">
        <v>298</v>
      </c>
      <c r="B329" s="5" t="s">
        <v>299</v>
      </c>
      <c r="C329" s="5" t="s">
        <v>122</v>
      </c>
      <c r="D329" s="6">
        <v>4</v>
      </c>
      <c r="E329" s="8"/>
      <c r="F329" s="8"/>
      <c r="G329" s="8"/>
      <c r="H329" s="8"/>
      <c r="I329" s="8"/>
      <c r="J329" s="8"/>
      <c r="K329" s="8"/>
      <c r="L329" s="8"/>
      <c r="M329" s="5"/>
      <c r="N329" s="1" t="s">
        <v>300</v>
      </c>
      <c r="O329" s="1" t="s">
        <v>52</v>
      </c>
      <c r="P329" s="1" t="s">
        <v>52</v>
      </c>
      <c r="Q329" s="1" t="s">
        <v>253</v>
      </c>
      <c r="R329" s="1" t="s">
        <v>62</v>
      </c>
      <c r="S329" s="1" t="s">
        <v>63</v>
      </c>
      <c r="T329" s="1" t="s">
        <v>63</v>
      </c>
      <c r="AR329" s="1" t="s">
        <v>52</v>
      </c>
      <c r="AS329" s="1" t="s">
        <v>52</v>
      </c>
      <c r="AU329" s="1" t="s">
        <v>301</v>
      </c>
      <c r="AV329">
        <v>66</v>
      </c>
    </row>
    <row r="330" spans="1:48" ht="30" customHeight="1" x14ac:dyDescent="0.3">
      <c r="A330" s="5" t="s">
        <v>302</v>
      </c>
      <c r="B330" s="5" t="s">
        <v>303</v>
      </c>
      <c r="C330" s="5" t="s">
        <v>122</v>
      </c>
      <c r="D330" s="6">
        <v>1</v>
      </c>
      <c r="E330" s="8"/>
      <c r="F330" s="8"/>
      <c r="G330" s="8"/>
      <c r="H330" s="8"/>
      <c r="I330" s="8"/>
      <c r="J330" s="8"/>
      <c r="K330" s="8"/>
      <c r="L330" s="8"/>
      <c r="M330" s="5"/>
      <c r="N330" s="1" t="s">
        <v>304</v>
      </c>
      <c r="O330" s="1" t="s">
        <v>52</v>
      </c>
      <c r="P330" s="1" t="s">
        <v>52</v>
      </c>
      <c r="Q330" s="1" t="s">
        <v>253</v>
      </c>
      <c r="R330" s="1" t="s">
        <v>62</v>
      </c>
      <c r="S330" s="1" t="s">
        <v>63</v>
      </c>
      <c r="T330" s="1" t="s">
        <v>63</v>
      </c>
      <c r="AR330" s="1" t="s">
        <v>52</v>
      </c>
      <c r="AS330" s="1" t="s">
        <v>52</v>
      </c>
      <c r="AU330" s="1" t="s">
        <v>305</v>
      </c>
      <c r="AV330">
        <v>67</v>
      </c>
    </row>
    <row r="331" spans="1:48" ht="30" customHeight="1" x14ac:dyDescent="0.3">
      <c r="A331" s="5" t="s">
        <v>306</v>
      </c>
      <c r="B331" s="5" t="s">
        <v>307</v>
      </c>
      <c r="C331" s="5" t="s">
        <v>122</v>
      </c>
      <c r="D331" s="6">
        <v>1</v>
      </c>
      <c r="E331" s="8"/>
      <c r="F331" s="8"/>
      <c r="G331" s="8"/>
      <c r="H331" s="8"/>
      <c r="I331" s="8"/>
      <c r="J331" s="8"/>
      <c r="K331" s="8"/>
      <c r="L331" s="8"/>
      <c r="M331" s="5"/>
      <c r="N331" s="1" t="s">
        <v>308</v>
      </c>
      <c r="O331" s="1" t="s">
        <v>52</v>
      </c>
      <c r="P331" s="1" t="s">
        <v>52</v>
      </c>
      <c r="Q331" s="1" t="s">
        <v>253</v>
      </c>
      <c r="R331" s="1" t="s">
        <v>62</v>
      </c>
      <c r="S331" s="1" t="s">
        <v>63</v>
      </c>
      <c r="T331" s="1" t="s">
        <v>63</v>
      </c>
      <c r="AR331" s="1" t="s">
        <v>52</v>
      </c>
      <c r="AS331" s="1" t="s">
        <v>52</v>
      </c>
      <c r="AU331" s="1" t="s">
        <v>309</v>
      </c>
      <c r="AV331">
        <v>68</v>
      </c>
    </row>
    <row r="332" spans="1:48" ht="30" customHeight="1" x14ac:dyDescent="0.3">
      <c r="A332" s="5" t="s">
        <v>310</v>
      </c>
      <c r="B332" s="5" t="s">
        <v>311</v>
      </c>
      <c r="C332" s="5" t="s">
        <v>75</v>
      </c>
      <c r="D332" s="6">
        <v>18</v>
      </c>
      <c r="E332" s="8"/>
      <c r="F332" s="8"/>
      <c r="G332" s="8"/>
      <c r="H332" s="8"/>
      <c r="I332" s="8"/>
      <c r="J332" s="8"/>
      <c r="K332" s="8"/>
      <c r="L332" s="8"/>
      <c r="M332" s="5"/>
      <c r="N332" s="1" t="s">
        <v>312</v>
      </c>
      <c r="O332" s="1" t="s">
        <v>52</v>
      </c>
      <c r="P332" s="1" t="s">
        <v>52</v>
      </c>
      <c r="Q332" s="1" t="s">
        <v>253</v>
      </c>
      <c r="R332" s="1" t="s">
        <v>62</v>
      </c>
      <c r="S332" s="1" t="s">
        <v>63</v>
      </c>
      <c r="T332" s="1" t="s">
        <v>63</v>
      </c>
      <c r="AR332" s="1" t="s">
        <v>52</v>
      </c>
      <c r="AS332" s="1" t="s">
        <v>52</v>
      </c>
      <c r="AU332" s="1" t="s">
        <v>313</v>
      </c>
      <c r="AV332">
        <v>85</v>
      </c>
    </row>
    <row r="333" spans="1:48" ht="30" customHeight="1" x14ac:dyDescent="0.3">
      <c r="A333" s="5" t="s">
        <v>314</v>
      </c>
      <c r="B333" s="5" t="s">
        <v>315</v>
      </c>
      <c r="C333" s="5" t="s">
        <v>75</v>
      </c>
      <c r="D333" s="6">
        <v>1100</v>
      </c>
      <c r="E333" s="8"/>
      <c r="F333" s="8"/>
      <c r="G333" s="8"/>
      <c r="H333" s="8"/>
      <c r="I333" s="8"/>
      <c r="J333" s="8"/>
      <c r="K333" s="8"/>
      <c r="L333" s="8"/>
      <c r="M333" s="5"/>
      <c r="N333" s="1" t="s">
        <v>316</v>
      </c>
      <c r="O333" s="1" t="s">
        <v>52</v>
      </c>
      <c r="P333" s="1" t="s">
        <v>52</v>
      </c>
      <c r="Q333" s="1" t="s">
        <v>253</v>
      </c>
      <c r="R333" s="1" t="s">
        <v>62</v>
      </c>
      <c r="S333" s="1" t="s">
        <v>63</v>
      </c>
      <c r="T333" s="1" t="s">
        <v>63</v>
      </c>
      <c r="AR333" s="1" t="s">
        <v>52</v>
      </c>
      <c r="AS333" s="1" t="s">
        <v>52</v>
      </c>
      <c r="AU333" s="1" t="s">
        <v>317</v>
      </c>
      <c r="AV333">
        <v>70</v>
      </c>
    </row>
    <row r="334" spans="1:48" ht="30" customHeight="1" x14ac:dyDescent="0.3">
      <c r="A334" s="5" t="s">
        <v>318</v>
      </c>
      <c r="B334" s="5" t="s">
        <v>52</v>
      </c>
      <c r="C334" s="5" t="s">
        <v>75</v>
      </c>
      <c r="D334" s="6">
        <v>148</v>
      </c>
      <c r="E334" s="8"/>
      <c r="F334" s="8"/>
      <c r="G334" s="8"/>
      <c r="H334" s="8"/>
      <c r="I334" s="8"/>
      <c r="J334" s="8"/>
      <c r="K334" s="8"/>
      <c r="L334" s="8"/>
      <c r="M334" s="5"/>
      <c r="N334" s="1" t="s">
        <v>319</v>
      </c>
      <c r="O334" s="1" t="s">
        <v>52</v>
      </c>
      <c r="P334" s="1" t="s">
        <v>52</v>
      </c>
      <c r="Q334" s="1" t="s">
        <v>253</v>
      </c>
      <c r="R334" s="1" t="s">
        <v>62</v>
      </c>
      <c r="S334" s="1" t="s">
        <v>63</v>
      </c>
      <c r="T334" s="1" t="s">
        <v>63</v>
      </c>
      <c r="AR334" s="1" t="s">
        <v>52</v>
      </c>
      <c r="AS334" s="1" t="s">
        <v>52</v>
      </c>
      <c r="AU334" s="1" t="s">
        <v>320</v>
      </c>
      <c r="AV334">
        <v>71</v>
      </c>
    </row>
    <row r="335" spans="1:48" ht="30" customHeight="1" x14ac:dyDescent="0.3">
      <c r="A335" s="5" t="s">
        <v>321</v>
      </c>
      <c r="B335" s="5" t="s">
        <v>52</v>
      </c>
      <c r="C335" s="5" t="s">
        <v>144</v>
      </c>
      <c r="D335" s="6">
        <v>1693</v>
      </c>
      <c r="E335" s="8"/>
      <c r="F335" s="8"/>
      <c r="G335" s="8"/>
      <c r="H335" s="8"/>
      <c r="I335" s="8"/>
      <c r="J335" s="8"/>
      <c r="K335" s="8"/>
      <c r="L335" s="8"/>
      <c r="M335" s="5"/>
      <c r="N335" s="1" t="s">
        <v>322</v>
      </c>
      <c r="O335" s="1" t="s">
        <v>52</v>
      </c>
      <c r="P335" s="1" t="s">
        <v>52</v>
      </c>
      <c r="Q335" s="1" t="s">
        <v>253</v>
      </c>
      <c r="R335" s="1" t="s">
        <v>62</v>
      </c>
      <c r="S335" s="1" t="s">
        <v>63</v>
      </c>
      <c r="T335" s="1" t="s">
        <v>63</v>
      </c>
      <c r="AR335" s="1" t="s">
        <v>52</v>
      </c>
      <c r="AS335" s="1" t="s">
        <v>52</v>
      </c>
      <c r="AU335" s="1" t="s">
        <v>323</v>
      </c>
      <c r="AV335">
        <v>123</v>
      </c>
    </row>
    <row r="336" spans="1:48" ht="30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48" ht="30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48" ht="30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48" ht="30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48" ht="30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48" ht="30" customHeight="1" x14ac:dyDescent="0.3">
      <c r="A341" s="5" t="s">
        <v>92</v>
      </c>
      <c r="B341" s="6"/>
      <c r="C341" s="6"/>
      <c r="D341" s="6"/>
      <c r="E341" s="6"/>
      <c r="F341" s="8">
        <v>0</v>
      </c>
      <c r="G341" s="6"/>
      <c r="H341" s="8">
        <v>0</v>
      </c>
      <c r="I341" s="6"/>
      <c r="J341" s="8">
        <v>0</v>
      </c>
      <c r="K341" s="6"/>
      <c r="L341" s="8">
        <v>0</v>
      </c>
      <c r="M341" s="6"/>
      <c r="N341" t="s">
        <v>93</v>
      </c>
    </row>
    <row r="342" spans="1:48" ht="30" customHeight="1" x14ac:dyDescent="0.3">
      <c r="A342" s="5" t="s">
        <v>324</v>
      </c>
      <c r="B342" s="5" t="s">
        <v>52</v>
      </c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Q342" s="1" t="s">
        <v>325</v>
      </c>
    </row>
    <row r="343" spans="1:48" ht="30" customHeight="1" x14ac:dyDescent="0.3">
      <c r="A343" s="5" t="s">
        <v>327</v>
      </c>
      <c r="B343" s="5" t="s">
        <v>328</v>
      </c>
      <c r="C343" s="5" t="s">
        <v>329</v>
      </c>
      <c r="D343" s="6">
        <v>40.220999999999997</v>
      </c>
      <c r="E343" s="8"/>
      <c r="F343" s="8"/>
      <c r="G343" s="8"/>
      <c r="H343" s="8"/>
      <c r="I343" s="8"/>
      <c r="J343" s="8"/>
      <c r="K343" s="8"/>
      <c r="L343" s="8"/>
      <c r="M343" s="5"/>
      <c r="N343" s="1" t="s">
        <v>330</v>
      </c>
      <c r="O343" s="1" t="s">
        <v>52</v>
      </c>
      <c r="P343" s="1" t="s">
        <v>52</v>
      </c>
      <c r="Q343" s="1" t="s">
        <v>325</v>
      </c>
      <c r="R343" s="1" t="s">
        <v>63</v>
      </c>
      <c r="S343" s="1" t="s">
        <v>63</v>
      </c>
      <c r="T343" s="1" t="s">
        <v>62</v>
      </c>
      <c r="AR343" s="1" t="s">
        <v>52</v>
      </c>
      <c r="AS343" s="1" t="s">
        <v>52</v>
      </c>
      <c r="AU343" s="1" t="s">
        <v>331</v>
      </c>
      <c r="AV343">
        <v>78</v>
      </c>
    </row>
    <row r="344" spans="1:48" ht="30" customHeight="1" x14ac:dyDescent="0.3">
      <c r="A344" s="5" t="s">
        <v>327</v>
      </c>
      <c r="B344" s="5" t="s">
        <v>332</v>
      </c>
      <c r="C344" s="5" t="s">
        <v>329</v>
      </c>
      <c r="D344" s="6">
        <v>10.558999999999999</v>
      </c>
      <c r="E344" s="8"/>
      <c r="F344" s="8"/>
      <c r="G344" s="8"/>
      <c r="H344" s="8"/>
      <c r="I344" s="8"/>
      <c r="J344" s="8"/>
      <c r="K344" s="8"/>
      <c r="L344" s="8"/>
      <c r="M344" s="5"/>
      <c r="N344" s="1" t="s">
        <v>333</v>
      </c>
      <c r="O344" s="1" t="s">
        <v>52</v>
      </c>
      <c r="P344" s="1" t="s">
        <v>52</v>
      </c>
      <c r="Q344" s="1" t="s">
        <v>325</v>
      </c>
      <c r="R344" s="1" t="s">
        <v>63</v>
      </c>
      <c r="S344" s="1" t="s">
        <v>63</v>
      </c>
      <c r="T344" s="1" t="s">
        <v>62</v>
      </c>
      <c r="AR344" s="1" t="s">
        <v>52</v>
      </c>
      <c r="AS344" s="1" t="s">
        <v>52</v>
      </c>
      <c r="AU344" s="1" t="s">
        <v>334</v>
      </c>
      <c r="AV344">
        <v>102</v>
      </c>
    </row>
    <row r="345" spans="1:48" ht="30" customHeight="1" x14ac:dyDescent="0.3">
      <c r="A345" s="5" t="s">
        <v>335</v>
      </c>
      <c r="B345" s="5" t="s">
        <v>336</v>
      </c>
      <c r="C345" s="5" t="s">
        <v>329</v>
      </c>
      <c r="D345" s="6">
        <v>50.78</v>
      </c>
      <c r="E345" s="8"/>
      <c r="F345" s="8"/>
      <c r="G345" s="8"/>
      <c r="H345" s="8"/>
      <c r="I345" s="8"/>
      <c r="J345" s="8"/>
      <c r="K345" s="8"/>
      <c r="L345" s="8"/>
      <c r="M345" s="5"/>
      <c r="N345" s="1" t="s">
        <v>337</v>
      </c>
      <c r="O345" s="1" t="s">
        <v>52</v>
      </c>
      <c r="P345" s="1" t="s">
        <v>52</v>
      </c>
      <c r="Q345" s="1" t="s">
        <v>325</v>
      </c>
      <c r="R345" s="1" t="s">
        <v>63</v>
      </c>
      <c r="S345" s="1" t="s">
        <v>63</v>
      </c>
      <c r="T345" s="1" t="s">
        <v>62</v>
      </c>
      <c r="AR345" s="1" t="s">
        <v>52</v>
      </c>
      <c r="AS345" s="1" t="s">
        <v>52</v>
      </c>
      <c r="AU345" s="1" t="s">
        <v>338</v>
      </c>
      <c r="AV345">
        <v>89</v>
      </c>
    </row>
    <row r="346" spans="1:48" ht="30" customHeight="1" x14ac:dyDescent="0.3">
      <c r="A346" s="5" t="s">
        <v>339</v>
      </c>
      <c r="B346" s="5" t="s">
        <v>340</v>
      </c>
      <c r="C346" s="5" t="s">
        <v>329</v>
      </c>
      <c r="D346" s="6">
        <v>50.78</v>
      </c>
      <c r="E346" s="8"/>
      <c r="F346" s="8"/>
      <c r="G346" s="8"/>
      <c r="H346" s="8"/>
      <c r="I346" s="8"/>
      <c r="J346" s="8"/>
      <c r="K346" s="8"/>
      <c r="L346" s="8"/>
      <c r="M346" s="5"/>
      <c r="N346" s="1" t="s">
        <v>341</v>
      </c>
      <c r="O346" s="1" t="s">
        <v>52</v>
      </c>
      <c r="P346" s="1" t="s">
        <v>52</v>
      </c>
      <c r="Q346" s="1" t="s">
        <v>325</v>
      </c>
      <c r="R346" s="1" t="s">
        <v>63</v>
      </c>
      <c r="S346" s="1" t="s">
        <v>63</v>
      </c>
      <c r="T346" s="1" t="s">
        <v>62</v>
      </c>
      <c r="AR346" s="1" t="s">
        <v>52</v>
      </c>
      <c r="AS346" s="1" t="s">
        <v>52</v>
      </c>
      <c r="AU346" s="1" t="s">
        <v>342</v>
      </c>
      <c r="AV346">
        <v>90</v>
      </c>
    </row>
    <row r="347" spans="1:48" ht="30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48" ht="30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48" ht="30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48" ht="30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48" ht="30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48" ht="30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4" ht="30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4" ht="30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4" ht="30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4" ht="30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4" ht="30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4" ht="30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4" ht="30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4" ht="30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4" ht="30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4" ht="30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4" ht="30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4" ht="30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4" ht="30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4" ht="30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4" ht="30" customHeight="1" x14ac:dyDescent="0.3">
      <c r="A367" s="5" t="s">
        <v>92</v>
      </c>
      <c r="B367" s="6"/>
      <c r="C367" s="6"/>
      <c r="D367" s="6"/>
      <c r="E367" s="6"/>
      <c r="F367" s="8">
        <v>0</v>
      </c>
      <c r="G367" s="6"/>
      <c r="H367" s="8">
        <v>0</v>
      </c>
      <c r="I367" s="6"/>
      <c r="J367" s="8">
        <v>0</v>
      </c>
      <c r="K367" s="6"/>
      <c r="L367" s="8">
        <v>0</v>
      </c>
      <c r="M367" s="6"/>
      <c r="N367" t="s">
        <v>93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4" manualBreakCount="14">
    <brk id="29" max="16383" man="1"/>
    <brk id="55" max="16383" man="1"/>
    <brk id="81" max="16383" man="1"/>
    <brk id="107" max="16383" man="1"/>
    <brk id="133" max="16383" man="1"/>
    <brk id="159" max="16383" man="1"/>
    <brk id="185" max="16383" man="1"/>
    <brk id="211" max="16383" man="1"/>
    <brk id="237" max="16383" man="1"/>
    <brk id="263" max="16383" man="1"/>
    <brk id="289" max="16383" man="1"/>
    <brk id="315" max="16383" man="1"/>
    <brk id="341" max="16383" man="1"/>
    <brk id="3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원가계산서(건축)</vt:lpstr>
      <vt:lpstr>공종별집계표</vt:lpstr>
      <vt:lpstr>공종별내역서</vt:lpstr>
      <vt:lpstr>공종별내역서!Print_Area</vt:lpstr>
      <vt:lpstr>공종별집계표!Print_Area</vt:lpstr>
      <vt:lpstr>'원가계산서(건축)'!Print_Area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2023-09-20T01:34:04Z</cp:lastPrinted>
  <dcterms:created xsi:type="dcterms:W3CDTF">2023-09-14T05:33:48Z</dcterms:created>
  <dcterms:modified xsi:type="dcterms:W3CDTF">2023-10-04T04:39:46Z</dcterms:modified>
</cp:coreProperties>
</file>